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harts/chart10.xml" ContentType="application/vnd.openxmlformats-officedocument.drawingml.chart+xml"/>
  <Override PartName="/xl/theme/themeOverride5.xml" ContentType="application/vnd.openxmlformats-officedocument.themeOverride+xml"/>
  <Override PartName="/xl/drawings/drawing14.xml" ContentType="application/vnd.openxmlformats-officedocument.drawing+xml"/>
  <Override PartName="/xl/charts/chart11.xml" ContentType="application/vnd.openxmlformats-officedocument.drawingml.chart+xml"/>
  <Override PartName="/xl/theme/themeOverride6.xml" ContentType="application/vnd.openxmlformats-officedocument.themeOverride+xml"/>
  <Override PartName="/xl/drawings/drawing15.xml" ContentType="application/vnd.openxmlformats-officedocument.drawing+xml"/>
  <Override PartName="/xl/charts/chart12.xml" ContentType="application/vnd.openxmlformats-officedocument.drawingml.chart+xml"/>
  <Override PartName="/xl/theme/themeOverride7.xml" ContentType="application/vnd.openxmlformats-officedocument.themeOverride+xml"/>
  <Override PartName="/xl/drawings/drawing16.xml" ContentType="application/vnd.openxmlformats-officedocument.drawing+xml"/>
  <Override PartName="/xl/charts/chart13.xml" ContentType="application/vnd.openxmlformats-officedocument.drawingml.chart+xml"/>
  <Override PartName="/xl/theme/themeOverride8.xml" ContentType="application/vnd.openxmlformats-officedocument.themeOverride+xml"/>
  <Override PartName="/xl/drawings/drawing17.xml" ContentType="application/vnd.openxmlformats-officedocument.drawing+xml"/>
  <Override PartName="/xl/charts/chart14.xml" ContentType="application/vnd.openxmlformats-officedocument.drawingml.chart+xml"/>
  <Override PartName="/xl/theme/themeOverride9.xml" ContentType="application/vnd.openxmlformats-officedocument.themeOverride+xml"/>
  <Override PartName="/xl/drawings/drawing18.xml" ContentType="application/vnd.openxmlformats-officedocument.drawing+xml"/>
  <Override PartName="/xl/charts/chart15.xml" ContentType="application/vnd.openxmlformats-officedocument.drawingml.chart+xml"/>
  <Override PartName="/xl/theme/themeOverride10.xml" ContentType="application/vnd.openxmlformats-officedocument.themeOverride+xml"/>
  <Override PartName="/xl/drawings/drawing19.xml" ContentType="application/vnd.openxmlformats-officedocument.drawing+xml"/>
  <Override PartName="/xl/charts/chart16.xml" ContentType="application/vnd.openxmlformats-officedocument.drawingml.chart+xml"/>
  <Override PartName="/xl/theme/themeOverride11.xml" ContentType="application/vnd.openxmlformats-officedocument.themeOverride+xml"/>
  <Override PartName="/xl/drawings/drawing20.xml" ContentType="application/vnd.openxmlformats-officedocument.drawing+xml"/>
  <Override PartName="/xl/charts/chart17.xml" ContentType="application/vnd.openxmlformats-officedocument.drawingml.chart+xml"/>
  <Override PartName="/xl/theme/themeOverride12.xml" ContentType="application/vnd.openxmlformats-officedocument.themeOverride+xml"/>
  <Override PartName="/xl/drawings/drawing21.xml" ContentType="application/vnd.openxmlformats-officedocument.drawing+xml"/>
  <Override PartName="/xl/charts/chart18.xml" ContentType="application/vnd.openxmlformats-officedocument.drawingml.chart+xml"/>
  <Override PartName="/xl/theme/themeOverride13.xml" ContentType="application/vnd.openxmlformats-officedocument.themeOverride+xml"/>
  <Override PartName="/xl/drawings/drawing22.xml" ContentType="application/vnd.openxmlformats-officedocument.drawing+xml"/>
  <Override PartName="/xl/charts/chart19.xml" ContentType="application/vnd.openxmlformats-officedocument.drawingml.chart+xml"/>
  <Override PartName="/xl/theme/themeOverride14.xml" ContentType="application/vnd.openxmlformats-officedocument.themeOverride+xml"/>
  <Override PartName="/xl/drawings/drawing23.xml" ContentType="application/vnd.openxmlformats-officedocument.drawing+xml"/>
  <Override PartName="/xl/charts/chart20.xml" ContentType="application/vnd.openxmlformats-officedocument.drawingml.chart+xml"/>
  <Override PartName="/xl/theme/themeOverride15.xml" ContentType="application/vnd.openxmlformats-officedocument.themeOverride+xml"/>
  <Override PartName="/xl/drawings/drawing24.xml" ContentType="application/vnd.openxmlformats-officedocument.drawing+xml"/>
  <Override PartName="/xl/charts/chart21.xml" ContentType="application/vnd.openxmlformats-officedocument.drawingml.chart+xml"/>
  <Override PartName="/xl/theme/themeOverride16.xml" ContentType="application/vnd.openxmlformats-officedocument.themeOverride+xml"/>
  <Override PartName="/xl/drawings/drawing25.xml" ContentType="application/vnd.openxmlformats-officedocument.drawing+xml"/>
  <Override PartName="/xl/charts/chart22.xml" ContentType="application/vnd.openxmlformats-officedocument.drawingml.chart+xml"/>
  <Override PartName="/xl/theme/themeOverride17.xml" ContentType="application/vnd.openxmlformats-officedocument.themeOverride+xml"/>
  <Override PartName="/xl/charts/chart23.xml" ContentType="application/vnd.openxmlformats-officedocument.drawingml.chart+xml"/>
  <Override PartName="/xl/theme/themeOverride18.xml" ContentType="application/vnd.openxmlformats-officedocument.themeOverride+xml"/>
  <Override PartName="/xl/drawings/drawing26.xml" ContentType="application/vnd.openxmlformats-officedocument.drawing+xml"/>
  <Override PartName="/xl/charts/chart24.xml" ContentType="application/vnd.openxmlformats-officedocument.drawingml.chart+xml"/>
  <Override PartName="/xl/theme/themeOverride19.xml" ContentType="application/vnd.openxmlformats-officedocument.themeOverride+xml"/>
  <Override PartName="/xl/charts/chart25.xml" ContentType="application/vnd.openxmlformats-officedocument.drawingml.chart+xml"/>
  <Override PartName="/xl/theme/themeOverride20.xml" ContentType="application/vnd.openxmlformats-officedocument.themeOverride+xml"/>
  <Override PartName="/xl/drawings/drawing27.xml" ContentType="application/vnd.openxmlformats-officedocument.drawing+xml"/>
  <Override PartName="/xl/charts/chart26.xml" ContentType="application/vnd.openxmlformats-officedocument.drawingml.chart+xml"/>
  <Override PartName="/xl/theme/themeOverride21.xml" ContentType="application/vnd.openxmlformats-officedocument.themeOverride+xml"/>
  <Override PartName="/xl/charts/chart27.xml" ContentType="application/vnd.openxmlformats-officedocument.drawingml.chart+xml"/>
  <Override PartName="/xl/theme/themeOverride22.xml" ContentType="application/vnd.openxmlformats-officedocument.themeOverride+xml"/>
  <Override PartName="/xl/drawings/drawing28.xml" ContentType="application/vnd.openxmlformats-officedocument.drawing+xml"/>
  <Override PartName="/xl/charts/chart28.xml" ContentType="application/vnd.openxmlformats-officedocument.drawingml.chart+xml"/>
  <Override PartName="/xl/theme/themeOverride23.xml" ContentType="application/vnd.openxmlformats-officedocument.themeOverride+xml"/>
  <Override PartName="/xl/drawings/drawing29.xml" ContentType="application/vnd.openxmlformats-officedocument.drawing+xml"/>
  <Override PartName="/xl/charts/chart2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0.xml" ContentType="application/vnd.openxmlformats-officedocument.drawing+xml"/>
  <Override PartName="/xl/charts/chart3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1.xml" ContentType="application/vnd.openxmlformats-officedocument.drawing+xml"/>
  <Override PartName="/xl/charts/chart3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2.xml" ContentType="application/vnd.openxmlformats-officedocument.drawing+xml"/>
  <Override PartName="/xl/charts/chart3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3.xml" ContentType="application/vnd.openxmlformats-officedocument.drawing+xml"/>
  <Override PartName="/xl/charts/chart33.xml" ContentType="application/vnd.openxmlformats-officedocument.drawingml.chart+xml"/>
  <Override PartName="/xl/charts/style14.xml" ContentType="application/vnd.ms-office.chartstyle+xml"/>
  <Override PartName="/xl/charts/colors14.xml" ContentType="application/vnd.ms-office.chartcolorstyle+xml"/>
  <Override PartName="/xl/charts/chart3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4.xml" ContentType="application/vnd.openxmlformats-officedocument.drawing+xml"/>
  <Override PartName="/xl/charts/chart35.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5.xml" ContentType="application/vnd.openxmlformats-officedocument.drawing+xml"/>
  <Override PartName="/xl/charts/chart36.xml" ContentType="application/vnd.openxmlformats-officedocument.drawingml.chart+xml"/>
  <Override PartName="/xl/drawings/drawing36.xml" ContentType="application/vnd.openxmlformats-officedocument.drawing+xml"/>
  <Override PartName="/xl/charts/chart3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7.xml" ContentType="application/vnd.openxmlformats-officedocument.drawing+xml"/>
  <Override PartName="/xl/charts/chart38.xml" ContentType="application/vnd.openxmlformats-officedocument.drawingml.chart+xml"/>
  <Override PartName="/xl/drawings/drawing38.xml" ContentType="application/vnd.openxmlformats-officedocument.drawing+xml"/>
  <Override PartName="/xl/charts/chart3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9.xml" ContentType="application/vnd.openxmlformats-officedocument.drawing+xml"/>
  <Override PartName="/xl/charts/chart4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0.xml" ContentType="application/vnd.openxmlformats-officedocument.drawing+xml"/>
  <Override PartName="/xl/charts/chart41.xml" ContentType="application/vnd.openxmlformats-officedocument.drawingml.chart+xml"/>
  <Override PartName="/xl/drawings/drawing41.xml" ContentType="application/vnd.openxmlformats-officedocument.drawing+xml"/>
  <Override PartName="/xl/charts/chart4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2.xml" ContentType="application/vnd.openxmlformats-officedocument.drawing+xml"/>
  <Override PartName="/xl/charts/chart4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3.xml" ContentType="application/vnd.openxmlformats-officedocument.drawing+xml"/>
  <Override PartName="/xl/charts/chart44.xml" ContentType="application/vnd.openxmlformats-officedocument.drawingml.chart+xml"/>
  <Override PartName="/xl/theme/themeOverride24.xml" ContentType="application/vnd.openxmlformats-officedocument.themeOverride+xml"/>
  <Override PartName="/xl/charts/chart45.xml" ContentType="application/vnd.openxmlformats-officedocument.drawingml.chart+xml"/>
  <Override PartName="/xl/theme/themeOverride25.xml" ContentType="application/vnd.openxmlformats-officedocument.themeOverride+xml"/>
  <Override PartName="/xl/charts/chart46.xml" ContentType="application/vnd.openxmlformats-officedocument.drawingml.chart+xml"/>
  <Override PartName="/xl/theme/themeOverride26.xml" ContentType="application/vnd.openxmlformats-officedocument.themeOverride+xml"/>
  <Override PartName="/xl/charts/chart47.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7.xml" ContentType="application/vnd.openxmlformats-officedocument.themeOverride+xml"/>
  <Override PartName="/xl/drawings/drawing44.xml" ContentType="application/vnd.openxmlformats-officedocument.drawing+xml"/>
  <Override PartName="/xl/charts/chart48.xml" ContentType="application/vnd.openxmlformats-officedocument.drawingml.chart+xml"/>
  <Override PartName="/xl/theme/themeOverride28.xml" ContentType="application/vnd.openxmlformats-officedocument.themeOverride+xml"/>
  <Override PartName="/xl/drawings/drawing45.xml" ContentType="application/vnd.openxmlformats-officedocument.drawing+xml"/>
  <Override PartName="/xl/charts/chart49.xml" ContentType="application/vnd.openxmlformats-officedocument.drawingml.chart+xml"/>
  <Override PartName="/xl/theme/themeOverride29.xml" ContentType="application/vnd.openxmlformats-officedocument.themeOverride+xml"/>
  <Override PartName="/xl/charts/chart50.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30.xml" ContentType="application/vnd.openxmlformats-officedocument.themeOverride+xml"/>
  <Override PartName="/xl/drawings/drawing46.xml" ContentType="application/vnd.openxmlformats-officedocument.drawing+xml"/>
  <Override PartName="/xl/charts/chart51.xml" ContentType="application/vnd.openxmlformats-officedocument.drawingml.chart+xml"/>
  <Override PartName="/xl/theme/themeOverride31.xml" ContentType="application/vnd.openxmlformats-officedocument.themeOverride+xml"/>
  <Override PartName="/xl/drawings/drawing47.xml" ContentType="application/vnd.openxmlformats-officedocument.drawing+xml"/>
  <Override PartName="/xl/charts/chart5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8.xml" ContentType="application/vnd.openxmlformats-officedocument.drawing+xml"/>
  <Override PartName="/xl/charts/chart53.xml" ContentType="application/vnd.openxmlformats-officedocument.drawingml.chart+xml"/>
  <Override PartName="/xl/theme/themeOverride32.xml" ContentType="application/vnd.openxmlformats-officedocument.themeOverride+xml"/>
  <Override PartName="/xl/drawings/drawing49.xml" ContentType="application/vnd.openxmlformats-officedocument.drawing+xml"/>
  <Override PartName="/xl/charts/chart5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0.xml" ContentType="application/vnd.openxmlformats-officedocument.drawing+xml"/>
  <Override PartName="/xl/charts/chart55.xml" ContentType="application/vnd.openxmlformats-officedocument.drawingml.chart+xml"/>
  <Override PartName="/xl/theme/themeOverride33.xml" ContentType="application/vnd.openxmlformats-officedocument.themeOverride+xml"/>
  <Override PartName="/xl/drawings/drawing51.xml" ContentType="application/vnd.openxmlformats-officedocument.drawing+xml"/>
  <Override PartName="/xl/charts/chart56.xml" ContentType="application/vnd.openxmlformats-officedocument.drawingml.chart+xml"/>
  <Override PartName="/xl/theme/themeOverride34.xml" ContentType="application/vnd.openxmlformats-officedocument.themeOverride+xml"/>
  <Override PartName="/xl/drawings/drawing52.xml" ContentType="application/vnd.openxmlformats-officedocument.drawing+xml"/>
  <Override PartName="/xl/charts/chart57.xml" ContentType="application/vnd.openxmlformats-officedocument.drawingml.chart+xml"/>
  <Override PartName="/xl/theme/themeOverride35.xml" ContentType="application/vnd.openxmlformats-officedocument.themeOverride+xml"/>
  <Override PartName="/xl/drawings/drawing53.xml" ContentType="application/vnd.openxmlformats-officedocument.drawing+xml"/>
  <Override PartName="/xl/charts/chart58.xml" ContentType="application/vnd.openxmlformats-officedocument.drawingml.chart+xml"/>
  <Override PartName="/xl/theme/themeOverride36.xml" ContentType="application/vnd.openxmlformats-officedocument.themeOverride+xml"/>
  <Override PartName="/xl/drawings/drawing54.xml" ContentType="application/vnd.openxmlformats-officedocument.drawing+xml"/>
  <Override PartName="/xl/charts/chart59.xml" ContentType="application/vnd.openxmlformats-officedocument.drawingml.chart+xml"/>
  <Override PartName="/xl/theme/themeOverride37.xml" ContentType="application/vnd.openxmlformats-officedocument.themeOverride+xml"/>
  <Override PartName="/xl/drawings/drawing55.xml" ContentType="application/vnd.openxmlformats-officedocument.drawing+xml"/>
  <Override PartName="/xl/charts/chart60.xml" ContentType="application/vnd.openxmlformats-officedocument.drawingml.chart+xml"/>
  <Override PartName="/xl/theme/themeOverride38.xml" ContentType="application/vnd.openxmlformats-officedocument.themeOverride+xml"/>
  <Override PartName="/xl/drawings/drawing56.xml" ContentType="application/vnd.openxmlformats-officedocument.drawing+xml"/>
  <Override PartName="/xl/charts/chart61.xml" ContentType="application/vnd.openxmlformats-officedocument.drawingml.chart+xml"/>
  <Override PartName="/xl/theme/themeOverride39.xml" ContentType="application/vnd.openxmlformats-officedocument.themeOverride+xml"/>
  <Override PartName="/xl/drawings/drawing57.xml" ContentType="application/vnd.openxmlformats-officedocument.drawing+xml"/>
  <Override PartName="/xl/charts/chart62.xml" ContentType="application/vnd.openxmlformats-officedocument.drawingml.chart+xml"/>
  <Override PartName="/xl/theme/themeOverride40.xml" ContentType="application/vnd.openxmlformats-officedocument.themeOverride+xml"/>
  <Override PartName="/xl/drawings/drawing58.xml" ContentType="application/vnd.openxmlformats-officedocument.drawing+xml"/>
  <Override PartName="/xl/charts/chart63.xml" ContentType="application/vnd.openxmlformats-officedocument.drawingml.chart+xml"/>
  <Override PartName="/xl/theme/themeOverride41.xml" ContentType="application/vnd.openxmlformats-officedocument.themeOverride+xml"/>
  <Override PartName="/xl/drawings/drawing59.xml" ContentType="application/vnd.openxmlformats-officedocument.drawing+xml"/>
  <Override PartName="/xl/charts/chart64.xml" ContentType="application/vnd.openxmlformats-officedocument.drawingml.chart+xml"/>
  <Override PartName="/xl/theme/themeOverride42.xml" ContentType="application/vnd.openxmlformats-officedocument.themeOverride+xml"/>
  <Override PartName="/xl/charts/chart65.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43.xml" ContentType="application/vnd.openxmlformats-officedocument.themeOverride+xml"/>
  <Override PartName="/xl/drawings/drawing60.xml" ContentType="application/vnd.openxmlformats-officedocument.drawing+xml"/>
  <Override PartName="/xl/charts/chart66.xml" ContentType="application/vnd.openxmlformats-officedocument.drawingml.chart+xml"/>
  <Override PartName="/xl/theme/themeOverride44.xml" ContentType="application/vnd.openxmlformats-officedocument.themeOverride+xml"/>
  <Override PartName="/xl/charts/chart67.xml" ContentType="application/vnd.openxmlformats-officedocument.drawingml.chart+xml"/>
  <Override PartName="/xl/theme/themeOverride45.xml" ContentType="application/vnd.openxmlformats-officedocument.themeOverride+xml"/>
  <Override PartName="/xl/charts/chart68.xml" ContentType="application/vnd.openxmlformats-officedocument.drawingml.chart+xml"/>
  <Override PartName="/xl/theme/themeOverride46.xml" ContentType="application/vnd.openxmlformats-officedocument.themeOverride+xml"/>
  <Override PartName="/xl/drawings/drawing61.xml" ContentType="application/vnd.openxmlformats-officedocument.drawing+xml"/>
  <Override PartName="/xl/charts/chart69.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47.xml" ContentType="application/vnd.openxmlformats-officedocument.themeOverride+xml"/>
  <Override PartName="/xl/charts/chart70.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48.xml" ContentType="application/vnd.openxmlformats-officedocument.themeOverride+xml"/>
  <Override PartName="/xl/drawings/drawing62.xml" ContentType="application/vnd.openxmlformats-officedocument.drawing+xml"/>
  <Override PartName="/xl/charts/chart7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3.xml" ContentType="application/vnd.openxmlformats-officedocument.drawing+xml"/>
  <Override PartName="/xl/charts/chart72.xml" ContentType="application/vnd.openxmlformats-officedocument.drawingml.chart+xml"/>
  <Override PartName="/xl/theme/themeOverride49.xml" ContentType="application/vnd.openxmlformats-officedocument.themeOverride+xml"/>
  <Override PartName="/xl/drawings/drawing64.xml" ContentType="application/vnd.openxmlformats-officedocument.drawing+xml"/>
  <Override PartName="/xl/charts/chart73.xml" ContentType="application/vnd.openxmlformats-officedocument.drawingml.chart+xml"/>
  <Override PartName="/xl/theme/themeOverride50.xml" ContentType="application/vnd.openxmlformats-officedocument.themeOverride+xml"/>
  <Override PartName="/xl/drawings/drawing65.xml" ContentType="application/vnd.openxmlformats-officedocument.drawing+xml"/>
  <Override PartName="/xl/charts/chart7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6.xml" ContentType="application/vnd.openxmlformats-officedocument.drawing+xml"/>
  <Override PartName="/xl/charts/chart75.xml" ContentType="application/vnd.openxmlformats-officedocument.drawingml.chart+xml"/>
  <Override PartName="/xl/drawings/drawing67.xml" ContentType="application/vnd.openxmlformats-officedocument.drawing+xml"/>
  <Override PartName="/xl/charts/chart76.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8.xml" ContentType="application/vnd.openxmlformats-officedocument.drawing+xml"/>
  <Override PartName="/xl/charts/chart77.xml" ContentType="application/vnd.openxmlformats-officedocument.drawingml.chart+xml"/>
  <Override PartName="/xl/drawings/drawing69.xml" ContentType="application/vnd.openxmlformats-officedocument.drawing+xml"/>
  <Override PartName="/xl/charts/chart7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0.xml" ContentType="application/vnd.openxmlformats-officedocument.drawing+xml"/>
  <Override PartName="/xl/charts/chart79.xml" ContentType="application/vnd.openxmlformats-officedocument.drawingml.chart+xml"/>
  <Override PartName="/xl/drawings/drawing71.xml" ContentType="application/vnd.openxmlformats-officedocument.drawing+xml"/>
  <Override PartName="/xl/charts/chart80.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51.xml" ContentType="application/vnd.openxmlformats-officedocument.themeOverride+xml"/>
  <Override PartName="/xl/drawings/drawing72.xml" ContentType="application/vnd.openxmlformats-officedocument.drawing+xml"/>
  <Override PartName="/xl/charts/chart81.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52.xml" ContentType="application/vnd.openxmlformats-officedocument.themeOverride+xml"/>
  <Override PartName="/xl/drawings/drawing73.xml" ContentType="application/vnd.openxmlformats-officedocument.drawing+xml"/>
  <Override PartName="/xl/charts/chart82.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53.xml" ContentType="application/vnd.openxmlformats-officedocument.themeOverride+xml"/>
  <Override PartName="/xl/drawings/drawing74.xml" ContentType="application/vnd.openxmlformats-officedocument.drawing+xml"/>
  <Override PartName="/xl/charts/chart83.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54.xml" ContentType="application/vnd.openxmlformats-officedocument.themeOverride+xml"/>
  <Override PartName="/xl/drawings/drawing75.xml" ContentType="application/vnd.openxmlformats-officedocument.drawing+xml"/>
  <Override PartName="/xl/charts/chart84.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55.xml" ContentType="application/vnd.openxmlformats-officedocument.themeOverride+xml"/>
  <Override PartName="/xl/drawings/drawing76.xml" ContentType="application/vnd.openxmlformats-officedocument.drawing+xml"/>
  <Override PartName="/xl/charts/chart85.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56.xml" ContentType="application/vnd.openxmlformats-officedocument.themeOverride+xml"/>
  <Override PartName="/xl/drawings/drawing77.xml" ContentType="application/vnd.openxmlformats-officedocument.drawing+xml"/>
  <Override PartName="/xl/charts/chart86.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57.xml" ContentType="application/vnd.openxmlformats-officedocument.themeOverride+xml"/>
  <Override PartName="/xl/drawings/drawing78.xml" ContentType="application/vnd.openxmlformats-officedocument.drawing+xml"/>
  <Override PartName="/xl/charts/chart87.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58.xml" ContentType="application/vnd.openxmlformats-officedocument.themeOverride+xml"/>
  <Override PartName="/xl/drawings/drawing79.xml" ContentType="application/vnd.openxmlformats-officedocument.drawing+xml"/>
  <Override PartName="/xl/charts/chart88.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59.xml" ContentType="application/vnd.openxmlformats-officedocument.themeOverride+xml"/>
  <Override PartName="/xl/drawings/drawing80.xml" ContentType="application/vnd.openxmlformats-officedocument.drawing+xml"/>
  <Override PartName="/xl/charts/chart89.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60.xml" ContentType="application/vnd.openxmlformats-officedocument.themeOverride+xml"/>
  <Override PartName="/xl/drawings/drawing81.xml" ContentType="application/vnd.openxmlformats-officedocument.drawing+xml"/>
  <Override PartName="/xl/charts/chart90.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61.xml" ContentType="application/vnd.openxmlformats-officedocument.themeOverride+xml"/>
  <Override PartName="/xl/drawings/drawing82.xml" ContentType="application/vnd.openxmlformats-officedocument.drawing+xml"/>
  <Override PartName="/xl/charts/chart91.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62.xml" ContentType="application/vnd.openxmlformats-officedocument.themeOverride+xml"/>
  <Override PartName="/xl/drawings/drawing83.xml" ContentType="application/vnd.openxmlformats-officedocument.drawing+xml"/>
  <Override PartName="/xl/charts/chart92.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63.xml" ContentType="application/vnd.openxmlformats-officedocument.themeOverride+xml"/>
  <Override PartName="/xl/drawings/drawing84.xml" ContentType="application/vnd.openxmlformats-officedocument.drawing+xml"/>
  <Override PartName="/xl/charts/chart93.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64.xml" ContentType="application/vnd.openxmlformats-officedocument.themeOverride+xml"/>
  <Override PartName="/xl/drawings/drawing85.xml" ContentType="application/vnd.openxmlformats-officedocument.drawing+xml"/>
  <Override PartName="/xl/charts/chart94.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65.xml" ContentType="application/vnd.openxmlformats-officedocument.themeOverride+xml"/>
  <Override PartName="/xl/drawings/drawing86.xml" ContentType="application/vnd.openxmlformats-officedocument.drawing+xml"/>
  <Override PartName="/xl/charts/chart95.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66.xml" ContentType="application/vnd.openxmlformats-officedocument.themeOverride+xml"/>
  <Override PartName="/xl/drawings/drawing87.xml" ContentType="application/vnd.openxmlformats-officedocument.drawing+xml"/>
  <Override PartName="/xl/charts/chart96.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67.xml" ContentType="application/vnd.openxmlformats-officedocument.themeOverride+xml"/>
  <Override PartName="/xl/drawings/drawing88.xml" ContentType="application/vnd.openxmlformats-officedocument.drawing+xml"/>
  <Override PartName="/xl/charts/chart97.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68.xml" ContentType="application/vnd.openxmlformats-officedocument.themeOverride+xml"/>
  <Override PartName="/xl/drawings/drawing89.xml" ContentType="application/vnd.openxmlformats-officedocument.drawing+xml"/>
  <Override PartName="/xl/charts/chart98.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69.xml" ContentType="application/vnd.openxmlformats-officedocument.themeOverride+xml"/>
  <Override PartName="/xl/drawings/drawing90.xml" ContentType="application/vnd.openxmlformats-officedocument.drawing+xml"/>
  <Override PartName="/xl/charts/chart99.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70.xml" ContentType="application/vnd.openxmlformats-officedocument.themeOverride+xml"/>
  <Override PartName="/xl/drawings/drawing91.xml" ContentType="application/vnd.openxmlformats-officedocument.drawing+xml"/>
  <Override PartName="/xl/charts/chart100.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71.xml" ContentType="application/vnd.openxmlformats-officedocument.themeOverride+xml"/>
  <Override PartName="/xl/drawings/drawing92.xml" ContentType="application/vnd.openxmlformats-officedocument.drawing+xml"/>
  <Override PartName="/xl/charts/chart101.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72.xml" ContentType="application/vnd.openxmlformats-officedocument.themeOverride+xml"/>
  <Override PartName="/xl/drawings/drawing93.xml" ContentType="application/vnd.openxmlformats-officedocument.drawing+xml"/>
  <Override PartName="/xl/charts/chart102.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73.xml" ContentType="application/vnd.openxmlformats-officedocument.themeOverride+xml"/>
  <Override PartName="/xl/drawings/drawing94.xml" ContentType="application/vnd.openxmlformats-officedocument.drawing+xml"/>
  <Override PartName="/xl/charts/chart103.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74.xml" ContentType="application/vnd.openxmlformats-officedocument.themeOverride+xml"/>
  <Override PartName="/xl/drawings/drawing95.xml" ContentType="application/vnd.openxmlformats-officedocument.drawing+xml"/>
  <Override PartName="/xl/charts/chart104.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75.xml" ContentType="application/vnd.openxmlformats-officedocument.themeOverride+xml"/>
  <Override PartName="/xl/drawings/drawing96.xml" ContentType="application/vnd.openxmlformats-officedocument.drawing+xml"/>
  <Override PartName="/xl/charts/chart105.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76.xml" ContentType="application/vnd.openxmlformats-officedocument.themeOverride+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charts/chart106.xml" ContentType="application/vnd.openxmlformats-officedocument.drawingml.chart+xml"/>
  <Override PartName="/xl/theme/themeOverride77.xml" ContentType="application/vnd.openxmlformats-officedocument.themeOverride+xml"/>
  <Override PartName="/xl/charts/chart107.xml" ContentType="application/vnd.openxmlformats-officedocument.drawingml.chart+xml"/>
  <Override PartName="/xl/theme/themeOverride78.xml" ContentType="application/vnd.openxmlformats-officedocument.themeOverride+xml"/>
  <Override PartName="/xl/charts/chart108.xml" ContentType="application/vnd.openxmlformats-officedocument.drawingml.chart+xml"/>
  <Override PartName="/xl/theme/themeOverride79.xml" ContentType="application/vnd.openxmlformats-officedocument.themeOverride+xml"/>
  <Override PartName="/xl/charts/chart109.xml" ContentType="application/vnd.openxmlformats-officedocument.drawingml.chart+xml"/>
  <Override PartName="/xl/theme/themeOverride80.xml" ContentType="application/vnd.openxmlformats-officedocument.themeOverride+xml"/>
  <Override PartName="/xl/charts/chart110.xml" ContentType="application/vnd.openxmlformats-officedocument.drawingml.chart+xml"/>
  <Override PartName="/xl/theme/themeOverride81.xml" ContentType="application/vnd.openxmlformats-officedocument.themeOverride+xml"/>
  <Override PartName="/xl/charts/chart111.xml" ContentType="application/vnd.openxmlformats-officedocument.drawingml.chart+xml"/>
  <Override PartName="/xl/theme/themeOverride82.xml" ContentType="application/vnd.openxmlformats-officedocument.themeOverride+xml"/>
  <Override PartName="/xl/charts/chart112.xml" ContentType="application/vnd.openxmlformats-officedocument.drawingml.chart+xml"/>
  <Override PartName="/xl/theme/themeOverride83.xml" ContentType="application/vnd.openxmlformats-officedocument.themeOverride+xml"/>
  <Override PartName="/xl/drawings/drawing115.xml" ContentType="application/vnd.openxmlformats-officedocument.drawing+xml"/>
  <Override PartName="/xl/charts/chart113.xml" ContentType="application/vnd.openxmlformats-officedocument.drawingml.chart+xml"/>
  <Override PartName="/xl/theme/themeOverride84.xml" ContentType="application/vnd.openxmlformats-officedocument.themeOverride+xml"/>
  <Override PartName="/xl/drawings/drawing116.xml" ContentType="application/vnd.openxmlformats-officedocument.drawing+xml"/>
  <Override PartName="/xl/charts/chart114.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85.xml" ContentType="application/vnd.openxmlformats-officedocument.themeOverride+xml"/>
  <Override PartName="/xl/drawings/drawing117.xml" ContentType="application/vnd.openxmlformats-officedocument.drawing+xml"/>
  <Override PartName="/xl/charts/chart115.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18.xml" ContentType="application/vnd.openxmlformats-officedocument.drawing+xml"/>
  <Override PartName="/xl/charts/chart116.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19.xml" ContentType="application/vnd.openxmlformats-officedocument.drawing+xml"/>
  <Override PartName="/xl/charts/chart117.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20.xml" ContentType="application/vnd.openxmlformats-officedocument.drawing+xml"/>
  <Override PartName="/xl/charts/chart118.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21.xml" ContentType="application/vnd.openxmlformats-officedocument.drawing+xml"/>
  <Override PartName="/xl/charts/chart119.xml" ContentType="application/vnd.openxmlformats-officedocument.drawingml.chart+xml"/>
  <Override PartName="/xl/charts/style64.xml" ContentType="application/vnd.ms-office.chartstyle+xml"/>
  <Override PartName="/xl/charts/colors6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updateLinks="never" codeName="ThisWorkbook"/>
  <mc:AlternateContent xmlns:mc="http://schemas.openxmlformats.org/markup-compatibility/2006">
    <mc:Choice Requires="x15">
      <x15ac:absPath xmlns:x15ac="http://schemas.microsoft.com/office/spreadsheetml/2010/11/ac" url="K:\Boletín_Económico\2023\marzo_23\"/>
    </mc:Choice>
  </mc:AlternateContent>
  <xr:revisionPtr revIDLastSave="0" documentId="13_ncr:1_{CAE78A37-5875-49B5-AF78-833642BD2BDE}" xr6:coauthVersionLast="36" xr6:coauthVersionMax="36" xr10:uidLastSave="{00000000-0000-0000-0000-000000000000}"/>
  <bookViews>
    <workbookView xWindow="0" yWindow="0" windowWidth="19860" windowHeight="6075" tabRatio="878" xr2:uid="{00000000-000D-0000-FFFF-FFFF00000000}"/>
  </bookViews>
  <sheets>
    <sheet name="Index" sheetId="125" r:id="rId1"/>
    <sheet name="T1" sheetId="3839" r:id="rId2"/>
    <sheet name="T2" sheetId="3840" r:id="rId3"/>
    <sheet name="T3" sheetId="3841" r:id="rId4"/>
    <sheet name="T4" sheetId="3842" r:id="rId5"/>
    <sheet name="T5" sheetId="3843" r:id="rId6"/>
    <sheet name="T6" sheetId="3844" r:id="rId7"/>
    <sheet name="T7" sheetId="3845" r:id="rId8"/>
    <sheet name="T8" sheetId="3846" r:id="rId9"/>
    <sheet name="T9" sheetId="3847" r:id="rId10"/>
    <sheet name="T10" sheetId="3848" r:id="rId11"/>
    <sheet name="T11" sheetId="3849" r:id="rId12"/>
    <sheet name="T12" sheetId="3413" r:id="rId13"/>
    <sheet name="T13" sheetId="3850" r:id="rId14"/>
    <sheet name="T14" sheetId="3851" r:id="rId15"/>
    <sheet name="T15" sheetId="3414" r:id="rId16"/>
    <sheet name="T16" sheetId="3415" r:id="rId17"/>
    <sheet name="T17" sheetId="3416" r:id="rId18"/>
    <sheet name="T18" sheetId="3417" r:id="rId19"/>
    <sheet name="T19" sheetId="3419" r:id="rId20"/>
    <sheet name="T20" sheetId="3799" r:id="rId21"/>
    <sheet name="T21" sheetId="3420" r:id="rId22"/>
    <sheet name="T22" sheetId="3421" r:id="rId23"/>
    <sheet name="T23" sheetId="3427" r:id="rId24"/>
    <sheet name="T24" sheetId="3422" r:id="rId25"/>
    <sheet name="T25" sheetId="3424" r:id="rId26"/>
    <sheet name="T26" sheetId="3811" r:id="rId27"/>
    <sheet name="T27" sheetId="3425" r:id="rId28"/>
    <sheet name="T28" sheetId="3426" r:id="rId29"/>
    <sheet name="T29" sheetId="3812" r:id="rId30"/>
    <sheet name="T30" sheetId="3428" r:id="rId31"/>
    <sheet name="T31" sheetId="3429" r:id="rId32"/>
    <sheet name="T32" sheetId="3430" r:id="rId33"/>
    <sheet name="T33" sheetId="3431" r:id="rId34"/>
    <sheet name="T34" sheetId="3432" r:id="rId35"/>
    <sheet name="T35" sheetId="3433" r:id="rId36"/>
    <sheet name="T36" sheetId="3852" r:id="rId37"/>
    <sheet name="T37" sheetId="3853" r:id="rId38"/>
    <sheet name="T38" sheetId="3434" r:id="rId39"/>
    <sheet name="F1" sheetId="3917" r:id="rId40"/>
    <sheet name="F2" sheetId="3918" r:id="rId41"/>
    <sheet name="F3" sheetId="3919" r:id="rId42"/>
    <sheet name="F4" sheetId="1320" r:id="rId43"/>
    <sheet name="F5" sheetId="903" r:id="rId44"/>
    <sheet name="F6" sheetId="3363" r:id="rId45"/>
    <sheet name="F7" sheetId="3364" r:id="rId46"/>
    <sheet name="F8" sheetId="3365" r:id="rId47"/>
    <sheet name="F9" sheetId="3856" r:id="rId48"/>
    <sheet name="F10" sheetId="3857" r:id="rId49"/>
    <sheet name="F11" sheetId="3858" r:id="rId50"/>
    <sheet name="F12" sheetId="3859" r:id="rId51"/>
    <sheet name="F13" sheetId="3828" r:id="rId52"/>
    <sheet name="F14" sheetId="3829" r:id="rId53"/>
    <sheet name="F15" sheetId="3830" r:id="rId54"/>
    <sheet name="F16" sheetId="3820" r:id="rId55"/>
    <sheet name="F17" sheetId="3821" r:id="rId56"/>
    <sheet name="F18" sheetId="3822" r:id="rId57"/>
    <sheet name="F19" sheetId="3823" r:id="rId58"/>
    <sheet name="F20" sheetId="3824" r:id="rId59"/>
    <sheet name="F21" sheetId="3825" r:id="rId60"/>
    <sheet name="F22" sheetId="3826" r:id="rId61"/>
    <sheet name="F23" sheetId="3827" r:id="rId62"/>
    <sheet name="F24" sheetId="3831" r:id="rId63"/>
    <sheet name="F25-26" sheetId="3832" r:id="rId64"/>
    <sheet name="F27-28" sheetId="3833" r:id="rId65"/>
    <sheet name="F29-30" sheetId="3834" r:id="rId66"/>
    <sheet name="F31" sheetId="3835" r:id="rId67"/>
    <sheet name="F32" sheetId="3904" r:id="rId68"/>
    <sheet name="F33" sheetId="3905" r:id="rId69"/>
    <sheet name="F34" sheetId="3906" r:id="rId70"/>
    <sheet name="F35" sheetId="3907" r:id="rId71"/>
    <sheet name="F36" sheetId="3800" r:id="rId72"/>
    <sheet name="F37" sheetId="3801" r:id="rId73"/>
    <sheet name="F38" sheetId="3802" r:id="rId74"/>
    <sheet name="F39" sheetId="3803" r:id="rId75"/>
    <sheet name="F40" sheetId="3804" r:id="rId76"/>
    <sheet name="F41" sheetId="3805" r:id="rId77"/>
    <sheet name="F42" sheetId="3806" r:id="rId78"/>
    <sheet name="F43" sheetId="3807" r:id="rId79"/>
    <sheet name="F44" sheetId="3808" r:id="rId80"/>
    <sheet name="F45" sheetId="3861" r:id="rId81"/>
    <sheet name="F46" sheetId="3809" r:id="rId82"/>
    <sheet name="F47-50" sheetId="3810" r:id="rId83"/>
    <sheet name="F51" sheetId="2839" r:id="rId84"/>
    <sheet name="F52-53" sheetId="2841" r:id="rId85"/>
    <sheet name="F54" sheetId="2845" r:id="rId86"/>
    <sheet name="F55" sheetId="2846" r:id="rId87"/>
    <sheet name="F56" sheetId="2847" r:id="rId88"/>
    <sheet name="F57" sheetId="2848" r:id="rId89"/>
    <sheet name="F58" sheetId="2849" r:id="rId90"/>
    <sheet name="F59" sheetId="2850" r:id="rId91"/>
    <sheet name="F60" sheetId="2851" r:id="rId92"/>
    <sheet name="F61" sheetId="2852" r:id="rId93"/>
    <sheet name="F62" sheetId="2853" r:id="rId94"/>
    <sheet name="F63" sheetId="2854" r:id="rId95"/>
    <sheet name="F64" sheetId="2855" r:id="rId96"/>
    <sheet name="F65" sheetId="2856" r:id="rId97"/>
    <sheet name="F66" sheetId="2857" r:id="rId98"/>
    <sheet name="F67-68" sheetId="2868" r:id="rId99"/>
    <sheet name="F69-70" sheetId="2869" r:id="rId100"/>
    <sheet name="F71-72" sheetId="2870" r:id="rId101"/>
    <sheet name="F73" sheetId="3813" r:id="rId102"/>
    <sheet name="F74" sheetId="884" r:id="rId103"/>
    <sheet name="F75" sheetId="885" r:id="rId104"/>
    <sheet name="F76" sheetId="3714" r:id="rId105"/>
    <sheet name="F77" sheetId="3715" r:id="rId106"/>
    <sheet name="F78" sheetId="3716" r:id="rId107"/>
    <sheet name="F79" sheetId="3717" r:id="rId108"/>
    <sheet name="F80" sheetId="3818" r:id="rId109"/>
    <sheet name="F81" sheetId="3819" r:id="rId110"/>
    <sheet name="F82" sheetId="3862" r:id="rId111"/>
    <sheet name="F83" sheetId="3863" r:id="rId112"/>
    <sheet name="F84" sheetId="3864" r:id="rId113"/>
    <sheet name="F85" sheetId="3865" r:id="rId114"/>
    <sheet name="F86" sheetId="3866" r:id="rId115"/>
    <sheet name="F87" sheetId="3867" r:id="rId116"/>
    <sheet name="F88" sheetId="3868" r:id="rId117"/>
    <sheet name="F89" sheetId="3869" r:id="rId118"/>
    <sheet name="F90" sheetId="3870" r:id="rId119"/>
    <sheet name="F91" sheetId="3871" r:id="rId120"/>
    <sheet name="F92" sheetId="3872" r:id="rId121"/>
    <sheet name="F93" sheetId="3873" r:id="rId122"/>
    <sheet name="F94" sheetId="3874" r:id="rId123"/>
    <sheet name="F95" sheetId="3875" r:id="rId124"/>
    <sheet name="F96" sheetId="3876" r:id="rId125"/>
    <sheet name="F97" sheetId="3877" r:id="rId126"/>
    <sheet name="F98" sheetId="3878" r:id="rId127"/>
    <sheet name="F99" sheetId="3879" r:id="rId128"/>
    <sheet name="F100" sheetId="3880" r:id="rId129"/>
    <sheet name="F101" sheetId="3881" r:id="rId130"/>
    <sheet name="F102" sheetId="3882" r:id="rId131"/>
    <sheet name="F103" sheetId="3883" r:id="rId132"/>
    <sheet name="F104" sheetId="3884" r:id="rId133"/>
    <sheet name="F105" sheetId="3885" r:id="rId134"/>
    <sheet name="F106" sheetId="3886" r:id="rId135"/>
    <sheet name="F107" sheetId="3887" r:id="rId136"/>
    <sheet name="F108" sheetId="3888" r:id="rId137"/>
    <sheet name="F109" sheetId="3889" r:id="rId138"/>
    <sheet name="F110" sheetId="3890" r:id="rId139"/>
    <sheet name="F111" sheetId="3891" r:id="rId140"/>
    <sheet name="F112" sheetId="3892" r:id="rId141"/>
    <sheet name="F113" sheetId="3921" r:id="rId142"/>
    <sheet name="F114" sheetId="3922" r:id="rId143"/>
    <sheet name="F115" sheetId="3923" r:id="rId144"/>
    <sheet name="F116" sheetId="3924" r:id="rId145"/>
    <sheet name="F117" sheetId="3925" r:id="rId146"/>
    <sheet name="F118" sheetId="3926" r:id="rId147"/>
    <sheet name="F119" sheetId="3927" r:id="rId148"/>
    <sheet name="F120" sheetId="3928" r:id="rId149"/>
    <sheet name="F121" sheetId="3929" r:id="rId150"/>
    <sheet name="F122" sheetId="3930" r:id="rId151"/>
    <sheet name="F123" sheetId="3931" r:id="rId152"/>
    <sheet name="F124" sheetId="3932" r:id="rId153"/>
    <sheet name="F125" sheetId="3894" r:id="rId154"/>
    <sheet name="F126" sheetId="3895" r:id="rId155"/>
    <sheet name="F127" sheetId="3896" r:id="rId156"/>
    <sheet name="F128" sheetId="3897" r:id="rId157"/>
    <sheet name="F129" sheetId="3898" r:id="rId158"/>
    <sheet name="F130" sheetId="3903" r:id="rId159"/>
    <sheet name="F131" sheetId="3902" r:id="rId160"/>
    <sheet name="F132" sheetId="3899" r:id="rId161"/>
    <sheet name="F133-144 empleo por municipio" sheetId="3046" r:id="rId162"/>
  </sheets>
  <externalReferences>
    <externalReference r:id="rId163"/>
    <externalReference r:id="rId164"/>
  </externalReferences>
  <definedNames>
    <definedName name="_xlnm._FilterDatabase" localSheetId="48" hidden="1">'F10'!$G$4:$H$37</definedName>
    <definedName name="_xlnm._FilterDatabase" localSheetId="132" hidden="1">'F104'!$A$5:$B$24</definedName>
    <definedName name="_xlnm._FilterDatabase" localSheetId="135" hidden="1">'F107'!$A$5:$B$24</definedName>
    <definedName name="_xlnm._FilterDatabase" localSheetId="153" hidden="1">'F125'!$A$6:$E$38</definedName>
    <definedName name="_xlnm._FilterDatabase" localSheetId="154" hidden="1">'F126'!$A$6:$E$6</definedName>
    <definedName name="_xlnm._FilterDatabase" localSheetId="155" hidden="1">'F127'!$A$6:$E$6</definedName>
    <definedName name="_xlnm._FilterDatabase" localSheetId="156" hidden="1">'F128'!$A$2:$D$2</definedName>
    <definedName name="_xlnm._FilterDatabase" localSheetId="54" hidden="1">'F16'!$A$6:$D$6</definedName>
    <definedName name="_xlnm._FilterDatabase" localSheetId="55" hidden="1">'F17'!$A$6:$D$37</definedName>
    <definedName name="_xlnm._FilterDatabase" localSheetId="56" hidden="1">'F18'!$A$6:$D$37</definedName>
    <definedName name="_xlnm._FilterDatabase" localSheetId="57" hidden="1">'F19'!$A$6:$D$37</definedName>
    <definedName name="_xlnm._FilterDatabase" localSheetId="58" hidden="1">'F20'!$A$6:$D$37</definedName>
    <definedName name="_xlnm._FilterDatabase" localSheetId="59" hidden="1">'F21'!$A$6:$D$37</definedName>
    <definedName name="_xlnm._FilterDatabase" localSheetId="60" hidden="1">'F22'!$A$6:$D$38</definedName>
    <definedName name="_xlnm._FilterDatabase" localSheetId="61" hidden="1">'F23'!$A$6:$D$38</definedName>
    <definedName name="_xlnm._FilterDatabase" localSheetId="66" hidden="1">'F31'!$A$6:$D$39</definedName>
    <definedName name="_xlnm._FilterDatabase" localSheetId="68" hidden="1">'F33'!$A$5:$B$5</definedName>
    <definedName name="_xlnm._FilterDatabase" localSheetId="69" hidden="1">'F34'!$A$5:$B$5</definedName>
    <definedName name="_xlnm._FilterDatabase" localSheetId="73" hidden="1">'F38'!$A$6:$D$6</definedName>
    <definedName name="_xlnm._FilterDatabase" localSheetId="75" hidden="1">'F40'!$A$6:$F$6</definedName>
    <definedName name="_xlnm._FilterDatabase" localSheetId="76" hidden="1">'F41'!$A$6:$F$6</definedName>
    <definedName name="_xlnm._FilterDatabase" localSheetId="80" hidden="1">'F45'!$A$6:$E$6</definedName>
    <definedName name="_xlnm._FilterDatabase" localSheetId="82" hidden="1">'F47-50'!$A$6:$I$131</definedName>
    <definedName name="_xlnm._FilterDatabase" localSheetId="83" hidden="1">'F51'!$A$5:$C$97</definedName>
    <definedName name="_xlnm._FilterDatabase" localSheetId="85" hidden="1">'F54'!#REF!</definedName>
    <definedName name="_xlnm._FilterDatabase" localSheetId="88" hidden="1">'F57'!$A$27:$D$27</definedName>
    <definedName name="_xlnm._FilterDatabase" localSheetId="90" hidden="1">'F59'!$A$40:$C$40</definedName>
    <definedName name="_xlnm._FilterDatabase" localSheetId="99" hidden="1">'F69-70'!$A$6:$D$6</definedName>
    <definedName name="_xlnm._FilterDatabase" localSheetId="111" hidden="1">'F83'!$A$5:$B$38</definedName>
    <definedName name="_xlnm._FilterDatabase" localSheetId="113" hidden="1">'F85'!$A$5:$B$38</definedName>
    <definedName name="_xlnm._FilterDatabase" localSheetId="114" hidden="1">'F86'!$A$5:$B$38</definedName>
    <definedName name="_xlnm._FilterDatabase" localSheetId="117" hidden="1">'F89'!$A$5:$B$38</definedName>
    <definedName name="_xlnm._FilterDatabase" localSheetId="119" hidden="1">'F91'!$A$5:$B$38</definedName>
    <definedName name="_xlnm._FilterDatabase" localSheetId="123" hidden="1">'F95'!$A$5:$B$37</definedName>
    <definedName name="_xlnm._FilterDatabase" localSheetId="124" hidden="1">'F96'!$A$5:$B$38</definedName>
    <definedName name="_xlnm._FilterDatabase" localSheetId="125" hidden="1">'F97'!$A$5:$B$38</definedName>
    <definedName name="_xlnm._FilterDatabase" localSheetId="126" hidden="1">'F98'!$A$5:$B$38</definedName>
    <definedName name="_xlnm._FilterDatabase" localSheetId="127" hidden="1">'F99'!$A$5:$B$38</definedName>
    <definedName name="_xlnm._FilterDatabase" localSheetId="15" hidden="1">'T15'!$B$5:$C$129</definedName>
    <definedName name="_xlnm._FilterDatabase" localSheetId="17" hidden="1">'T17'!#REF!</definedName>
    <definedName name="_xlnm._FilterDatabase" localSheetId="30" hidden="1">'T30'!#REF!</definedName>
    <definedName name="actividad" localSheetId="38" hidden="1">{"'III15-0095'!$A$1:$N$151"}</definedName>
    <definedName name="actividad" hidden="1">{"'III15-0095'!$A$1:$N$151"}</definedName>
    <definedName name="dos" hidden="1">{"'III15-0095'!$A$1:$N$151"}</definedName>
    <definedName name="dos_1" hidden="1">{"'III15-0095'!$A$1:$N$151"}</definedName>
    <definedName name="dos_Dos" hidden="1">{"'III15-0095'!$A$1:$N$151"}</definedName>
    <definedName name="HTLML" hidden="1">{"'III15-0095'!$A$1:$N$151"}</definedName>
    <definedName name="HTML_CodePage" hidden="1">1252</definedName>
    <definedName name="HTML_Control" localSheetId="97" hidden="1">{"'III15-0095'!$A$1:$N$151"}</definedName>
    <definedName name="HTML_Control" localSheetId="22" hidden="1">{"'III15-0095'!$A$1:$N$151"}</definedName>
    <definedName name="HTML_Control" localSheetId="38" hidden="1">{"'III15-0095'!$A$1:$N$151"}</definedName>
    <definedName name="HTML_Control" hidden="1">{"'III15-0095'!$A$1:$N$151"}</definedName>
    <definedName name="HTML_Description" hidden="1">""</definedName>
    <definedName name="HTML_Email" hidden="1">""</definedName>
    <definedName name="HTML_Header" hidden="1">""</definedName>
    <definedName name="HTML_LastUpdate" hidden="1">"07/02/2007"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"G:\EstadInternet\Cap-3\0095.htm"</definedName>
    <definedName name="HTML_Title" hidden="1">""</definedName>
    <definedName name="Start10">'T9'!$H$1:$I$1</definedName>
    <definedName name="Start100">'F69-70'!$H$1:$I$1</definedName>
    <definedName name="Start101">'F71-72'!$H$1:$I$1</definedName>
    <definedName name="Start102">'F73'!$H$1:$I$1</definedName>
    <definedName name="Start103">'F74'!$H$1:$I$1</definedName>
    <definedName name="Start104">'F75'!$H$1:$I$1</definedName>
    <definedName name="Start105">'F76'!$H$1:$I$1</definedName>
    <definedName name="Start106">'F77'!$H$1:$I$1</definedName>
    <definedName name="Start107">'F78'!$H$1:$I$1</definedName>
    <definedName name="Start108">'F79'!$H$1:$I$1</definedName>
    <definedName name="Start109">'F80'!$H$1:$I$1</definedName>
    <definedName name="Start11">'T10'!$H$1:$I$1</definedName>
    <definedName name="Start110">'F81'!$H$1:$I$1</definedName>
    <definedName name="Start111">'F82'!$H$1:$I$1</definedName>
    <definedName name="Start112">'F83'!$H$1:$I$1</definedName>
    <definedName name="Start113">'F84'!$H$1:$I$1</definedName>
    <definedName name="Start114">'F85'!$H$1:$I$1</definedName>
    <definedName name="Start115">'F86'!$H$1:$I$1</definedName>
    <definedName name="Start116">'F87'!$H$1:$I$1</definedName>
    <definedName name="Start117">'F88'!$H$1:$I$1</definedName>
    <definedName name="Start118">'F89'!$H$1:$I$1</definedName>
    <definedName name="Start119">'F90'!$H$1:$I$1</definedName>
    <definedName name="Start12" localSheetId="26">'T26'!$H$1:$I$1</definedName>
    <definedName name="Start12">'T11'!$H$1:$I$1</definedName>
    <definedName name="Start120">'F91'!$H$1:$I$1</definedName>
    <definedName name="Start121">'F92'!$H$1:$I$1</definedName>
    <definedName name="Start122">'F93'!$H$1:$I$1</definedName>
    <definedName name="Start123">'F94'!$H$1:$I$1</definedName>
    <definedName name="Start124">'F95'!$H$1:$I$1</definedName>
    <definedName name="Start125">'F96'!$H$1:$I$1</definedName>
    <definedName name="Start126">'F97'!$H$1:$I$1</definedName>
    <definedName name="Start127">'F98'!$H$1:$I$1</definedName>
    <definedName name="Start128">'F99'!$H$1:$I$1</definedName>
    <definedName name="Start129">'F100'!$H$1:$I$1</definedName>
    <definedName name="Start13">'T12'!$H$1:$I$1</definedName>
    <definedName name="Start130">'F101'!$H$1:$I$1</definedName>
    <definedName name="Start131">'F102'!$H$1:$I$1</definedName>
    <definedName name="Start132">'F103'!$H$1:$I$1</definedName>
    <definedName name="Start133">'F104'!$H$1:$I$1</definedName>
    <definedName name="Start134">'F105'!$H$1:$I$1</definedName>
    <definedName name="Start135">'F106'!$H$1:$I$1</definedName>
    <definedName name="Start136">'F107'!$H$1:$I$1</definedName>
    <definedName name="Start137">'F108'!$H$1:$I$1</definedName>
    <definedName name="Start138">'F109'!$H$1:$I$1</definedName>
    <definedName name="Start139">'F110'!$H$1:$I$1</definedName>
    <definedName name="Start14" localSheetId="29">'T29'!$H$1:$I$1</definedName>
    <definedName name="Start14">'T13'!$H$1:$I$1</definedName>
    <definedName name="Start140">'F111'!$H$1:$I$1</definedName>
    <definedName name="Start141">'F112'!$H$1:$I$1</definedName>
    <definedName name="Start142">'F113'!$H$1:$I$1</definedName>
    <definedName name="Start143">'F114'!$H$1:$I$1</definedName>
    <definedName name="Start144">'F115'!$H$1:$I$1</definedName>
    <definedName name="Start145">'F116'!$H$1:$I$1</definedName>
    <definedName name="Start146">'F117'!$H$1:$I$1</definedName>
    <definedName name="Start147">'F118'!$H$1:$I$1</definedName>
    <definedName name="Start148">'F119'!$H$1:$I$1</definedName>
    <definedName name="Start149">'F120'!$H$1:$I$1</definedName>
    <definedName name="Start15">'T14'!$H$1:$I$1</definedName>
    <definedName name="Start150">'F121'!$H$1:$I$1</definedName>
    <definedName name="Start151">'F122'!$H$1:$I$1</definedName>
    <definedName name="Start152">'F123'!$H$1:$I$1</definedName>
    <definedName name="Start153">'F124'!$H$1:$I$1</definedName>
    <definedName name="Start154">'F125'!$H$1:$I$1</definedName>
    <definedName name="Start155">'F126'!$H$1:$I$1</definedName>
    <definedName name="Start156">'F127'!$H$1:$I$1</definedName>
    <definedName name="Start157">'F128'!$H$1:$I$1</definedName>
    <definedName name="Start158">'F129'!$H$1:$I$1</definedName>
    <definedName name="Start159">'F130'!$H$1:$I$1</definedName>
    <definedName name="Start16">'T15'!$H$1:$I$1</definedName>
    <definedName name="Start160">'F131'!$H$1:$I$1</definedName>
    <definedName name="Start161">'F132'!$H$1:$I$1</definedName>
    <definedName name="Start162">'F133-144 empleo por municipio'!$H$1:$I$1</definedName>
    <definedName name="Start163">'F131'!$H$1:$I$1</definedName>
    <definedName name="Start164">'F132'!$H$1:$I$1</definedName>
    <definedName name="Start165">'F133-144 empleo por municipio'!$H$1:$I$1</definedName>
    <definedName name="Start166">'F130'!$H$1:$I$1</definedName>
    <definedName name="Start167">'F131'!$H$1:$I$1</definedName>
    <definedName name="Start168">'F132'!$H$1:$I$1</definedName>
    <definedName name="Start169">'F133-144 empleo por municipio'!$H$1:$I$1</definedName>
    <definedName name="Start17">'T16'!$H$1:$I$1</definedName>
    <definedName name="Start170">'F131'!$H$1:$I$1</definedName>
    <definedName name="Start171">'F132'!$H$1:$I$1</definedName>
    <definedName name="Start172">'F133-144 empleo por municipio'!$H$1:$I$1</definedName>
    <definedName name="Start173">'F133-144 empleo por municipio'!$H$1:$I$1</definedName>
    <definedName name="Start18">'T17'!$H$1:$I$1</definedName>
    <definedName name="Start185">'F133-144 empleo por municipio'!$H$1:$I$1</definedName>
    <definedName name="Start19">'T18'!$H$1:$I$1</definedName>
    <definedName name="Start2">'T1'!$H$1:$I$1</definedName>
    <definedName name="Start20">'T19'!$H$1:$I$1</definedName>
    <definedName name="Start21">'T20'!$H$1:$I$1</definedName>
    <definedName name="Start212">'F133-144 empleo por municipio'!$H$1:$I$1</definedName>
    <definedName name="Start213">'F133-144 empleo por municipio'!$H$1:$I$1</definedName>
    <definedName name="Start22">'T21'!$H$1:$I$1</definedName>
    <definedName name="Start23">'T22'!$H$1:$I$1</definedName>
    <definedName name="Start24">'T23'!$H$1:$I$1</definedName>
    <definedName name="Start25">'T24'!$H$1:$I$1</definedName>
    <definedName name="Start26">'T25'!$H$1:$I$1</definedName>
    <definedName name="Start27">'T26'!$H$1:$I$1</definedName>
    <definedName name="Start28">'T27'!$H$1:$I$1</definedName>
    <definedName name="Start29">'T28'!$H$1:$I$1</definedName>
    <definedName name="Start3">'T2'!$H$1:$I$1</definedName>
    <definedName name="Start30">'T29'!$H$1:$I$1</definedName>
    <definedName name="Start31">'T30'!$H$1:$I$1</definedName>
    <definedName name="Start32">'T31'!$H$1:$I$1</definedName>
    <definedName name="Start33">'T32'!$H$1:$I$1</definedName>
    <definedName name="Start34">'T33'!$H$1:$I$1</definedName>
    <definedName name="Start35">'T34'!$H$1:$I$1</definedName>
    <definedName name="Start36">'T35'!$H$1:$I$1</definedName>
    <definedName name="Start37">'T36'!$H$1:$I$1</definedName>
    <definedName name="Start38">'T37'!$H$1:$I$1</definedName>
    <definedName name="Start39">'T38'!$H$1:$I$1</definedName>
    <definedName name="Start4">'T3'!$H$1:$I$1</definedName>
    <definedName name="Start40">'F1'!$H$1:$I$1</definedName>
    <definedName name="Start41">'F2'!$H$1:$I$1</definedName>
    <definedName name="Start42">'F3'!$H$1:$I$1</definedName>
    <definedName name="Start43">'F4'!$H$1:$I$1</definedName>
    <definedName name="Start44">'F5'!$H$1:$I$1</definedName>
    <definedName name="Start45">'F6'!$H$1:$I$1</definedName>
    <definedName name="Start46">'F7'!$H$1:$I$1</definedName>
    <definedName name="Start47">'F8'!$H$1:$I$1</definedName>
    <definedName name="Start48">'F9'!$H$1:$I$1</definedName>
    <definedName name="Start49">'F10'!$H$1:$I$1</definedName>
    <definedName name="Start5">'T4'!$H$1:$I$1</definedName>
    <definedName name="Start50">'F11'!$H$1:$I$1</definedName>
    <definedName name="Start51">'F12'!$H$1:$I$1</definedName>
    <definedName name="Start52">'F13'!$H$1:$I$1</definedName>
    <definedName name="Start53">'F14'!$H$1:$I$1</definedName>
    <definedName name="Start54">'F15'!$H$1:$I$1</definedName>
    <definedName name="Start55">'F16'!$H$1:$I$1</definedName>
    <definedName name="Start56">'F17'!$H$1:$I$1</definedName>
    <definedName name="Start57">'F18'!$H$1:$I$1</definedName>
    <definedName name="Start58">'F19'!$H$1:$I$1</definedName>
    <definedName name="Start59">'F20'!$H$1:$I$1</definedName>
    <definedName name="Start6">'T5'!$H$1:$I$1</definedName>
    <definedName name="Start60">'F21'!$H$1:$I$1</definedName>
    <definedName name="Start61">'F22'!$H$1:$I$1</definedName>
    <definedName name="Start62">'F23'!$H$1:$I$1</definedName>
    <definedName name="Start63">'F24'!$H$1:$I$1</definedName>
    <definedName name="Start64">'F25-26'!$H$1:$I$1</definedName>
    <definedName name="Start65">'F27-28'!$H$1:$I$1</definedName>
    <definedName name="Start66">'F29-30'!$H$1:$I$1</definedName>
    <definedName name="Start67">'F31'!$H$1:$I$1</definedName>
    <definedName name="Start68">'F32'!$H$1:$I$1</definedName>
    <definedName name="Start69">'F33'!$H$1:$I$1</definedName>
    <definedName name="Start7">'T6'!$H$1:$I$1</definedName>
    <definedName name="Start70">'F34'!$H$1:$I$1</definedName>
    <definedName name="Start71">'F35'!$H$1:$I$1</definedName>
    <definedName name="Start72">'F36'!$H$1:$I$1</definedName>
    <definedName name="Start73">'F37'!$H$1:$I$1</definedName>
    <definedName name="Start74">'F38'!$H$1:$I$1</definedName>
    <definedName name="Start75">'F39'!$H$1:$I$1</definedName>
    <definedName name="Start76">'F40'!$H$1:$I$1</definedName>
    <definedName name="Start77">'F41'!$H$1:$I$1</definedName>
    <definedName name="Start78">'F42'!$H$1:$I$1</definedName>
    <definedName name="Start79">'F43'!$H$1:$I$1</definedName>
    <definedName name="Start8" localSheetId="20">'T20'!$H$1:$I$1</definedName>
    <definedName name="Start8">'T7'!$H$1:$I$1</definedName>
    <definedName name="Start80">'F44'!$H$1:$I$1</definedName>
    <definedName name="Start81">'F45'!$H$1:$I$1</definedName>
    <definedName name="Start82">'F46'!$H$1:$I$1</definedName>
    <definedName name="Start83">'F47-50'!$H$1:$I$1</definedName>
    <definedName name="Start84">'F51'!$H$1:$I$1</definedName>
    <definedName name="Start85">'F52-53'!$H$1:$I$1</definedName>
    <definedName name="Start86">'F54'!$H$1:$I$1</definedName>
    <definedName name="Start87">'F55'!$H$1:$I$1</definedName>
    <definedName name="Start88">'F56'!$H$1:$I$1</definedName>
    <definedName name="Start89">'F57'!$H$1:$I$1</definedName>
    <definedName name="Start9">'T8'!$H$1:$I$1</definedName>
    <definedName name="Start90">'F58'!$H$1:$I$1</definedName>
    <definedName name="Start91">'F59'!$H$1:$I$1</definedName>
    <definedName name="Start92">'F60'!$H$1:$I$1</definedName>
    <definedName name="Start93">'F61'!$H$1:$I$1</definedName>
    <definedName name="Start94">'F62'!$H$1:$I$1</definedName>
    <definedName name="Start95">'F63'!$H$1:$I$1</definedName>
    <definedName name="Start96">'F64'!$H$1:$I$1</definedName>
    <definedName name="Start97">'F65'!$H$1:$I$1</definedName>
    <definedName name="Start98">'F66'!$H$1:$I$1</definedName>
    <definedName name="Start99">'F67-68'!$H$1:$I$1</definedName>
  </definedNames>
  <calcPr calcId="191029"/>
  <extLst>
    <ext xmlns:x15="http://schemas.microsoft.com/office/spreadsheetml/2010/11/main" uri="{FCE2AD5D-F65C-4FA6-A056-5C36A1767C68}">
      <x15:dataModel>
        <x15:modelTables>
          <x15:modelTable id="PIB-68ec75f6-bbc0-436b-b2d0-854d6d018720" name="PIB" connection="Excel base_PIBE"/>
        </x15:modelTables>
      </x15:dataModel>
    </ext>
  </extLst>
</workbook>
</file>

<file path=xl/calcChain.xml><?xml version="1.0" encoding="utf-8"?>
<calcChain xmlns="http://schemas.openxmlformats.org/spreadsheetml/2006/main">
  <c r="E38" i="3918" l="1"/>
  <c r="F36" i="3918" s="1"/>
  <c r="H65" i="3917"/>
  <c r="I65" i="3917" s="1"/>
  <c r="H61" i="3917"/>
  <c r="F7" i="3918" l="1"/>
  <c r="F15" i="3918"/>
  <c r="F23" i="3918"/>
  <c r="F31" i="3918"/>
  <c r="F8" i="3918"/>
  <c r="F16" i="3918"/>
  <c r="F24" i="3918"/>
  <c r="F32" i="3918"/>
  <c r="F13" i="3918"/>
  <c r="F21" i="3918"/>
  <c r="F29" i="3918"/>
  <c r="F37" i="3918"/>
  <c r="F6" i="3918"/>
  <c r="F14" i="3918"/>
  <c r="F22" i="3918"/>
  <c r="F30" i="3918"/>
  <c r="F9" i="3918"/>
  <c r="F17" i="3918"/>
  <c r="F25" i="3918"/>
  <c r="F33" i="3918"/>
  <c r="F10" i="3918"/>
  <c r="F18" i="3918"/>
  <c r="F26" i="3918"/>
  <c r="F34" i="3918"/>
  <c r="F11" i="3918"/>
  <c r="F19" i="3918"/>
  <c r="F27" i="3918"/>
  <c r="F35" i="3918"/>
  <c r="F12" i="3918"/>
  <c r="F20" i="3918"/>
  <c r="F28" i="3918"/>
  <c r="D38" i="3907"/>
  <c r="D37" i="3907"/>
  <c r="D36" i="3907"/>
  <c r="D35" i="3907"/>
  <c r="D34" i="3907"/>
  <c r="D33" i="3907"/>
  <c r="D32" i="3907"/>
  <c r="D31" i="3907"/>
  <c r="D30" i="3907"/>
  <c r="D29" i="3907"/>
  <c r="D28" i="3907"/>
  <c r="D27" i="3907"/>
  <c r="D26" i="3907"/>
  <c r="D25" i="3907"/>
  <c r="D24" i="3907"/>
  <c r="D23" i="3907"/>
  <c r="D22" i="3907"/>
  <c r="D21" i="3907"/>
  <c r="D20" i="3907"/>
  <c r="D19" i="3907"/>
  <c r="D18" i="3907"/>
  <c r="D17" i="3907"/>
  <c r="D16" i="3907"/>
  <c r="D15" i="3907"/>
  <c r="D14" i="3907"/>
  <c r="D13" i="3907"/>
  <c r="D12" i="3907"/>
  <c r="D11" i="3907"/>
  <c r="D10" i="3907"/>
  <c r="D9" i="3907"/>
  <c r="D8" i="3907"/>
  <c r="D7" i="3907"/>
  <c r="D6" i="3907"/>
  <c r="C23" i="3904"/>
  <c r="C22" i="3904"/>
  <c r="C21" i="3904"/>
  <c r="C20" i="3904"/>
  <c r="C19" i="3904"/>
  <c r="C18" i="3904"/>
  <c r="C17" i="3904"/>
  <c r="C16" i="3904"/>
  <c r="C15" i="3904"/>
  <c r="C14" i="3904"/>
  <c r="C13" i="3904"/>
  <c r="C12" i="3904"/>
  <c r="C11" i="3904"/>
  <c r="C10" i="3904"/>
  <c r="C9" i="3904"/>
  <c r="C8" i="3904"/>
  <c r="C7" i="3904"/>
  <c r="C6" i="3904"/>
  <c r="E186" i="3903" l="1"/>
  <c r="D186" i="3903"/>
  <c r="E185" i="3903"/>
  <c r="D185" i="3903"/>
  <c r="E184" i="3903"/>
  <c r="D184" i="3903"/>
  <c r="E183" i="3903"/>
  <c r="D183" i="3903"/>
  <c r="E182" i="3903"/>
  <c r="D182" i="3903"/>
  <c r="E181" i="3903"/>
  <c r="D181" i="3903"/>
  <c r="E180" i="3903"/>
  <c r="D180" i="3903"/>
  <c r="E179" i="3903"/>
  <c r="D179" i="3903"/>
  <c r="E178" i="3903"/>
  <c r="D178" i="3903"/>
  <c r="E177" i="3903"/>
  <c r="D177" i="3903"/>
  <c r="E176" i="3903"/>
  <c r="D176" i="3903"/>
  <c r="E175" i="3903"/>
  <c r="D175" i="3903"/>
  <c r="E174" i="3903"/>
  <c r="D174" i="3903"/>
  <c r="E173" i="3903"/>
  <c r="D173" i="3903"/>
  <c r="E172" i="3903"/>
  <c r="D172" i="3903"/>
  <c r="E171" i="3903"/>
  <c r="D171" i="3903"/>
  <c r="E170" i="3903"/>
  <c r="D170" i="3903"/>
  <c r="E169" i="3903"/>
  <c r="D169" i="3903"/>
  <c r="E168" i="3903"/>
  <c r="D168" i="3903"/>
  <c r="E167" i="3903"/>
  <c r="D167" i="3903"/>
  <c r="E166" i="3903"/>
  <c r="D166" i="3903"/>
  <c r="E165" i="3903"/>
  <c r="D165" i="3903"/>
  <c r="E164" i="3903"/>
  <c r="D164" i="3903"/>
  <c r="E163" i="3903"/>
  <c r="D163" i="3903"/>
  <c r="E162" i="3903"/>
  <c r="D162" i="3903"/>
  <c r="E161" i="3903"/>
  <c r="D161" i="3903"/>
  <c r="E160" i="3903"/>
  <c r="D160" i="3903"/>
  <c r="E159" i="3903"/>
  <c r="D159" i="3903"/>
  <c r="E158" i="3903"/>
  <c r="D158" i="3903"/>
  <c r="E157" i="3903"/>
  <c r="D157" i="3903"/>
  <c r="E156" i="3903"/>
  <c r="D156" i="3903"/>
  <c r="E155" i="3903"/>
  <c r="D155" i="3903"/>
  <c r="E154" i="3903"/>
  <c r="D154" i="3903"/>
  <c r="E153" i="3903"/>
  <c r="D153" i="3903"/>
  <c r="E152" i="3903"/>
  <c r="D152" i="3903"/>
  <c r="E151" i="3903"/>
  <c r="D151" i="3903"/>
  <c r="E150" i="3903"/>
  <c r="D150" i="3903"/>
  <c r="E149" i="3903"/>
  <c r="D149" i="3903"/>
  <c r="E148" i="3903"/>
  <c r="D148" i="3903"/>
  <c r="E147" i="3903"/>
  <c r="D147" i="3903"/>
  <c r="E146" i="3903"/>
  <c r="D146" i="3903"/>
  <c r="E145" i="3903"/>
  <c r="D145" i="3903"/>
  <c r="E144" i="3903"/>
  <c r="D144" i="3903"/>
  <c r="E143" i="3903"/>
  <c r="D143" i="3903"/>
  <c r="E142" i="3903"/>
  <c r="D142" i="3903"/>
  <c r="E141" i="3903"/>
  <c r="D141" i="3903"/>
  <c r="E140" i="3903"/>
  <c r="D140" i="3903"/>
  <c r="E139" i="3903"/>
  <c r="D139" i="3903"/>
  <c r="E138" i="3903"/>
  <c r="D138" i="3903"/>
  <c r="E137" i="3903"/>
  <c r="D137" i="3903"/>
  <c r="E136" i="3903"/>
  <c r="D136" i="3903"/>
  <c r="E135" i="3903"/>
  <c r="D135" i="3903"/>
  <c r="E134" i="3903"/>
  <c r="D134" i="3903"/>
  <c r="E133" i="3903"/>
  <c r="D133" i="3903"/>
  <c r="E132" i="3903"/>
  <c r="D132" i="3903"/>
  <c r="E131" i="3903"/>
  <c r="D131" i="3903"/>
  <c r="E130" i="3903"/>
  <c r="D130" i="3903"/>
  <c r="E129" i="3903"/>
  <c r="D129" i="3903"/>
  <c r="E128" i="3903"/>
  <c r="D128" i="3903"/>
  <c r="E127" i="3903"/>
  <c r="D127" i="3903"/>
  <c r="E126" i="3903"/>
  <c r="D126" i="3903"/>
  <c r="E125" i="3903"/>
  <c r="D125" i="3903"/>
  <c r="E124" i="3903"/>
  <c r="D124" i="3903"/>
  <c r="E123" i="3903"/>
  <c r="D123" i="3903"/>
  <c r="E122" i="3903"/>
  <c r="D122" i="3903"/>
  <c r="E121" i="3903"/>
  <c r="D121" i="3903"/>
  <c r="E120" i="3903"/>
  <c r="D120" i="3903"/>
  <c r="E119" i="3903"/>
  <c r="D119" i="3903"/>
  <c r="E118" i="3903"/>
  <c r="D118" i="3903"/>
  <c r="E117" i="3903"/>
  <c r="D117" i="3903"/>
  <c r="E116" i="3903"/>
  <c r="D116" i="3903"/>
  <c r="E115" i="3903"/>
  <c r="D115" i="3903"/>
  <c r="E114" i="3903"/>
  <c r="D114" i="3903"/>
  <c r="E113" i="3903"/>
  <c r="D113" i="3903"/>
  <c r="E112" i="3903"/>
  <c r="D112" i="3903"/>
  <c r="E111" i="3903"/>
  <c r="D111" i="3903"/>
  <c r="E110" i="3903"/>
  <c r="D110" i="3903"/>
  <c r="E109" i="3903"/>
  <c r="D109" i="3903"/>
  <c r="E108" i="3903"/>
  <c r="D108" i="3903"/>
  <c r="E107" i="3903"/>
  <c r="D107" i="3903"/>
  <c r="E106" i="3903"/>
  <c r="D106" i="3903"/>
  <c r="E105" i="3903"/>
  <c r="D105" i="3903"/>
  <c r="E104" i="3903"/>
  <c r="D104" i="3903"/>
  <c r="E103" i="3903"/>
  <c r="D103" i="3903"/>
  <c r="E102" i="3903"/>
  <c r="D102" i="3903"/>
  <c r="E101" i="3903"/>
  <c r="D101" i="3903"/>
  <c r="E100" i="3903"/>
  <c r="D100" i="3903"/>
  <c r="E99" i="3903"/>
  <c r="D99" i="3903"/>
  <c r="E98" i="3903"/>
  <c r="D98" i="3903"/>
  <c r="E97" i="3903"/>
  <c r="D97" i="3903"/>
  <c r="E96" i="3903"/>
  <c r="D96" i="3903"/>
  <c r="E95" i="3903"/>
  <c r="D95" i="3903"/>
  <c r="E94" i="3903"/>
  <c r="D94" i="3903"/>
  <c r="E93" i="3903"/>
  <c r="D93" i="3903"/>
  <c r="E92" i="3903"/>
  <c r="D92" i="3903"/>
  <c r="E91" i="3903"/>
  <c r="D91" i="3903"/>
  <c r="E90" i="3903"/>
  <c r="D90" i="3903"/>
  <c r="E89" i="3903"/>
  <c r="D89" i="3903"/>
  <c r="E88" i="3903"/>
  <c r="D88" i="3903"/>
  <c r="E87" i="3903"/>
  <c r="D87" i="3903"/>
  <c r="E86" i="3903"/>
  <c r="D86" i="3903"/>
  <c r="E85" i="3903"/>
  <c r="D85" i="3903"/>
  <c r="E84" i="3903"/>
  <c r="D84" i="3903"/>
  <c r="E83" i="3903"/>
  <c r="D83" i="3903"/>
  <c r="E82" i="3903"/>
  <c r="D82" i="3903"/>
  <c r="E81" i="3903"/>
  <c r="D81" i="3903"/>
  <c r="E80" i="3903"/>
  <c r="D80" i="3903"/>
  <c r="E79" i="3903"/>
  <c r="D79" i="3903"/>
  <c r="E78" i="3903"/>
  <c r="D78" i="3903"/>
  <c r="E77" i="3903"/>
  <c r="D77" i="3903"/>
  <c r="E76" i="3903"/>
  <c r="D76" i="3903"/>
  <c r="E75" i="3903"/>
  <c r="D75" i="3903"/>
  <c r="E74" i="3903"/>
  <c r="D74" i="3903"/>
  <c r="E73" i="3903"/>
  <c r="D73" i="3903"/>
  <c r="E72" i="3903"/>
  <c r="D72" i="3903"/>
  <c r="E71" i="3903"/>
  <c r="D71" i="3903"/>
  <c r="E70" i="3903"/>
  <c r="D70" i="3903"/>
  <c r="E69" i="3903"/>
  <c r="D69" i="3903"/>
  <c r="E68" i="3903"/>
  <c r="D68" i="3903"/>
  <c r="E67" i="3903"/>
  <c r="D67" i="3903"/>
  <c r="E66" i="3903"/>
  <c r="D66" i="3903"/>
  <c r="E65" i="3903"/>
  <c r="D65" i="3903"/>
  <c r="E64" i="3903"/>
  <c r="D64" i="3903"/>
  <c r="E63" i="3903"/>
  <c r="D63" i="3903"/>
  <c r="E62" i="3903"/>
  <c r="D62" i="3903"/>
  <c r="E61" i="3903"/>
  <c r="D61" i="3903"/>
  <c r="E60" i="3903"/>
  <c r="D60" i="3903"/>
  <c r="E59" i="3903"/>
  <c r="D59" i="3903"/>
  <c r="E58" i="3903"/>
  <c r="D58" i="3903"/>
  <c r="E57" i="3903"/>
  <c r="D57" i="3903"/>
  <c r="E56" i="3903"/>
  <c r="D56" i="3903"/>
  <c r="E55" i="3903"/>
  <c r="D55" i="3903"/>
  <c r="E54" i="3903"/>
  <c r="D54" i="3903"/>
  <c r="E53" i="3903"/>
  <c r="D53" i="3903"/>
  <c r="E52" i="3903"/>
  <c r="D52" i="3903"/>
  <c r="E51" i="3903"/>
  <c r="D51" i="3903"/>
  <c r="E50" i="3903"/>
  <c r="D50" i="3903"/>
  <c r="E49" i="3903"/>
  <c r="D49" i="3903"/>
  <c r="E48" i="3903"/>
  <c r="D48" i="3903"/>
  <c r="E47" i="3903"/>
  <c r="D47" i="3903"/>
  <c r="E46" i="3903"/>
  <c r="D46" i="3903"/>
  <c r="E45" i="3903"/>
  <c r="D45" i="3903"/>
  <c r="E44" i="3903"/>
  <c r="D44" i="3903"/>
  <c r="E43" i="3903"/>
  <c r="D43" i="3903"/>
  <c r="E42" i="3903"/>
  <c r="D42" i="3903"/>
  <c r="E41" i="3903"/>
  <c r="D41" i="3903"/>
  <c r="E40" i="3903"/>
  <c r="D40" i="3903"/>
  <c r="E39" i="3903"/>
  <c r="D39" i="3903"/>
  <c r="E38" i="3903"/>
  <c r="D38" i="3903"/>
  <c r="E37" i="3903"/>
  <c r="D37" i="3903"/>
  <c r="E36" i="3903"/>
  <c r="D36" i="3903"/>
  <c r="E35" i="3903"/>
  <c r="D35" i="3903"/>
  <c r="E34" i="3903"/>
  <c r="D34" i="3903"/>
  <c r="E33" i="3903"/>
  <c r="D33" i="3903"/>
  <c r="E32" i="3903"/>
  <c r="D32" i="3903"/>
  <c r="E31" i="3903"/>
  <c r="D31" i="3903"/>
  <c r="E30" i="3903"/>
  <c r="D30" i="3903"/>
  <c r="E29" i="3903"/>
  <c r="D29" i="3903"/>
  <c r="E28" i="3903"/>
  <c r="D28" i="3903"/>
  <c r="E27" i="3903"/>
  <c r="D27" i="3903"/>
  <c r="E26" i="3903"/>
  <c r="D26" i="3903"/>
  <c r="E25" i="3903"/>
  <c r="D25" i="3903"/>
  <c r="E24" i="3903"/>
  <c r="D24" i="3903"/>
  <c r="E23" i="3903"/>
  <c r="D23" i="3903"/>
  <c r="E22" i="3903"/>
  <c r="D22" i="3903"/>
  <c r="E21" i="3903"/>
  <c r="D21" i="3903"/>
  <c r="E20" i="3903"/>
  <c r="D20" i="3903"/>
  <c r="E19" i="3903"/>
  <c r="D19" i="3903"/>
  <c r="E18" i="3903"/>
  <c r="D18" i="3903"/>
  <c r="E17" i="3903"/>
  <c r="E16" i="3903"/>
  <c r="E15" i="3903"/>
  <c r="E14" i="3903"/>
  <c r="E13" i="3903"/>
  <c r="E12" i="3903"/>
  <c r="E11" i="3903"/>
  <c r="E10" i="3903"/>
  <c r="E9" i="3903"/>
  <c r="E8" i="3903"/>
  <c r="E7" i="3903"/>
  <c r="D186" i="3902"/>
  <c r="C186" i="3902"/>
  <c r="D185" i="3902"/>
  <c r="C185" i="3902"/>
  <c r="D184" i="3902"/>
  <c r="C184" i="3902"/>
  <c r="D183" i="3902"/>
  <c r="C183" i="3902"/>
  <c r="D182" i="3902"/>
  <c r="C182" i="3902"/>
  <c r="D181" i="3902"/>
  <c r="C181" i="3902"/>
  <c r="D180" i="3902"/>
  <c r="C180" i="3902"/>
  <c r="D179" i="3902"/>
  <c r="C179" i="3902"/>
  <c r="D178" i="3902"/>
  <c r="C178" i="3902"/>
  <c r="D177" i="3902"/>
  <c r="C177" i="3902"/>
  <c r="D176" i="3902"/>
  <c r="C176" i="3902"/>
  <c r="D175" i="3902"/>
  <c r="C175" i="3902"/>
  <c r="D174" i="3902"/>
  <c r="C174" i="3902"/>
  <c r="D173" i="3902"/>
  <c r="C173" i="3902"/>
  <c r="D172" i="3902"/>
  <c r="C172" i="3902"/>
  <c r="D171" i="3902"/>
  <c r="C171" i="3902"/>
  <c r="D170" i="3902"/>
  <c r="C170" i="3902"/>
  <c r="D169" i="3902"/>
  <c r="C169" i="3902"/>
  <c r="D168" i="3902"/>
  <c r="C168" i="3902"/>
  <c r="D167" i="3902"/>
  <c r="C167" i="3902"/>
  <c r="D166" i="3902"/>
  <c r="C166" i="3902"/>
  <c r="D165" i="3902"/>
  <c r="C165" i="3902"/>
  <c r="D164" i="3902"/>
  <c r="C164" i="3902"/>
  <c r="D163" i="3902"/>
  <c r="C163" i="3902"/>
  <c r="D162" i="3902"/>
  <c r="C162" i="3902"/>
  <c r="D161" i="3902"/>
  <c r="C161" i="3902"/>
  <c r="D160" i="3902"/>
  <c r="C160" i="3902"/>
  <c r="D159" i="3902"/>
  <c r="C159" i="3902"/>
  <c r="D158" i="3902"/>
  <c r="C158" i="3902"/>
  <c r="D157" i="3902"/>
  <c r="C157" i="3902"/>
  <c r="D156" i="3902"/>
  <c r="C156" i="3902"/>
  <c r="D155" i="3902"/>
  <c r="C155" i="3902"/>
  <c r="D154" i="3902"/>
  <c r="C154" i="3902"/>
  <c r="D153" i="3902"/>
  <c r="C153" i="3902"/>
  <c r="D152" i="3902"/>
  <c r="C152" i="3902"/>
  <c r="D151" i="3902"/>
  <c r="C151" i="3902"/>
  <c r="D150" i="3902"/>
  <c r="C150" i="3902"/>
  <c r="D149" i="3902"/>
  <c r="C149" i="3902"/>
  <c r="D148" i="3902"/>
  <c r="C148" i="3902"/>
  <c r="D147" i="3902"/>
  <c r="C147" i="3902"/>
  <c r="D146" i="3902"/>
  <c r="C146" i="3902"/>
  <c r="D145" i="3902"/>
  <c r="C145" i="3902"/>
  <c r="D144" i="3902"/>
  <c r="C144" i="3902"/>
  <c r="D143" i="3902"/>
  <c r="C143" i="3902"/>
  <c r="D142" i="3902"/>
  <c r="C142" i="3902"/>
  <c r="D141" i="3902"/>
  <c r="C141" i="3902"/>
  <c r="D140" i="3902"/>
  <c r="C140" i="3902"/>
  <c r="D139" i="3902"/>
  <c r="C139" i="3902"/>
  <c r="D138" i="3902"/>
  <c r="C138" i="3902"/>
  <c r="D137" i="3902"/>
  <c r="C137" i="3902"/>
  <c r="D136" i="3902"/>
  <c r="C136" i="3902"/>
  <c r="D135" i="3902"/>
  <c r="C135" i="3902"/>
  <c r="D134" i="3902"/>
  <c r="C134" i="3902"/>
  <c r="D133" i="3902"/>
  <c r="C133" i="3902"/>
  <c r="D132" i="3902"/>
  <c r="C132" i="3902"/>
  <c r="D131" i="3902"/>
  <c r="C131" i="3902"/>
  <c r="D130" i="3902"/>
  <c r="C130" i="3902"/>
  <c r="D129" i="3902"/>
  <c r="C129" i="3902"/>
  <c r="D128" i="3902"/>
  <c r="C128" i="3902"/>
  <c r="D127" i="3902"/>
  <c r="C127" i="3902"/>
  <c r="D126" i="3902"/>
  <c r="C126" i="3902"/>
  <c r="D125" i="3902"/>
  <c r="C125" i="3902"/>
  <c r="D124" i="3902"/>
  <c r="C124" i="3902"/>
  <c r="D123" i="3902"/>
  <c r="C123" i="3902"/>
  <c r="D122" i="3902"/>
  <c r="C122" i="3902"/>
  <c r="D121" i="3902"/>
  <c r="C121" i="3902"/>
  <c r="D120" i="3902"/>
  <c r="C120" i="3902"/>
  <c r="D119" i="3902"/>
  <c r="C119" i="3902"/>
  <c r="D118" i="3902"/>
  <c r="C118" i="3902"/>
  <c r="D117" i="3902"/>
  <c r="C117" i="3902"/>
  <c r="D116" i="3902"/>
  <c r="C116" i="3902"/>
  <c r="D115" i="3902"/>
  <c r="C115" i="3902"/>
  <c r="D114" i="3902"/>
  <c r="C114" i="3902"/>
  <c r="D113" i="3902"/>
  <c r="C113" i="3902"/>
  <c r="D112" i="3902"/>
  <c r="C112" i="3902"/>
  <c r="D111" i="3902"/>
  <c r="C111" i="3902"/>
  <c r="D110" i="3902"/>
  <c r="C110" i="3902"/>
  <c r="D109" i="3902"/>
  <c r="C109" i="3902"/>
  <c r="D108" i="3902"/>
  <c r="C108" i="3902"/>
  <c r="D107" i="3902"/>
  <c r="C107" i="3902"/>
  <c r="D106" i="3902"/>
  <c r="C106" i="3902"/>
  <c r="D105" i="3902"/>
  <c r="C105" i="3902"/>
  <c r="D104" i="3902"/>
  <c r="C104" i="3902"/>
  <c r="D103" i="3902"/>
  <c r="C103" i="3902"/>
  <c r="D102" i="3902"/>
  <c r="C102" i="3902"/>
  <c r="D101" i="3902"/>
  <c r="C101" i="3902"/>
  <c r="D100" i="3902"/>
  <c r="C100" i="3902"/>
  <c r="D99" i="3902"/>
  <c r="C99" i="3902"/>
  <c r="D98" i="3902"/>
  <c r="C98" i="3902"/>
  <c r="D97" i="3902"/>
  <c r="C97" i="3902"/>
  <c r="D96" i="3902"/>
  <c r="C96" i="3902"/>
  <c r="D95" i="3902"/>
  <c r="C95" i="3902"/>
  <c r="D94" i="3902"/>
  <c r="C94" i="3902"/>
  <c r="D93" i="3902"/>
  <c r="C93" i="3902"/>
  <c r="D92" i="3902"/>
  <c r="C92" i="3902"/>
  <c r="D91" i="3902"/>
  <c r="C91" i="3902"/>
  <c r="D90" i="3902"/>
  <c r="C90" i="3902"/>
  <c r="D89" i="3902"/>
  <c r="C89" i="3902"/>
  <c r="D88" i="3902"/>
  <c r="C88" i="3902"/>
  <c r="D87" i="3902"/>
  <c r="C87" i="3902"/>
  <c r="D86" i="3902"/>
  <c r="C86" i="3902"/>
  <c r="D85" i="3902"/>
  <c r="C85" i="3902"/>
  <c r="D84" i="3902"/>
  <c r="C84" i="3902"/>
  <c r="D83" i="3902"/>
  <c r="C83" i="3902"/>
  <c r="D82" i="3902"/>
  <c r="C82" i="3902"/>
  <c r="D81" i="3902"/>
  <c r="C81" i="3902"/>
  <c r="D80" i="3902"/>
  <c r="C80" i="3902"/>
  <c r="D79" i="3902"/>
  <c r="C79" i="3902"/>
  <c r="D78" i="3902"/>
  <c r="C78" i="3902"/>
  <c r="D77" i="3902"/>
  <c r="C77" i="3902"/>
  <c r="D76" i="3902"/>
  <c r="C76" i="3902"/>
  <c r="D75" i="3902"/>
  <c r="C75" i="3902"/>
  <c r="D74" i="3902"/>
  <c r="C74" i="3902"/>
  <c r="D73" i="3902"/>
  <c r="C73" i="3902"/>
  <c r="D72" i="3902"/>
  <c r="C72" i="3902"/>
  <c r="D71" i="3902"/>
  <c r="C71" i="3902"/>
  <c r="D70" i="3902"/>
  <c r="C70" i="3902"/>
  <c r="D69" i="3902"/>
  <c r="C69" i="3902"/>
  <c r="D68" i="3902"/>
  <c r="C68" i="3902"/>
  <c r="D67" i="3902"/>
  <c r="C67" i="3902"/>
  <c r="D66" i="3902"/>
  <c r="C66" i="3902"/>
  <c r="D65" i="3902"/>
  <c r="C65" i="3902"/>
  <c r="D64" i="3902"/>
  <c r="C64" i="3902"/>
  <c r="D63" i="3902"/>
  <c r="C63" i="3902"/>
  <c r="D62" i="3902"/>
  <c r="C62" i="3902"/>
  <c r="D61" i="3902"/>
  <c r="C61" i="3902"/>
  <c r="D60" i="3902"/>
  <c r="C60" i="3902"/>
  <c r="D59" i="3902"/>
  <c r="C59" i="3902"/>
  <c r="D58" i="3902"/>
  <c r="C58" i="3902"/>
  <c r="D57" i="3902"/>
  <c r="C57" i="3902"/>
  <c r="D56" i="3902"/>
  <c r="C56" i="3902"/>
  <c r="D55" i="3902"/>
  <c r="C55" i="3902"/>
  <c r="D54" i="3902"/>
  <c r="C54" i="3902"/>
  <c r="D53" i="3902"/>
  <c r="C53" i="3902"/>
  <c r="D52" i="3902"/>
  <c r="C52" i="3902"/>
  <c r="D51" i="3902"/>
  <c r="C51" i="3902"/>
  <c r="D50" i="3902"/>
  <c r="C50" i="3902"/>
  <c r="D49" i="3902"/>
  <c r="C49" i="3902"/>
  <c r="D48" i="3902"/>
  <c r="C48" i="3902"/>
  <c r="D47" i="3902"/>
  <c r="C47" i="3902"/>
  <c r="D46" i="3902"/>
  <c r="C46" i="3902"/>
  <c r="D45" i="3902"/>
  <c r="C45" i="3902"/>
  <c r="D44" i="3902"/>
  <c r="C44" i="3902"/>
  <c r="D43" i="3902"/>
  <c r="C43" i="3902"/>
  <c r="D42" i="3902"/>
  <c r="C42" i="3902"/>
  <c r="D41" i="3902"/>
  <c r="C41" i="3902"/>
  <c r="D40" i="3902"/>
  <c r="C40" i="3902"/>
  <c r="D39" i="3902"/>
  <c r="C39" i="3902"/>
  <c r="D38" i="3902"/>
  <c r="C38" i="3902"/>
  <c r="D37" i="3902"/>
  <c r="C37" i="3902"/>
  <c r="D36" i="3902"/>
  <c r="C36" i="3902"/>
  <c r="D35" i="3902"/>
  <c r="C35" i="3902"/>
  <c r="D34" i="3902"/>
  <c r="C34" i="3902"/>
  <c r="D33" i="3902"/>
  <c r="C33" i="3902"/>
  <c r="D32" i="3902"/>
  <c r="C32" i="3902"/>
  <c r="D31" i="3902"/>
  <c r="C31" i="3902"/>
  <c r="D30" i="3902"/>
  <c r="C30" i="3902"/>
  <c r="D29" i="3902"/>
  <c r="C29" i="3902"/>
  <c r="D28" i="3902"/>
  <c r="C28" i="3902"/>
  <c r="D27" i="3902"/>
  <c r="C27" i="3902"/>
  <c r="D26" i="3902"/>
  <c r="C26" i="3902"/>
  <c r="D25" i="3902"/>
  <c r="C25" i="3902"/>
  <c r="D24" i="3902"/>
  <c r="C24" i="3902"/>
  <c r="D23" i="3902"/>
  <c r="C23" i="3902"/>
  <c r="D22" i="3902"/>
  <c r="C22" i="3902"/>
  <c r="D21" i="3902"/>
  <c r="C21" i="3902"/>
  <c r="D20" i="3902"/>
  <c r="C20" i="3902"/>
  <c r="D19" i="3902"/>
  <c r="C19" i="3902"/>
  <c r="D18" i="3902"/>
  <c r="C18" i="3902"/>
  <c r="D17" i="3902"/>
  <c r="D16" i="3902"/>
  <c r="D15" i="3902"/>
  <c r="D14" i="3902"/>
  <c r="D13" i="3902"/>
  <c r="D12" i="3902"/>
  <c r="D11" i="3902"/>
  <c r="D10" i="3902"/>
  <c r="D9" i="3902"/>
  <c r="D8" i="3902"/>
  <c r="D7" i="3902"/>
  <c r="E20" i="3899"/>
  <c r="D20" i="3899"/>
  <c r="C20" i="3899"/>
  <c r="E19" i="3899"/>
  <c r="D19" i="3899"/>
  <c r="C19" i="3899"/>
  <c r="E18" i="3899"/>
  <c r="D18" i="3899"/>
  <c r="C18" i="3899"/>
  <c r="E17" i="3899"/>
  <c r="D17" i="3899"/>
  <c r="C17" i="3899"/>
  <c r="E16" i="3899"/>
  <c r="D16" i="3899"/>
  <c r="C16" i="3899"/>
  <c r="D186" i="3898"/>
  <c r="C186" i="3898"/>
  <c r="D185" i="3898"/>
  <c r="C185" i="3898"/>
  <c r="D184" i="3898"/>
  <c r="C184" i="3898"/>
  <c r="D183" i="3898"/>
  <c r="C183" i="3898"/>
  <c r="D182" i="3898"/>
  <c r="C182" i="3898"/>
  <c r="D181" i="3898"/>
  <c r="C181" i="3898"/>
  <c r="D180" i="3898"/>
  <c r="C180" i="3898"/>
  <c r="D179" i="3898"/>
  <c r="C179" i="3898"/>
  <c r="D178" i="3898"/>
  <c r="C178" i="3898"/>
  <c r="D177" i="3898"/>
  <c r="C177" i="3898"/>
  <c r="D176" i="3898"/>
  <c r="C176" i="3898"/>
  <c r="D175" i="3898"/>
  <c r="C175" i="3898"/>
  <c r="D174" i="3898"/>
  <c r="C174" i="3898"/>
  <c r="D173" i="3898"/>
  <c r="C173" i="3898"/>
  <c r="D172" i="3898"/>
  <c r="C172" i="3898"/>
  <c r="D171" i="3898"/>
  <c r="C171" i="3898"/>
  <c r="D170" i="3898"/>
  <c r="C170" i="3898"/>
  <c r="D169" i="3898"/>
  <c r="C169" i="3898"/>
  <c r="D168" i="3898"/>
  <c r="C168" i="3898"/>
  <c r="D167" i="3898"/>
  <c r="C167" i="3898"/>
  <c r="D166" i="3898"/>
  <c r="C166" i="3898"/>
  <c r="D165" i="3898"/>
  <c r="C165" i="3898"/>
  <c r="D164" i="3898"/>
  <c r="C164" i="3898"/>
  <c r="D163" i="3898"/>
  <c r="C163" i="3898"/>
  <c r="D162" i="3898"/>
  <c r="C162" i="3898"/>
  <c r="D161" i="3898"/>
  <c r="C161" i="3898"/>
  <c r="D160" i="3898"/>
  <c r="C160" i="3898"/>
  <c r="D159" i="3898"/>
  <c r="C159" i="3898"/>
  <c r="D158" i="3898"/>
  <c r="C158" i="3898"/>
  <c r="D157" i="3898"/>
  <c r="C157" i="3898"/>
  <c r="D156" i="3898"/>
  <c r="C156" i="3898"/>
  <c r="D155" i="3898"/>
  <c r="C155" i="3898"/>
  <c r="D154" i="3898"/>
  <c r="C154" i="3898"/>
  <c r="D153" i="3898"/>
  <c r="C153" i="3898"/>
  <c r="D152" i="3898"/>
  <c r="C152" i="3898"/>
  <c r="D151" i="3898"/>
  <c r="C151" i="3898"/>
  <c r="D150" i="3898"/>
  <c r="C150" i="3898"/>
  <c r="D149" i="3898"/>
  <c r="C149" i="3898"/>
  <c r="D148" i="3898"/>
  <c r="C148" i="3898"/>
  <c r="D147" i="3898"/>
  <c r="C147" i="3898"/>
  <c r="D146" i="3898"/>
  <c r="C146" i="3898"/>
  <c r="D145" i="3898"/>
  <c r="C145" i="3898"/>
  <c r="D144" i="3898"/>
  <c r="C144" i="3898"/>
  <c r="D143" i="3898"/>
  <c r="C143" i="3898"/>
  <c r="D142" i="3898"/>
  <c r="C142" i="3898"/>
  <c r="D141" i="3898"/>
  <c r="C141" i="3898"/>
  <c r="D140" i="3898"/>
  <c r="C140" i="3898"/>
  <c r="D139" i="3898"/>
  <c r="C139" i="3898"/>
  <c r="D138" i="3898"/>
  <c r="C138" i="3898"/>
  <c r="D137" i="3898"/>
  <c r="C137" i="3898"/>
  <c r="D136" i="3898"/>
  <c r="C136" i="3898"/>
  <c r="D135" i="3898"/>
  <c r="C135" i="3898"/>
  <c r="D134" i="3898"/>
  <c r="C134" i="3898"/>
  <c r="D133" i="3898"/>
  <c r="C133" i="3898"/>
  <c r="D132" i="3898"/>
  <c r="C132" i="3898"/>
  <c r="D131" i="3898"/>
  <c r="C131" i="3898"/>
  <c r="D130" i="3898"/>
  <c r="C130" i="3898"/>
  <c r="D129" i="3898"/>
  <c r="C129" i="3898"/>
  <c r="D128" i="3898"/>
  <c r="C128" i="3898"/>
  <c r="D127" i="3898"/>
  <c r="C127" i="3898"/>
  <c r="D126" i="3898"/>
  <c r="C126" i="3898"/>
  <c r="D125" i="3898"/>
  <c r="C125" i="3898"/>
  <c r="D124" i="3898"/>
  <c r="C124" i="3898"/>
  <c r="D123" i="3898"/>
  <c r="C123" i="3898"/>
  <c r="D122" i="3898"/>
  <c r="C122" i="3898"/>
  <c r="D121" i="3898"/>
  <c r="C121" i="3898"/>
  <c r="D120" i="3898"/>
  <c r="C120" i="3898"/>
  <c r="D119" i="3898"/>
  <c r="C119" i="3898"/>
  <c r="D118" i="3898"/>
  <c r="C118" i="3898"/>
  <c r="D117" i="3898"/>
  <c r="C117" i="3898"/>
  <c r="D116" i="3898"/>
  <c r="C116" i="3898"/>
  <c r="D115" i="3898"/>
  <c r="C115" i="3898"/>
  <c r="D114" i="3898"/>
  <c r="C114" i="3898"/>
  <c r="D113" i="3898"/>
  <c r="C113" i="3898"/>
  <c r="D112" i="3898"/>
  <c r="C112" i="3898"/>
  <c r="D111" i="3898"/>
  <c r="C111" i="3898"/>
  <c r="D110" i="3898"/>
  <c r="C110" i="3898"/>
  <c r="D109" i="3898"/>
  <c r="C109" i="3898"/>
  <c r="D108" i="3898"/>
  <c r="C108" i="3898"/>
  <c r="D107" i="3898"/>
  <c r="C107" i="3898"/>
  <c r="D106" i="3898"/>
  <c r="C106" i="3898"/>
  <c r="D105" i="3898"/>
  <c r="C105" i="3898"/>
  <c r="D104" i="3898"/>
  <c r="C104" i="3898"/>
  <c r="D103" i="3898"/>
  <c r="C103" i="3898"/>
  <c r="D102" i="3898"/>
  <c r="C102" i="3898"/>
  <c r="D101" i="3898"/>
  <c r="C101" i="3898"/>
  <c r="D100" i="3898"/>
  <c r="C100" i="3898"/>
  <c r="D99" i="3898"/>
  <c r="C99" i="3898"/>
  <c r="D98" i="3898"/>
  <c r="C98" i="3898"/>
  <c r="D97" i="3898"/>
  <c r="C97" i="3898"/>
  <c r="D96" i="3898"/>
  <c r="C96" i="3898"/>
  <c r="D95" i="3898"/>
  <c r="C95" i="3898"/>
  <c r="D94" i="3898"/>
  <c r="C94" i="3898"/>
  <c r="D93" i="3898"/>
  <c r="C93" i="3898"/>
  <c r="D92" i="3898"/>
  <c r="C92" i="3898"/>
  <c r="D91" i="3898"/>
  <c r="C91" i="3898"/>
  <c r="D90" i="3898"/>
  <c r="C90" i="3898"/>
  <c r="D89" i="3898"/>
  <c r="C89" i="3898"/>
  <c r="D88" i="3898"/>
  <c r="C88" i="3898"/>
  <c r="D87" i="3898"/>
  <c r="C87" i="3898"/>
  <c r="D86" i="3898"/>
  <c r="C86" i="3898"/>
  <c r="D85" i="3898"/>
  <c r="C85" i="3898"/>
  <c r="D84" i="3898"/>
  <c r="C84" i="3898"/>
  <c r="D83" i="3898"/>
  <c r="C83" i="3898"/>
  <c r="D82" i="3898"/>
  <c r="C82" i="3898"/>
  <c r="D81" i="3898"/>
  <c r="C81" i="3898"/>
  <c r="D80" i="3898"/>
  <c r="C80" i="3898"/>
  <c r="D79" i="3898"/>
  <c r="C79" i="3898"/>
  <c r="D78" i="3898"/>
  <c r="C78" i="3898"/>
  <c r="D77" i="3898"/>
  <c r="C77" i="3898"/>
  <c r="D76" i="3898"/>
  <c r="C76" i="3898"/>
  <c r="D75" i="3898"/>
  <c r="C75" i="3898"/>
  <c r="D74" i="3898"/>
  <c r="C74" i="3898"/>
  <c r="D73" i="3898"/>
  <c r="C73" i="3898"/>
  <c r="D72" i="3898"/>
  <c r="C72" i="3898"/>
  <c r="D71" i="3898"/>
  <c r="C71" i="3898"/>
  <c r="D70" i="3898"/>
  <c r="C70" i="3898"/>
  <c r="D69" i="3898"/>
  <c r="C69" i="3898"/>
  <c r="D68" i="3898"/>
  <c r="C68" i="3898"/>
  <c r="D67" i="3898"/>
  <c r="C67" i="3898"/>
  <c r="D66" i="3898"/>
  <c r="C66" i="3898"/>
  <c r="D65" i="3898"/>
  <c r="C65" i="3898"/>
  <c r="D64" i="3898"/>
  <c r="C64" i="3898"/>
  <c r="D63" i="3898"/>
  <c r="C63" i="3898"/>
  <c r="D62" i="3898"/>
  <c r="C62" i="3898"/>
  <c r="D61" i="3898"/>
  <c r="C61" i="3898"/>
  <c r="D60" i="3898"/>
  <c r="C60" i="3898"/>
  <c r="D59" i="3898"/>
  <c r="C59" i="3898"/>
  <c r="D58" i="3898"/>
  <c r="C58" i="3898"/>
  <c r="D57" i="3898"/>
  <c r="C57" i="3898"/>
  <c r="D56" i="3898"/>
  <c r="C56" i="3898"/>
  <c r="D55" i="3898"/>
  <c r="C55" i="3898"/>
  <c r="D54" i="3898"/>
  <c r="C54" i="3898"/>
  <c r="D53" i="3898"/>
  <c r="C53" i="3898"/>
  <c r="D52" i="3898"/>
  <c r="C52" i="3898"/>
  <c r="D51" i="3898"/>
  <c r="C51" i="3898"/>
  <c r="D50" i="3898"/>
  <c r="C50" i="3898"/>
  <c r="D49" i="3898"/>
  <c r="C49" i="3898"/>
  <c r="D48" i="3898"/>
  <c r="C48" i="3898"/>
  <c r="D47" i="3898"/>
  <c r="C47" i="3898"/>
  <c r="D46" i="3898"/>
  <c r="C46" i="3898"/>
  <c r="D45" i="3898"/>
  <c r="C45" i="3898"/>
  <c r="D44" i="3898"/>
  <c r="C44" i="3898"/>
  <c r="D43" i="3898"/>
  <c r="C43" i="3898"/>
  <c r="D42" i="3898"/>
  <c r="C42" i="3898"/>
  <c r="D41" i="3898"/>
  <c r="C41" i="3898"/>
  <c r="D40" i="3898"/>
  <c r="C40" i="3898"/>
  <c r="D39" i="3898"/>
  <c r="C39" i="3898"/>
  <c r="D38" i="3898"/>
  <c r="C38" i="3898"/>
  <c r="D37" i="3898"/>
  <c r="C37" i="3898"/>
  <c r="D36" i="3898"/>
  <c r="C36" i="3898"/>
  <c r="D35" i="3898"/>
  <c r="C35" i="3898"/>
  <c r="D34" i="3898"/>
  <c r="C34" i="3898"/>
  <c r="D33" i="3898"/>
  <c r="C33" i="3898"/>
  <c r="D32" i="3898"/>
  <c r="C32" i="3898"/>
  <c r="D31" i="3898"/>
  <c r="C31" i="3898"/>
  <c r="D30" i="3898"/>
  <c r="C30" i="3898"/>
  <c r="D29" i="3898"/>
  <c r="C29" i="3898"/>
  <c r="D28" i="3898"/>
  <c r="C28" i="3898"/>
  <c r="D27" i="3898"/>
  <c r="C27" i="3898"/>
  <c r="D26" i="3898"/>
  <c r="C26" i="3898"/>
  <c r="D25" i="3898"/>
  <c r="C25" i="3898"/>
  <c r="D24" i="3898"/>
  <c r="C24" i="3898"/>
  <c r="D23" i="3898"/>
  <c r="C23" i="3898"/>
  <c r="D22" i="3898"/>
  <c r="C22" i="3898"/>
  <c r="D21" i="3898"/>
  <c r="C21" i="3898"/>
  <c r="D20" i="3898"/>
  <c r="C20" i="3898"/>
  <c r="D19" i="3898"/>
  <c r="C19" i="3898"/>
  <c r="D18" i="3898"/>
  <c r="C18" i="3898"/>
  <c r="D17" i="3898"/>
  <c r="D16" i="3898"/>
  <c r="D15" i="3898"/>
  <c r="D14" i="3898"/>
  <c r="D13" i="3898"/>
  <c r="D12" i="3898"/>
  <c r="D11" i="3898"/>
  <c r="D10" i="3898"/>
  <c r="D9" i="3898"/>
  <c r="D8" i="3898"/>
  <c r="D7" i="3898"/>
  <c r="D36" i="3897" l="1"/>
  <c r="D34" i="3897"/>
  <c r="D33" i="3897"/>
  <c r="D32" i="3897"/>
  <c r="D31" i="3897"/>
  <c r="D30" i="3897"/>
  <c r="D29" i="3897"/>
  <c r="D28" i="3897"/>
  <c r="D27" i="3897"/>
  <c r="D26" i="3897"/>
  <c r="D25" i="3897"/>
  <c r="D24" i="3897"/>
  <c r="D23" i="3897"/>
  <c r="D22" i="3897"/>
  <c r="D21" i="3897"/>
  <c r="D20" i="3897"/>
  <c r="D19" i="3897"/>
  <c r="D18" i="3897"/>
  <c r="D17" i="3897"/>
  <c r="D16" i="3897"/>
  <c r="D15" i="3897"/>
  <c r="D14" i="3897"/>
  <c r="D13" i="3897"/>
  <c r="D12" i="3897"/>
  <c r="D11" i="3897"/>
  <c r="D10" i="3897"/>
  <c r="D9" i="3897"/>
  <c r="D8" i="3897"/>
  <c r="D7" i="3897"/>
  <c r="D6" i="3897"/>
  <c r="D5" i="3897"/>
  <c r="D4" i="3897"/>
  <c r="D3" i="3897"/>
  <c r="X15" i="3894"/>
  <c r="X11" i="3894"/>
  <c r="C14" i="2857" l="1"/>
  <c r="D14" i="2857"/>
  <c r="C18" i="2857"/>
  <c r="D8" i="3861"/>
  <c r="D9" i="3861"/>
  <c r="D15" i="3861"/>
  <c r="D11" i="3861"/>
  <c r="D13" i="3861"/>
  <c r="D12" i="3861"/>
  <c r="D14" i="3861"/>
  <c r="D17" i="3861"/>
  <c r="D16" i="3861"/>
  <c r="D18" i="3861"/>
  <c r="D10" i="3861"/>
  <c r="D19" i="3861"/>
  <c r="D23" i="3861"/>
  <c r="D30" i="3861"/>
  <c r="D26" i="3861"/>
  <c r="D22" i="3861"/>
  <c r="D25" i="3861"/>
  <c r="D20" i="3861"/>
  <c r="D24" i="3861"/>
  <c r="D21" i="3861"/>
  <c r="D27" i="3861"/>
  <c r="D28" i="3861"/>
  <c r="D29" i="3861"/>
  <c r="D32" i="3861"/>
  <c r="D31" i="3861"/>
  <c r="D34" i="3861"/>
  <c r="D35" i="3861"/>
  <c r="D33" i="3861"/>
  <c r="D36" i="3861"/>
  <c r="D38" i="3861"/>
  <c r="D37" i="3861"/>
  <c r="D39" i="3861"/>
  <c r="D7" i="3861"/>
  <c r="E14" i="2857" l="1"/>
  <c r="F14" i="2857"/>
  <c r="G57" i="3859"/>
  <c r="G56" i="3859"/>
  <c r="G55" i="3859"/>
  <c r="G43" i="3859" s="1"/>
  <c r="G54" i="3859"/>
  <c r="G42" i="3859" s="1"/>
  <c r="G53" i="3859"/>
  <c r="G41" i="3859" s="1"/>
  <c r="G52" i="3859"/>
  <c r="G51" i="3859"/>
  <c r="H45" i="3859"/>
  <c r="G45" i="3859"/>
  <c r="I45" i="3859" s="1"/>
  <c r="H44" i="3859"/>
  <c r="G44" i="3859"/>
  <c r="I44" i="3859" s="1"/>
  <c r="H43" i="3859"/>
  <c r="H42" i="3859"/>
  <c r="H41" i="3859"/>
  <c r="H40" i="3859"/>
  <c r="G40" i="3859"/>
  <c r="I40" i="3859" s="1"/>
  <c r="H39" i="3859"/>
  <c r="G39" i="3859"/>
  <c r="H28" i="3859" s="1"/>
  <c r="H34" i="3859"/>
  <c r="G34" i="3859"/>
  <c r="G33" i="3859"/>
  <c r="G32" i="3859"/>
  <c r="G31" i="3859"/>
  <c r="H31" i="3859" s="1"/>
  <c r="H30" i="3859"/>
  <c r="G30" i="3859"/>
  <c r="G29" i="3859"/>
  <c r="G28" i="3859"/>
  <c r="F25" i="3859"/>
  <c r="E25" i="3859"/>
  <c r="D25" i="3859"/>
  <c r="C25" i="3859"/>
  <c r="F24" i="3859"/>
  <c r="E24" i="3859"/>
  <c r="D24" i="3859"/>
  <c r="C24" i="3859"/>
  <c r="F23" i="3859"/>
  <c r="E23" i="3859"/>
  <c r="D23" i="3859"/>
  <c r="C23" i="3859"/>
  <c r="F22" i="3859"/>
  <c r="E22" i="3859"/>
  <c r="D22" i="3859"/>
  <c r="C22" i="3859"/>
  <c r="F21" i="3859"/>
  <c r="E21" i="3859"/>
  <c r="D21" i="3859"/>
  <c r="C21" i="3859"/>
  <c r="F20" i="3859"/>
  <c r="E20" i="3859"/>
  <c r="D20" i="3859"/>
  <c r="C20" i="3859"/>
  <c r="F19" i="3859"/>
  <c r="E19" i="3859"/>
  <c r="D19" i="3859"/>
  <c r="C19" i="3859"/>
  <c r="C16" i="3859"/>
  <c r="E15" i="3859"/>
  <c r="D15" i="3859"/>
  <c r="C15" i="3859"/>
  <c r="C27" i="3858"/>
  <c r="D24" i="3858" s="1"/>
  <c r="D25" i="3858"/>
  <c r="C11" i="3858"/>
  <c r="E6" i="3858" s="1"/>
  <c r="F79" i="3857"/>
  <c r="E79" i="3857"/>
  <c r="G79" i="3857" s="1"/>
  <c r="F78" i="3857"/>
  <c r="G78" i="3857" s="1"/>
  <c r="E78" i="3857"/>
  <c r="F77" i="3857"/>
  <c r="G77" i="3857" s="1"/>
  <c r="E77" i="3857"/>
  <c r="F76" i="3857"/>
  <c r="G76" i="3857" s="1"/>
  <c r="E76" i="3857"/>
  <c r="G75" i="3857"/>
  <c r="F75" i="3857"/>
  <c r="E75" i="3857"/>
  <c r="F74" i="3857"/>
  <c r="E74" i="3857"/>
  <c r="G74" i="3857" s="1"/>
  <c r="G73" i="3857"/>
  <c r="F73" i="3857"/>
  <c r="E73" i="3857"/>
  <c r="F72" i="3857"/>
  <c r="E72" i="3857"/>
  <c r="G72" i="3857" s="1"/>
  <c r="F71" i="3857"/>
  <c r="E71" i="3857"/>
  <c r="G71" i="3857" s="1"/>
  <c r="F70" i="3857"/>
  <c r="E70" i="3857"/>
  <c r="G70" i="3857" s="1"/>
  <c r="G69" i="3857"/>
  <c r="F69" i="3857"/>
  <c r="E69" i="3857"/>
  <c r="F68" i="3857"/>
  <c r="G68" i="3857" s="1"/>
  <c r="E68" i="3857"/>
  <c r="F67" i="3857"/>
  <c r="E67" i="3857"/>
  <c r="G67" i="3857" s="1"/>
  <c r="F66" i="3857"/>
  <c r="E66" i="3857"/>
  <c r="G66" i="3857" s="1"/>
  <c r="G65" i="3857"/>
  <c r="F65" i="3857"/>
  <c r="E65" i="3857"/>
  <c r="F64" i="3857"/>
  <c r="G64" i="3857" s="1"/>
  <c r="E64" i="3857"/>
  <c r="F63" i="3857"/>
  <c r="E63" i="3857"/>
  <c r="G63" i="3857" s="1"/>
  <c r="F62" i="3857"/>
  <c r="E62" i="3857"/>
  <c r="G62" i="3857" s="1"/>
  <c r="G61" i="3857"/>
  <c r="F61" i="3857"/>
  <c r="E61" i="3857"/>
  <c r="F60" i="3857"/>
  <c r="G60" i="3857" s="1"/>
  <c r="E60" i="3857"/>
  <c r="F59" i="3857"/>
  <c r="E59" i="3857"/>
  <c r="G59" i="3857" s="1"/>
  <c r="F58" i="3857"/>
  <c r="E58" i="3857"/>
  <c r="G58" i="3857" s="1"/>
  <c r="G57" i="3857"/>
  <c r="F57" i="3857"/>
  <c r="E57" i="3857"/>
  <c r="F56" i="3857"/>
  <c r="G56" i="3857" s="1"/>
  <c r="E56" i="3857"/>
  <c r="F55" i="3857"/>
  <c r="E55" i="3857"/>
  <c r="G55" i="3857" s="1"/>
  <c r="F54" i="3857"/>
  <c r="E54" i="3857"/>
  <c r="G54" i="3857" s="1"/>
  <c r="G53" i="3857"/>
  <c r="F53" i="3857"/>
  <c r="E53" i="3857"/>
  <c r="F52" i="3857"/>
  <c r="G52" i="3857" s="1"/>
  <c r="E52" i="3857"/>
  <c r="F51" i="3857"/>
  <c r="E51" i="3857"/>
  <c r="G51" i="3857" s="1"/>
  <c r="F50" i="3857"/>
  <c r="E50" i="3857"/>
  <c r="G50" i="3857" s="1"/>
  <c r="G49" i="3857"/>
  <c r="F49" i="3857"/>
  <c r="E49" i="3857"/>
  <c r="F48" i="3857"/>
  <c r="G48" i="3857" s="1"/>
  <c r="E48" i="3857"/>
  <c r="F47" i="3857"/>
  <c r="E47" i="3857"/>
  <c r="G47" i="3857" s="1"/>
  <c r="G46" i="3857" s="1"/>
  <c r="D37" i="3857"/>
  <c r="D36" i="3857"/>
  <c r="D35" i="3857"/>
  <c r="D34" i="3857"/>
  <c r="D33" i="3857"/>
  <c r="D32" i="3857"/>
  <c r="D31" i="3857"/>
  <c r="D30" i="3857"/>
  <c r="D29" i="3857"/>
  <c r="D28" i="3857"/>
  <c r="D27" i="3857"/>
  <c r="D26" i="3857"/>
  <c r="D25" i="3857"/>
  <c r="D24" i="3857"/>
  <c r="D23" i="3857"/>
  <c r="D22" i="3857"/>
  <c r="D21" i="3857"/>
  <c r="D20" i="3857"/>
  <c r="D19" i="3857"/>
  <c r="D18" i="3857"/>
  <c r="D17" i="3857"/>
  <c r="D16" i="3857"/>
  <c r="D15" i="3857"/>
  <c r="D14" i="3857"/>
  <c r="D13" i="3857"/>
  <c r="D12" i="3857"/>
  <c r="D11" i="3857"/>
  <c r="D10" i="3857"/>
  <c r="D9" i="3857"/>
  <c r="D8" i="3857"/>
  <c r="D7" i="3857"/>
  <c r="D6" i="3857"/>
  <c r="D5" i="3857"/>
  <c r="C30" i="3856"/>
  <c r="C29" i="3856"/>
  <c r="C28" i="3856"/>
  <c r="C27" i="3856"/>
  <c r="C26" i="3856"/>
  <c r="C25" i="3856"/>
  <c r="C24" i="3856"/>
  <c r="C23" i="3856"/>
  <c r="C22" i="3856"/>
  <c r="C21" i="3856"/>
  <c r="C16" i="3856"/>
  <c r="C15" i="3856"/>
  <c r="C14" i="3856"/>
  <c r="C13" i="3856"/>
  <c r="C12" i="3856"/>
  <c r="C11" i="3856"/>
  <c r="C10" i="3856"/>
  <c r="C9" i="3856"/>
  <c r="C8" i="3856"/>
  <c r="C7" i="3856"/>
  <c r="I41" i="3859" l="1"/>
  <c r="H29" i="3859"/>
  <c r="H32" i="3859"/>
  <c r="I42" i="3859"/>
  <c r="I43" i="3859"/>
  <c r="H33" i="3859"/>
  <c r="I39" i="3859"/>
  <c r="E7" i="3858"/>
  <c r="E10" i="3858" s="1"/>
  <c r="D13" i="3858"/>
  <c r="D29" i="3858"/>
  <c r="E8" i="3858"/>
  <c r="E9" i="3858"/>
  <c r="D22" i="3858"/>
  <c r="D23" i="3858"/>
  <c r="D10" i="3858" l="1"/>
  <c r="D6" i="3858"/>
  <c r="D9" i="3858"/>
  <c r="C16" i="3858"/>
  <c r="D8" i="3858"/>
  <c r="D7" i="3858"/>
  <c r="C17" i="3858"/>
  <c r="E12" i="3858" l="1"/>
  <c r="E27" i="3419" l="1"/>
  <c r="B19" i="2845" l="1"/>
  <c r="B18" i="2845"/>
  <c r="J15" i="3427"/>
  <c r="H15" i="3427"/>
  <c r="G15" i="3427"/>
  <c r="F15" i="3427"/>
  <c r="J14" i="3427"/>
  <c r="H14" i="3427"/>
  <c r="G14" i="3427"/>
  <c r="F14" i="3427"/>
  <c r="J13" i="3427"/>
  <c r="H13" i="3427"/>
  <c r="G13" i="3427"/>
  <c r="F13" i="3427"/>
  <c r="J12" i="3427"/>
  <c r="H12" i="3427"/>
  <c r="G12" i="3427"/>
  <c r="F12" i="3427"/>
  <c r="J11" i="3427"/>
  <c r="H11" i="3427"/>
  <c r="G11" i="3427"/>
  <c r="F11" i="3427"/>
  <c r="J10" i="3427"/>
  <c r="H10" i="3427"/>
  <c r="G10" i="3427"/>
  <c r="F10" i="3427"/>
  <c r="J9" i="3427"/>
  <c r="H9" i="3427"/>
  <c r="G9" i="3427"/>
  <c r="F9" i="3427"/>
  <c r="J8" i="3427"/>
  <c r="H8" i="3427"/>
  <c r="G8" i="3427"/>
  <c r="F8" i="3427"/>
  <c r="J7" i="3427"/>
  <c r="H7" i="3427"/>
  <c r="G7" i="3427"/>
  <c r="F7" i="3427"/>
  <c r="B42" i="2869"/>
  <c r="F286" i="2868"/>
  <c r="AM13" i="3413" l="1"/>
  <c r="AL13" i="3413"/>
  <c r="AK13" i="3413"/>
  <c r="AJ13" i="3413"/>
  <c r="AM12" i="3413"/>
  <c r="AL12" i="3413"/>
  <c r="AK12" i="3413"/>
  <c r="AJ12" i="3413"/>
  <c r="AM11" i="3413"/>
  <c r="AL11" i="3413"/>
  <c r="AK11" i="3413"/>
  <c r="AJ11" i="3413"/>
  <c r="AM10" i="3413"/>
  <c r="AL10" i="3413"/>
  <c r="AK10" i="3413"/>
  <c r="AJ10" i="3413"/>
  <c r="AM9" i="3413"/>
  <c r="AL9" i="3413"/>
  <c r="AK9" i="3413"/>
  <c r="AJ9" i="3413"/>
  <c r="AM8" i="3413"/>
  <c r="AL8" i="3413"/>
  <c r="AK8" i="3413"/>
  <c r="AJ8" i="3413"/>
  <c r="D7" i="3827" l="1"/>
  <c r="D8" i="3827"/>
  <c r="D9" i="3827"/>
  <c r="D10" i="3827"/>
  <c r="D11" i="3827"/>
  <c r="D12" i="3827"/>
  <c r="D13" i="3827"/>
  <c r="D14" i="3827"/>
  <c r="D15" i="3827"/>
  <c r="D16" i="3827"/>
  <c r="D17" i="3827"/>
  <c r="D18" i="3827"/>
  <c r="D19" i="3827"/>
  <c r="D20" i="3827"/>
  <c r="D21" i="3827"/>
  <c r="D22" i="3827"/>
  <c r="D23" i="3827"/>
  <c r="D24" i="3827"/>
  <c r="D25" i="3827"/>
  <c r="D26" i="3827"/>
  <c r="D27" i="3827"/>
  <c r="D28" i="3827"/>
  <c r="D29" i="3827"/>
  <c r="D30" i="3827"/>
  <c r="D31" i="3827"/>
  <c r="D32" i="3827"/>
  <c r="D33" i="3827"/>
  <c r="D34" i="3827"/>
  <c r="D35" i="3827"/>
  <c r="D36" i="3827"/>
  <c r="D37" i="3827"/>
  <c r="D38" i="3827"/>
  <c r="D40" i="3827"/>
  <c r="D41" i="3827"/>
  <c r="D7" i="3826"/>
  <c r="D8" i="3826"/>
  <c r="D9" i="3826"/>
  <c r="D10" i="3826"/>
  <c r="D11" i="3826"/>
  <c r="D12" i="3826"/>
  <c r="D13" i="3826"/>
  <c r="D14" i="3826"/>
  <c r="D15" i="3826"/>
  <c r="D16" i="3826"/>
  <c r="D17" i="3826"/>
  <c r="D18" i="3826"/>
  <c r="D19" i="3826"/>
  <c r="D20" i="3826"/>
  <c r="D21" i="3826"/>
  <c r="D22" i="3826"/>
  <c r="D23" i="3826"/>
  <c r="D24" i="3826"/>
  <c r="D25" i="3826"/>
  <c r="D26" i="3826"/>
  <c r="D27" i="3826"/>
  <c r="D28" i="3826"/>
  <c r="D29" i="3826"/>
  <c r="D30" i="3826"/>
  <c r="D31" i="3826"/>
  <c r="D32" i="3826"/>
  <c r="D33" i="3826"/>
  <c r="D34" i="3826"/>
  <c r="D35" i="3826"/>
  <c r="D36" i="3826"/>
  <c r="D37" i="3826"/>
  <c r="D38" i="3826"/>
  <c r="D40" i="3826"/>
  <c r="D41" i="3826"/>
  <c r="D7" i="3825"/>
  <c r="D8" i="3825"/>
  <c r="D9" i="3825"/>
  <c r="D10" i="3825"/>
  <c r="D11" i="3825"/>
  <c r="D12" i="3825"/>
  <c r="D13" i="3825"/>
  <c r="D14" i="3825"/>
  <c r="D15" i="3825"/>
  <c r="D16" i="3825"/>
  <c r="D17" i="3825"/>
  <c r="D18" i="3825"/>
  <c r="D19" i="3825"/>
  <c r="D20" i="3825"/>
  <c r="D21" i="3825"/>
  <c r="D22" i="3825"/>
  <c r="D23" i="3825"/>
  <c r="D24" i="3825"/>
  <c r="D25" i="3825"/>
  <c r="D26" i="3825"/>
  <c r="D27" i="3825"/>
  <c r="D28" i="3825"/>
  <c r="D29" i="3825"/>
  <c r="D30" i="3825"/>
  <c r="D31" i="3825"/>
  <c r="D32" i="3825"/>
  <c r="D33" i="3825"/>
  <c r="D34" i="3825"/>
  <c r="D35" i="3825"/>
  <c r="D36" i="3825"/>
  <c r="D37" i="3825"/>
  <c r="D38" i="3825"/>
  <c r="D40" i="3825"/>
  <c r="D41" i="3825"/>
  <c r="D7" i="3824"/>
  <c r="D8" i="3824"/>
  <c r="D9" i="3824"/>
  <c r="D10" i="3824"/>
  <c r="D11" i="3824"/>
  <c r="D12" i="3824"/>
  <c r="D13" i="3824"/>
  <c r="D14" i="3824"/>
  <c r="D15" i="3824"/>
  <c r="D16" i="3824"/>
  <c r="D17" i="3824"/>
  <c r="D18" i="3824"/>
  <c r="D19" i="3824"/>
  <c r="D20" i="3824"/>
  <c r="D21" i="3824"/>
  <c r="D22" i="3824"/>
  <c r="D23" i="3824"/>
  <c r="D24" i="3824"/>
  <c r="D25" i="3824"/>
  <c r="D26" i="3824"/>
  <c r="D27" i="3824"/>
  <c r="D28" i="3824"/>
  <c r="D29" i="3824"/>
  <c r="D30" i="3824"/>
  <c r="D31" i="3824"/>
  <c r="D32" i="3824"/>
  <c r="D33" i="3824"/>
  <c r="D34" i="3824"/>
  <c r="D35" i="3824"/>
  <c r="D36" i="3824"/>
  <c r="D37" i="3824"/>
  <c r="D38" i="3824"/>
  <c r="D40" i="3824"/>
  <c r="D41" i="3824"/>
  <c r="D7" i="3823"/>
  <c r="D8" i="3823"/>
  <c r="D9" i="3823"/>
  <c r="D10" i="3823"/>
  <c r="D11" i="3823"/>
  <c r="D12" i="3823"/>
  <c r="D13" i="3823"/>
  <c r="D14" i="3823"/>
  <c r="D15" i="3823"/>
  <c r="D16" i="3823"/>
  <c r="D17" i="3823"/>
  <c r="D18" i="3823"/>
  <c r="D19" i="3823"/>
  <c r="D20" i="3823"/>
  <c r="D21" i="3823"/>
  <c r="D22" i="3823"/>
  <c r="D23" i="3823"/>
  <c r="D24" i="3823"/>
  <c r="D25" i="3823"/>
  <c r="D26" i="3823"/>
  <c r="D27" i="3823"/>
  <c r="D28" i="3823"/>
  <c r="D29" i="3823"/>
  <c r="D30" i="3823"/>
  <c r="D31" i="3823"/>
  <c r="D32" i="3823"/>
  <c r="D33" i="3823"/>
  <c r="D34" i="3823"/>
  <c r="D35" i="3823"/>
  <c r="D36" i="3823"/>
  <c r="D37" i="3823"/>
  <c r="D38" i="3823"/>
  <c r="D40" i="3823"/>
  <c r="D41" i="3823"/>
  <c r="D7" i="3822"/>
  <c r="D8" i="3822"/>
  <c r="D9" i="3822"/>
  <c r="D10" i="3822"/>
  <c r="D11" i="3822"/>
  <c r="D12" i="3822"/>
  <c r="D13" i="3822"/>
  <c r="D14" i="3822"/>
  <c r="D15" i="3822"/>
  <c r="D16" i="3822"/>
  <c r="D17" i="3822"/>
  <c r="D18" i="3822"/>
  <c r="D19" i="3822"/>
  <c r="D20" i="3822"/>
  <c r="D21" i="3822"/>
  <c r="D22" i="3822"/>
  <c r="D23" i="3822"/>
  <c r="D24" i="3822"/>
  <c r="D25" i="3822"/>
  <c r="D26" i="3822"/>
  <c r="D27" i="3822"/>
  <c r="D28" i="3822"/>
  <c r="D29" i="3822"/>
  <c r="D30" i="3822"/>
  <c r="D31" i="3822"/>
  <c r="D32" i="3822"/>
  <c r="D33" i="3822"/>
  <c r="D34" i="3822"/>
  <c r="D35" i="3822"/>
  <c r="D36" i="3822"/>
  <c r="D37" i="3822"/>
  <c r="D38" i="3822"/>
  <c r="D40" i="3822"/>
  <c r="D41" i="3822"/>
  <c r="D7" i="3821"/>
  <c r="D8" i="3821"/>
  <c r="D9" i="3821"/>
  <c r="D10" i="3821"/>
  <c r="D11" i="3821"/>
  <c r="D12" i="3821"/>
  <c r="D13" i="3821"/>
  <c r="D14" i="3821"/>
  <c r="D15" i="3821"/>
  <c r="D16" i="3821"/>
  <c r="D17" i="3821"/>
  <c r="D18" i="3821"/>
  <c r="D19" i="3821"/>
  <c r="D20" i="3821"/>
  <c r="D21" i="3821"/>
  <c r="D22" i="3821"/>
  <c r="D23" i="3821"/>
  <c r="D24" i="3821"/>
  <c r="D25" i="3821"/>
  <c r="D26" i="3821"/>
  <c r="D27" i="3821"/>
  <c r="D28" i="3821"/>
  <c r="D29" i="3821"/>
  <c r="D30" i="3821"/>
  <c r="D31" i="3821"/>
  <c r="D32" i="3821"/>
  <c r="D33" i="3821"/>
  <c r="D34" i="3821"/>
  <c r="D35" i="3821"/>
  <c r="D36" i="3821"/>
  <c r="D37" i="3821"/>
  <c r="D38" i="3821"/>
  <c r="D40" i="3821"/>
  <c r="D41" i="3821" s="1"/>
  <c r="D7" i="3820"/>
  <c r="D8" i="3820"/>
  <c r="D9" i="3820"/>
  <c r="D10" i="3820"/>
  <c r="D11" i="3820"/>
  <c r="D12" i="3820"/>
  <c r="D13" i="3820"/>
  <c r="D14" i="3820"/>
  <c r="D15" i="3820"/>
  <c r="D16" i="3820"/>
  <c r="D17" i="3820"/>
  <c r="D18" i="3820"/>
  <c r="D19" i="3820"/>
  <c r="D20" i="3820"/>
  <c r="D21" i="3820"/>
  <c r="D22" i="3820"/>
  <c r="D23" i="3820"/>
  <c r="D24" i="3820"/>
  <c r="D25" i="3820"/>
  <c r="D26" i="3820"/>
  <c r="D27" i="3820"/>
  <c r="D28" i="3820"/>
  <c r="D29" i="3820"/>
  <c r="D30" i="3820"/>
  <c r="D31" i="3820"/>
  <c r="D32" i="3820"/>
  <c r="D33" i="3820"/>
  <c r="D34" i="3820"/>
  <c r="D35" i="3820"/>
  <c r="D36" i="3820"/>
  <c r="D37" i="3820"/>
  <c r="D38" i="3820"/>
  <c r="D40" i="3820"/>
  <c r="D41" i="3820"/>
  <c r="G39" i="3819" l="1"/>
  <c r="G38" i="3819"/>
  <c r="G37" i="3819"/>
  <c r="G36" i="3819"/>
  <c r="G35" i="3819"/>
  <c r="G34" i="3819"/>
  <c r="G33" i="3819"/>
  <c r="G32" i="3819"/>
  <c r="G31" i="3819"/>
  <c r="G30" i="3819"/>
  <c r="G29" i="3819"/>
  <c r="G28" i="3819"/>
  <c r="G27" i="3819"/>
  <c r="G26" i="3819"/>
  <c r="G25" i="3819"/>
  <c r="G24" i="3819"/>
  <c r="G23" i="3819"/>
  <c r="G22" i="3819"/>
  <c r="G21" i="3819"/>
  <c r="G20" i="3819"/>
  <c r="G19" i="3819"/>
  <c r="G18" i="3819"/>
  <c r="G17" i="3819"/>
  <c r="G16" i="3819"/>
  <c r="G15" i="3819"/>
  <c r="G14" i="3819"/>
  <c r="G13" i="3819"/>
  <c r="G12" i="3819"/>
  <c r="G11" i="3819"/>
  <c r="G10" i="3819"/>
  <c r="G9" i="3819"/>
  <c r="G8" i="3819"/>
  <c r="G7" i="3819"/>
  <c r="G39" i="3818"/>
  <c r="G38" i="3818"/>
  <c r="G37" i="3818"/>
  <c r="G36" i="3818"/>
  <c r="G35" i="3818"/>
  <c r="G34" i="3818"/>
  <c r="G33" i="3818"/>
  <c r="G32" i="3818"/>
  <c r="G31" i="3818"/>
  <c r="G30" i="3818"/>
  <c r="G29" i="3818"/>
  <c r="G28" i="3818"/>
  <c r="G27" i="3818"/>
  <c r="G26" i="3818"/>
  <c r="G25" i="3818"/>
  <c r="G24" i="3818"/>
  <c r="G23" i="3818"/>
  <c r="G22" i="3818"/>
  <c r="G21" i="3818"/>
  <c r="G20" i="3818"/>
  <c r="G19" i="3818"/>
  <c r="G18" i="3818"/>
  <c r="G17" i="3818"/>
  <c r="G16" i="3818"/>
  <c r="G15" i="3818"/>
  <c r="G14" i="3818"/>
  <c r="G13" i="3818"/>
  <c r="G12" i="3818"/>
  <c r="G11" i="3818"/>
  <c r="G10" i="3818"/>
  <c r="G9" i="3818"/>
  <c r="G8" i="3818"/>
  <c r="G7" i="3818"/>
  <c r="D103" i="2841" l="1"/>
  <c r="E103" i="2841"/>
  <c r="F103" i="2841"/>
  <c r="G103" i="2841"/>
  <c r="G135" i="3810"/>
  <c r="G134" i="3810"/>
  <c r="G133" i="3810"/>
  <c r="G46" i="3809" l="1"/>
  <c r="F46" i="3809"/>
  <c r="H40" i="3809"/>
  <c r="G40" i="3809"/>
  <c r="E39" i="3808"/>
  <c r="E38" i="3808"/>
  <c r="E37" i="3808"/>
  <c r="E36" i="3808"/>
  <c r="E35" i="3808"/>
  <c r="E34" i="3808"/>
  <c r="E33" i="3808"/>
  <c r="E32" i="3808"/>
  <c r="E31" i="3808"/>
  <c r="E30" i="3808"/>
  <c r="E29" i="3808"/>
  <c r="E28" i="3808"/>
  <c r="E27" i="3808"/>
  <c r="E26" i="3808"/>
  <c r="E25" i="3808"/>
  <c r="E24" i="3808"/>
  <c r="E23" i="3808"/>
  <c r="E22" i="3808"/>
  <c r="E21" i="3808"/>
  <c r="E20" i="3808"/>
  <c r="E19" i="3808"/>
  <c r="E18" i="3808"/>
  <c r="E17" i="3808"/>
  <c r="E16" i="3808"/>
  <c r="E15" i="3808"/>
  <c r="E14" i="3808"/>
  <c r="E13" i="3808"/>
  <c r="E12" i="3808"/>
  <c r="E11" i="3808"/>
  <c r="E10" i="3808"/>
  <c r="E9" i="3808"/>
  <c r="E8" i="3808"/>
  <c r="E7" i="3808"/>
  <c r="E39" i="3807"/>
  <c r="E38" i="3807"/>
  <c r="E37" i="3807"/>
  <c r="E36" i="3807"/>
  <c r="E35" i="3807"/>
  <c r="E34" i="3807"/>
  <c r="E33" i="3807"/>
  <c r="E32" i="3807"/>
  <c r="E31" i="3807"/>
  <c r="E30" i="3807"/>
  <c r="E29" i="3807"/>
  <c r="E28" i="3807"/>
  <c r="E27" i="3807"/>
  <c r="E26" i="3807"/>
  <c r="E25" i="3807"/>
  <c r="E24" i="3807"/>
  <c r="E23" i="3807"/>
  <c r="E22" i="3807"/>
  <c r="E21" i="3807"/>
  <c r="E20" i="3807"/>
  <c r="E19" i="3807"/>
  <c r="E18" i="3807"/>
  <c r="E17" i="3807"/>
  <c r="E16" i="3807"/>
  <c r="E15" i="3807"/>
  <c r="E14" i="3807"/>
  <c r="E13" i="3807"/>
  <c r="E12" i="3807"/>
  <c r="E11" i="3807"/>
  <c r="E10" i="3807"/>
  <c r="E9" i="3807"/>
  <c r="E8" i="3807"/>
  <c r="E40" i="3805"/>
  <c r="F39" i="3805"/>
  <c r="F38" i="3805"/>
  <c r="F37" i="3805"/>
  <c r="F36" i="3805"/>
  <c r="F35" i="3805"/>
  <c r="F34" i="3805"/>
  <c r="F33" i="3805"/>
  <c r="F32" i="3805"/>
  <c r="F31" i="3805"/>
  <c r="F30" i="3805"/>
  <c r="F29" i="3805"/>
  <c r="F28" i="3805"/>
  <c r="F27" i="3805"/>
  <c r="F26" i="3805"/>
  <c r="F25" i="3805"/>
  <c r="F24" i="3805"/>
  <c r="F23" i="3805"/>
  <c r="F22" i="3805"/>
  <c r="F21" i="3805"/>
  <c r="F20" i="3805"/>
  <c r="F19" i="3805"/>
  <c r="F18" i="3805"/>
  <c r="F17" i="3805"/>
  <c r="F16" i="3805"/>
  <c r="F15" i="3805"/>
  <c r="F14" i="3805"/>
  <c r="F13" i="3805"/>
  <c r="F12" i="3805"/>
  <c r="F11" i="3805"/>
  <c r="F10" i="3805"/>
  <c r="F9" i="3805"/>
  <c r="F8" i="3805"/>
  <c r="F7" i="3805"/>
  <c r="E40" i="3804"/>
  <c r="F39" i="3804"/>
  <c r="F38" i="3804"/>
  <c r="F37" i="3804"/>
  <c r="F36" i="3804"/>
  <c r="F35" i="3804"/>
  <c r="F34" i="3804"/>
  <c r="F33" i="3804"/>
  <c r="F32" i="3804"/>
  <c r="F31" i="3804"/>
  <c r="F30" i="3804"/>
  <c r="F29" i="3804"/>
  <c r="F28" i="3804"/>
  <c r="F27" i="3804"/>
  <c r="F26" i="3804"/>
  <c r="F25" i="3804"/>
  <c r="F24" i="3804"/>
  <c r="F23" i="3804"/>
  <c r="F22" i="3804"/>
  <c r="F21" i="3804"/>
  <c r="F20" i="3804"/>
  <c r="F19" i="3804"/>
  <c r="F18" i="3804"/>
  <c r="F17" i="3804"/>
  <c r="F16" i="3804"/>
  <c r="F15" i="3804"/>
  <c r="F14" i="3804"/>
  <c r="F13" i="3804"/>
  <c r="F12" i="3804"/>
  <c r="F11" i="3804"/>
  <c r="F10" i="3804"/>
  <c r="F9" i="3804"/>
  <c r="F8" i="3804"/>
  <c r="F7" i="3804"/>
  <c r="E39" i="3803"/>
  <c r="E38" i="3803"/>
  <c r="E37" i="3803"/>
  <c r="E36" i="3803"/>
  <c r="E35" i="3803"/>
  <c r="E34" i="3803"/>
  <c r="E33" i="3803"/>
  <c r="E32" i="3803"/>
  <c r="E31" i="3803"/>
  <c r="E30" i="3803"/>
  <c r="E29" i="3803"/>
  <c r="E28" i="3803"/>
  <c r="E27" i="3803"/>
  <c r="E26" i="3803"/>
  <c r="E25" i="3803"/>
  <c r="E24" i="3803"/>
  <c r="E23" i="3803"/>
  <c r="E22" i="3803"/>
  <c r="E21" i="3803"/>
  <c r="E20" i="3803"/>
  <c r="E19" i="3803"/>
  <c r="E18" i="3803"/>
  <c r="E17" i="3803"/>
  <c r="E16" i="3803"/>
  <c r="E15" i="3803"/>
  <c r="E14" i="3803"/>
  <c r="E13" i="3803"/>
  <c r="E12" i="3803"/>
  <c r="E11" i="3803"/>
  <c r="E10" i="3803"/>
  <c r="E9" i="3803"/>
  <c r="E8" i="3803"/>
  <c r="E7" i="3803"/>
  <c r="E38" i="3802"/>
  <c r="E37" i="3802"/>
  <c r="E36" i="3802"/>
  <c r="E35" i="3802"/>
  <c r="E34" i="3802"/>
  <c r="E33" i="3802"/>
  <c r="E32" i="3802"/>
  <c r="E31" i="3802"/>
  <c r="E30" i="3802"/>
  <c r="E29" i="3802"/>
  <c r="E28" i="3802"/>
  <c r="E27" i="3802"/>
  <c r="E26" i="3802"/>
  <c r="E25" i="3802"/>
  <c r="E24" i="3802"/>
  <c r="E23" i="3802"/>
  <c r="E22" i="3802"/>
  <c r="E21" i="3802"/>
  <c r="E20" i="3802"/>
  <c r="E19" i="3802"/>
  <c r="E18" i="3802"/>
  <c r="E17" i="3802"/>
  <c r="E16" i="3802"/>
  <c r="E15" i="3802"/>
  <c r="E14" i="3802"/>
  <c r="E13" i="3802"/>
  <c r="E12" i="3802"/>
  <c r="E11" i="3802"/>
  <c r="E10" i="3802"/>
  <c r="E9" i="3802"/>
  <c r="E8" i="3802"/>
  <c r="G29" i="3800"/>
  <c r="D29" i="3800"/>
  <c r="G28" i="3800"/>
  <c r="G27" i="3800"/>
  <c r="G26" i="3800"/>
  <c r="G25" i="3800"/>
  <c r="G24" i="3800"/>
  <c r="G23" i="3800"/>
  <c r="G22" i="3800"/>
  <c r="G21" i="3800"/>
  <c r="G20" i="3800"/>
  <c r="G19" i="3800"/>
  <c r="G18" i="3800"/>
  <c r="G17" i="3800"/>
  <c r="G16" i="3800"/>
  <c r="G15" i="3800"/>
  <c r="G14" i="3800"/>
  <c r="G13" i="3800"/>
  <c r="G12" i="3800"/>
  <c r="G11" i="3800"/>
  <c r="G10" i="3800"/>
  <c r="G9" i="3800"/>
  <c r="G8" i="3800"/>
  <c r="G7" i="3800"/>
  <c r="A8" i="2856" l="1"/>
  <c r="A9" i="2856"/>
  <c r="A10" i="2856"/>
  <c r="A11" i="2856"/>
  <c r="A12" i="2856"/>
  <c r="A13" i="2856"/>
  <c r="A14" i="2856"/>
  <c r="A7" i="2856"/>
  <c r="E6" i="2855"/>
  <c r="E7" i="2855"/>
  <c r="E8" i="2855"/>
  <c r="E9" i="2855"/>
  <c r="E10" i="2855"/>
  <c r="E11" i="2855"/>
  <c r="E12" i="2855"/>
  <c r="E5" i="2855"/>
  <c r="C43" i="1320" l="1"/>
  <c r="G7" i="3717" l="1"/>
  <c r="G8" i="3717"/>
  <c r="G9" i="3717"/>
  <c r="G10" i="3717"/>
  <c r="G11" i="3717"/>
  <c r="G12" i="3717"/>
  <c r="G13" i="3717"/>
  <c r="G14" i="3717"/>
  <c r="G15" i="3717"/>
  <c r="G16" i="3717"/>
  <c r="G17" i="3717"/>
  <c r="G18" i="3717"/>
  <c r="G19" i="3717"/>
  <c r="G20" i="3717"/>
  <c r="G21" i="3717"/>
  <c r="G22" i="3717"/>
  <c r="G23" i="3717"/>
  <c r="G24" i="3717"/>
  <c r="G25" i="3717"/>
  <c r="G26" i="3717"/>
  <c r="G27" i="3717"/>
  <c r="G28" i="3717"/>
  <c r="G29" i="3717"/>
  <c r="G30" i="3717"/>
  <c r="G31" i="3717"/>
  <c r="G32" i="3717"/>
  <c r="G33" i="3717"/>
  <c r="G34" i="3717"/>
  <c r="G35" i="3717"/>
  <c r="G36" i="3717"/>
  <c r="G37" i="3717"/>
  <c r="G38" i="3717"/>
  <c r="G39" i="3717"/>
  <c r="G7" i="3716"/>
  <c r="G8" i="3716"/>
  <c r="G9" i="3716"/>
  <c r="G10" i="3716"/>
  <c r="G11" i="3716"/>
  <c r="G12" i="3716"/>
  <c r="G13" i="3716"/>
  <c r="G14" i="3716"/>
  <c r="G15" i="3716"/>
  <c r="G16" i="3716"/>
  <c r="G17" i="3716"/>
  <c r="G18" i="3716"/>
  <c r="G19" i="3716"/>
  <c r="G20" i="3716"/>
  <c r="G21" i="3716"/>
  <c r="G22" i="3716"/>
  <c r="G23" i="3716"/>
  <c r="G24" i="3716"/>
  <c r="G25" i="3716"/>
  <c r="G26" i="3716"/>
  <c r="G27" i="3716"/>
  <c r="G28" i="3716"/>
  <c r="G29" i="3716"/>
  <c r="G30" i="3716"/>
  <c r="G31" i="3716"/>
  <c r="G32" i="3716"/>
  <c r="G33" i="3716"/>
  <c r="G34" i="3716"/>
  <c r="G35" i="3716"/>
  <c r="G36" i="3716"/>
  <c r="G37" i="3716"/>
  <c r="G38" i="3716"/>
  <c r="G39" i="3716"/>
  <c r="G7" i="3715"/>
  <c r="G8" i="3715"/>
  <c r="G9" i="3715"/>
  <c r="G10" i="3715"/>
  <c r="G11" i="3715"/>
  <c r="G12" i="3715"/>
  <c r="G13" i="3715"/>
  <c r="G14" i="3715"/>
  <c r="G15" i="3715"/>
  <c r="G16" i="3715"/>
  <c r="G17" i="3715"/>
  <c r="G18" i="3715"/>
  <c r="G19" i="3715"/>
  <c r="G20" i="3715"/>
  <c r="G21" i="3715"/>
  <c r="G22" i="3715"/>
  <c r="G23" i="3715"/>
  <c r="G24" i="3715"/>
  <c r="G25" i="3715"/>
  <c r="G26" i="3715"/>
  <c r="G27" i="3715"/>
  <c r="G28" i="3715"/>
  <c r="G29" i="3715"/>
  <c r="G30" i="3715"/>
  <c r="G31" i="3715"/>
  <c r="G32" i="3715"/>
  <c r="G33" i="3715"/>
  <c r="G34" i="3715"/>
  <c r="G35" i="3715"/>
  <c r="G36" i="3715"/>
  <c r="G37" i="3715"/>
  <c r="G38" i="3715"/>
  <c r="G39" i="3715"/>
  <c r="G7" i="3714"/>
  <c r="G8" i="3714"/>
  <c r="G9" i="3714"/>
  <c r="G10" i="3714"/>
  <c r="G11" i="3714"/>
  <c r="G12" i="3714"/>
  <c r="G13" i="3714"/>
  <c r="G14" i="3714"/>
  <c r="G15" i="3714"/>
  <c r="G16" i="3714"/>
  <c r="G17" i="3714"/>
  <c r="G18" i="3714"/>
  <c r="G19" i="3714"/>
  <c r="G20" i="3714"/>
  <c r="G21" i="3714"/>
  <c r="G22" i="3714"/>
  <c r="G23" i="3714"/>
  <c r="G24" i="3714"/>
  <c r="G25" i="3714"/>
  <c r="G26" i="3714"/>
  <c r="G27" i="3714"/>
  <c r="G28" i="3714"/>
  <c r="G29" i="3714"/>
  <c r="G30" i="3714"/>
  <c r="G31" i="3714"/>
  <c r="G32" i="3714"/>
  <c r="G33" i="3714"/>
  <c r="G34" i="3714"/>
  <c r="G35" i="3714"/>
  <c r="G36" i="3714"/>
  <c r="G37" i="3714"/>
  <c r="G38" i="3714"/>
  <c r="B24" i="884" l="1"/>
  <c r="B23" i="884"/>
  <c r="B20" i="2853"/>
  <c r="B19" i="2853"/>
  <c r="B20" i="2851"/>
  <c r="B19" i="2851"/>
  <c r="B19" i="2847"/>
  <c r="B18" i="2847"/>
  <c r="B19" i="2849"/>
  <c r="B18" i="2849"/>
  <c r="I18" i="2845" l="1"/>
  <c r="H18" i="2845"/>
  <c r="G18" i="2845"/>
  <c r="F18" i="2845"/>
  <c r="E18" i="2845"/>
  <c r="D18" i="2845"/>
  <c r="C18" i="2845"/>
  <c r="I19" i="2845"/>
  <c r="H19" i="2845"/>
  <c r="G19" i="2845"/>
  <c r="F19" i="2845"/>
  <c r="E19" i="2845"/>
  <c r="D19" i="2845"/>
  <c r="C19" i="2845"/>
  <c r="M15" i="2845"/>
  <c r="N14" i="2845" s="1"/>
  <c r="N9" i="2845" l="1"/>
  <c r="N7" i="2845"/>
  <c r="N8" i="2845"/>
  <c r="N10" i="2845"/>
  <c r="N11" i="2845"/>
  <c r="N12" i="2845"/>
  <c r="N13" i="2845"/>
  <c r="C313" i="2868"/>
  <c r="C312" i="2868"/>
  <c r="D102" i="2841" l="1"/>
  <c r="E102" i="2841"/>
  <c r="F102" i="2841"/>
  <c r="G102" i="2841"/>
  <c r="C286" i="2868" l="1"/>
  <c r="C287" i="2868"/>
  <c r="C288" i="2868"/>
  <c r="C289" i="2868"/>
  <c r="C290" i="2868"/>
  <c r="C291" i="2868"/>
  <c r="C292" i="2868"/>
  <c r="C293" i="2868"/>
  <c r="C294" i="2868"/>
  <c r="C295" i="2868"/>
  <c r="C296" i="2868"/>
  <c r="C297" i="2868"/>
  <c r="C298" i="2868"/>
  <c r="C299" i="2868"/>
  <c r="C300" i="2868"/>
  <c r="C301" i="2868"/>
  <c r="C302" i="2868"/>
  <c r="C303" i="2868"/>
  <c r="C304" i="2868"/>
  <c r="C305" i="2868"/>
  <c r="C306" i="2868"/>
  <c r="C307" i="2868"/>
  <c r="C308" i="2868"/>
  <c r="C309" i="2868"/>
  <c r="C310" i="2868"/>
  <c r="C311" i="2868"/>
  <c r="E101" i="2841"/>
  <c r="D101" i="2841"/>
  <c r="F101" i="2841"/>
  <c r="G101" i="2841"/>
  <c r="D100" i="2841" l="1"/>
  <c r="E100" i="2841"/>
  <c r="F100" i="2841"/>
  <c r="G100" i="2841"/>
  <c r="C22" i="2857" l="1"/>
  <c r="C23" i="2857" l="1"/>
  <c r="C24" i="2857"/>
  <c r="C25" i="2857"/>
  <c r="C19" i="2857"/>
  <c r="C20" i="2857"/>
  <c r="C21" i="2857"/>
  <c r="C26" i="2857"/>
  <c r="D98" i="2841" l="1"/>
  <c r="E98" i="2841"/>
  <c r="F98" i="2841"/>
  <c r="G98" i="2841"/>
  <c r="D99" i="2841"/>
  <c r="E99" i="2841"/>
  <c r="F99" i="2841"/>
  <c r="G99" i="2841"/>
  <c r="C27" i="2857" l="1"/>
  <c r="G97" i="2841" l="1"/>
  <c r="F97" i="2841"/>
  <c r="E97" i="2841"/>
  <c r="D97" i="2841"/>
  <c r="D13" i="2855" l="1"/>
  <c r="D17" i="2855" s="1"/>
  <c r="C13" i="2855"/>
  <c r="E13" i="2855" s="1"/>
  <c r="B38" i="2854"/>
  <c r="B12" i="2854" s="1"/>
  <c r="B36" i="2852"/>
  <c r="B6" i="2852" s="1"/>
  <c r="B28" i="2851"/>
  <c r="B27" i="2851"/>
  <c r="B24" i="2851"/>
  <c r="B23" i="2851"/>
  <c r="B37" i="2850"/>
  <c r="M9" i="2848"/>
  <c r="B13" i="2846"/>
  <c r="L15" i="2845"/>
  <c r="C7" i="2856" l="1"/>
  <c r="B5" i="2850"/>
  <c r="B6" i="2850"/>
  <c r="B12" i="2850"/>
  <c r="B13" i="2850"/>
  <c r="B11" i="2850"/>
  <c r="B10" i="2850"/>
  <c r="B9" i="2850"/>
  <c r="B7" i="2850"/>
  <c r="B8" i="2850"/>
  <c r="C18" i="2855"/>
  <c r="B8" i="2856" s="1"/>
  <c r="C17" i="2855"/>
  <c r="B7" i="2848"/>
  <c r="B6" i="2848"/>
  <c r="B10" i="2854"/>
  <c r="B8" i="2854"/>
  <c r="B6" i="2854"/>
  <c r="B14" i="2852"/>
  <c r="B11" i="2852"/>
  <c r="B10" i="2852"/>
  <c r="B14" i="2850"/>
  <c r="B8" i="2848"/>
  <c r="C9" i="2846"/>
  <c r="C5" i="2846"/>
  <c r="C23" i="2855"/>
  <c r="B13" i="2856" s="1"/>
  <c r="B13" i="2854"/>
  <c r="B15" i="2854"/>
  <c r="B14" i="2854"/>
  <c r="B11" i="2854"/>
  <c r="B9" i="2854"/>
  <c r="B7" i="2854"/>
  <c r="C24" i="2855"/>
  <c r="B14" i="2856" s="1"/>
  <c r="C21" i="2855"/>
  <c r="B11" i="2856" s="1"/>
  <c r="D23" i="2855"/>
  <c r="C13" i="2856" s="1"/>
  <c r="D24" i="2855"/>
  <c r="C14" i="2856" s="1"/>
  <c r="D18" i="2855"/>
  <c r="C8" i="2856" s="1"/>
  <c r="D21" i="2855"/>
  <c r="C11" i="2856" s="1"/>
  <c r="B10" i="2848"/>
  <c r="B9" i="2848"/>
  <c r="B12" i="2852"/>
  <c r="B9" i="2852"/>
  <c r="B8" i="2852"/>
  <c r="B13" i="2852"/>
  <c r="B7" i="2852"/>
  <c r="C8" i="2846"/>
  <c r="C10" i="2846"/>
  <c r="C20" i="2855"/>
  <c r="B10" i="2856" s="1"/>
  <c r="C11" i="2846"/>
  <c r="C12" i="2846"/>
  <c r="C6" i="2846"/>
  <c r="C7" i="2846"/>
  <c r="C22" i="2855"/>
  <c r="B12" i="2856" s="1"/>
  <c r="D20" i="2855"/>
  <c r="C10" i="2856" s="1"/>
  <c r="D22" i="2855"/>
  <c r="C12" i="2856" s="1"/>
  <c r="C19" i="2855"/>
  <c r="B9" i="2856" s="1"/>
  <c r="D19" i="2855"/>
  <c r="C9" i="2856" s="1"/>
  <c r="E18" i="2855" l="1"/>
  <c r="B7" i="2856"/>
  <c r="B15" i="2856" s="1"/>
  <c r="C15" i="2856"/>
  <c r="F18" i="2855"/>
  <c r="B14" i="2848"/>
  <c r="B16" i="2854"/>
  <c r="C25" i="2855"/>
  <c r="B11" i="2848"/>
  <c r="N15" i="2845"/>
  <c r="C13" i="2846"/>
  <c r="D25" i="2855"/>
  <c r="B15" i="2850"/>
  <c r="B15" i="2852"/>
  <c r="B28" i="885" l="1"/>
  <c r="B6" i="885" s="1"/>
  <c r="B8" i="885" l="1"/>
  <c r="B13" i="885"/>
  <c r="B7" i="885"/>
  <c r="B11" i="885"/>
  <c r="B12" i="885" l="1"/>
  <c r="B10" i="885" l="1"/>
  <c r="B9" i="885"/>
  <c r="B14" i="88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Excel base_PIBE" type="100" refreshedVersion="6" minRefreshableVersion="5">
    <extLst>
      <ext xmlns:x15="http://schemas.microsoft.com/office/spreadsheetml/2010/11/main" uri="{DE250136-89BD-433C-8126-D09CA5730AF9}">
        <x15:connection id="eb9558b3-0518-4943-b45e-615e15835c0a"/>
      </ext>
    </extLst>
  </connection>
  <connection id="2" xr16:uid="{00000000-0015-0000-FFFF-FFFF01000000}" keepAlive="1" name="ThisWorkbookDataModel" description="Modelo de datos"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<sst xmlns="http://schemas.openxmlformats.org/spreadsheetml/2006/main" count="15467" uniqueCount="1862">
  <si>
    <t>Jalisco</t>
  </si>
  <si>
    <t>Nacional</t>
  </si>
  <si>
    <t>Entidad</t>
  </si>
  <si>
    <t>Aguascalientes</t>
  </si>
  <si>
    <t>Baja California</t>
  </si>
  <si>
    <t>Baja California Sur</t>
  </si>
  <si>
    <t>Campeche</t>
  </si>
  <si>
    <t>Chiapas</t>
  </si>
  <si>
    <t>Chihuahua</t>
  </si>
  <si>
    <t>Ciudad de México</t>
  </si>
  <si>
    <t>Coahuila</t>
  </si>
  <si>
    <t>Colima</t>
  </si>
  <si>
    <t>Durango</t>
  </si>
  <si>
    <t>Estado de México</t>
  </si>
  <si>
    <t>Guanajuato</t>
  </si>
  <si>
    <t>Guerrero</t>
  </si>
  <si>
    <t>Hidalgo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</si>
  <si>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</si>
  <si>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</si>
  <si>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</si>
  <si>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</si>
  <si>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</si>
  <si>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</si>
  <si>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</si>
  <si>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</si>
  <si>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</si>
  <si>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</si>
  <si>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</si>
  <si>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</si>
  <si>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</si>
  <si>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</si>
  <si>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</si>
  <si>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</si>
  <si>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</si>
  <si>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Empleos nuevos</t>
  </si>
  <si>
    <t>Concepto</t>
  </si>
  <si>
    <t>Indicador de Confianza del Consumidor Jalisciense</t>
  </si>
  <si>
    <t xml:space="preserve">   - Posibilidades en el momento actual de los integrantes del hogar, comparadas con las de hace un año, para realizar compras de muebles, televisor, lavadora, otros aparatos electrodomésticos, etc. </t>
  </si>
  <si>
    <t>Regresar al Índice</t>
  </si>
  <si>
    <t>Enero</t>
  </si>
  <si>
    <t>Febrero</t>
  </si>
  <si>
    <t>Marzo</t>
  </si>
  <si>
    <t>Abril</t>
  </si>
  <si>
    <t>Mayo</t>
  </si>
  <si>
    <t>Junio</t>
  </si>
  <si>
    <t>Julio</t>
  </si>
  <si>
    <t>Agosto</t>
  </si>
  <si>
    <t>Septiembre</t>
  </si>
  <si>
    <t>Octubre</t>
  </si>
  <si>
    <t>Noviembre</t>
  </si>
  <si>
    <t>Diciembre</t>
  </si>
  <si>
    <t>México</t>
  </si>
  <si>
    <t>Variación</t>
  </si>
  <si>
    <t>Total</t>
  </si>
  <si>
    <t/>
  </si>
  <si>
    <t>Fuente: IIEG, con información de INEGI, INPC.</t>
  </si>
  <si>
    <t>INPC Nacional</t>
  </si>
  <si>
    <t>Guadalajara</t>
  </si>
  <si>
    <t>Tepatitlán</t>
  </si>
  <si>
    <t>Inflación mes anterior Guadalajara</t>
  </si>
  <si>
    <t>Inflación promedio anual Guadalajara</t>
  </si>
  <si>
    <t>2013</t>
  </si>
  <si>
    <t>Ene</t>
  </si>
  <si>
    <t>Feb</t>
  </si>
  <si>
    <t>Mar</t>
  </si>
  <si>
    <t>Abr</t>
  </si>
  <si>
    <t>May</t>
  </si>
  <si>
    <t>Jun</t>
  </si>
  <si>
    <t>Jul</t>
  </si>
  <si>
    <t>Ago</t>
  </si>
  <si>
    <t>Sep</t>
  </si>
  <si>
    <t>Oct</t>
  </si>
  <si>
    <t>Nov</t>
  </si>
  <si>
    <t>Dic</t>
  </si>
  <si>
    <t>2014</t>
  </si>
  <si>
    <t>2015</t>
  </si>
  <si>
    <t>2016</t>
  </si>
  <si>
    <t>2017</t>
  </si>
  <si>
    <t>2018</t>
  </si>
  <si>
    <t>2019</t>
  </si>
  <si>
    <t>2020</t>
  </si>
  <si>
    <t>La Paz, B. C. S.</t>
  </si>
  <si>
    <t>Monclova, Coah.</t>
  </si>
  <si>
    <t>Mexicali, B. C.</t>
  </si>
  <si>
    <t>Chihuahua, Chih.</t>
  </si>
  <si>
    <t>Tepatitlán, Jal.</t>
  </si>
  <si>
    <t>Pachuca, Hgo.</t>
  </si>
  <si>
    <t>Saltillo, Coah.</t>
  </si>
  <si>
    <t>Esperanza, Son.</t>
  </si>
  <si>
    <t>Tepic, Nay.</t>
  </si>
  <si>
    <t>Chetumal, Q. R.</t>
  </si>
  <si>
    <t>Colima, Col.</t>
  </si>
  <si>
    <t>Cortazar, Gto.</t>
  </si>
  <si>
    <t>Hermosillo, Son.</t>
  </si>
  <si>
    <t>León, Gto.</t>
  </si>
  <si>
    <t>Huatabampo, Son.</t>
  </si>
  <si>
    <t>Fresnillo, Zac.</t>
  </si>
  <si>
    <t>Zacatecas, Zac.</t>
  </si>
  <si>
    <t>Cd. Jiménez, Chih.</t>
  </si>
  <si>
    <t>Campeche, Camp.</t>
  </si>
  <si>
    <t>Atlacomulco, Méx.</t>
  </si>
  <si>
    <t>Morelia, Mich</t>
  </si>
  <si>
    <t>Culiacán, Sin.</t>
  </si>
  <si>
    <t>Tijuana, B. C.</t>
  </si>
  <si>
    <t>San Luis Potosí, S. L. P.</t>
  </si>
  <si>
    <t>Tuxtla Gutiérrez, Chis.</t>
  </si>
  <si>
    <t>Cd. Acuña, Coah.</t>
  </si>
  <si>
    <t>Guadalajara, Jal.</t>
  </si>
  <si>
    <t>Tampico, Tamps.</t>
  </si>
  <si>
    <t>Monterrey, N. L.</t>
  </si>
  <si>
    <t>Mérida, Yuc.</t>
  </si>
  <si>
    <t>Veracruz, Ver.</t>
  </si>
  <si>
    <t>Matamoros, Tamps.</t>
  </si>
  <si>
    <t>San Andrés Tuxtla, Ver.</t>
  </si>
  <si>
    <t>Cancún, Q. Roo.</t>
  </si>
  <si>
    <t>Cuernavaca, Mor.</t>
  </si>
  <si>
    <t>Tulancingo, Hgo.</t>
  </si>
  <si>
    <t>Cd. Juárez, Chih</t>
  </si>
  <si>
    <t>Durango, Dgo.</t>
  </si>
  <si>
    <t>Toluca, Edo. de Méx.</t>
  </si>
  <si>
    <t>Puebla, Pue.</t>
  </si>
  <si>
    <t>Coatzacoalcos, Ver.</t>
  </si>
  <si>
    <t>Tlaxcala, Tlax.</t>
  </si>
  <si>
    <t>Querétaro, Qro.</t>
  </si>
  <si>
    <t>Aguascalientes, Ags.</t>
  </si>
  <si>
    <t>Tapachula, Chis.</t>
  </si>
  <si>
    <t>Córdoba, Ver.</t>
  </si>
  <si>
    <t>Acapulco, Gro.</t>
  </si>
  <si>
    <t>Oaxaca, Oax.</t>
  </si>
  <si>
    <t>Jacona, Mich.</t>
  </si>
  <si>
    <t>Torreón, Coah.</t>
  </si>
  <si>
    <t>Iguala, Gro.</t>
  </si>
  <si>
    <t>Izúcar de Matamoros, Pue.</t>
  </si>
  <si>
    <t>Tehuantepec, Oax.</t>
  </si>
  <si>
    <t>Villahermosa, Tab.</t>
  </si>
  <si>
    <t>Variación anual</t>
  </si>
  <si>
    <t>Fecha</t>
  </si>
  <si>
    <t>Clave</t>
  </si>
  <si>
    <t>Lugar</t>
  </si>
  <si>
    <t>var</t>
  </si>
  <si>
    <t>ENE</t>
  </si>
  <si>
    <t>FEB</t>
  </si>
  <si>
    <t>MAR</t>
  </si>
  <si>
    <t>ABR</t>
  </si>
  <si>
    <t>MAY</t>
  </si>
  <si>
    <t>JUN</t>
  </si>
  <si>
    <t>JUL</t>
  </si>
  <si>
    <t>AGO</t>
  </si>
  <si>
    <t>SEP</t>
  </si>
  <si>
    <t>OCT</t>
  </si>
  <si>
    <t>NOV</t>
  </si>
  <si>
    <t>DIC</t>
  </si>
  <si>
    <t>Fuente: IIEG, con información del IMSS.</t>
  </si>
  <si>
    <t>Zapopan</t>
  </si>
  <si>
    <t>Tlajomulco de Zúñiga</t>
  </si>
  <si>
    <t>Puerto Vallarta</t>
  </si>
  <si>
    <t>Tlaquepaque</t>
  </si>
  <si>
    <t>Zapotlán el Grande</t>
  </si>
  <si>
    <t>Ocotlán</t>
  </si>
  <si>
    <t>Arandas</t>
  </si>
  <si>
    <t>Zapotiltic</t>
  </si>
  <si>
    <t>Zapotlán del Rey</t>
  </si>
  <si>
    <t>Lagos de Moreno</t>
  </si>
  <si>
    <t>Jocotepec</t>
  </si>
  <si>
    <t>Tamazula de Gordiano</t>
  </si>
  <si>
    <t>Tonalá</t>
  </si>
  <si>
    <t>Tapalpa</t>
  </si>
  <si>
    <t>El Salto</t>
  </si>
  <si>
    <t>Ahualulco de Mercado</t>
  </si>
  <si>
    <t>Tuxpan</t>
  </si>
  <si>
    <t>La Huerta</t>
  </si>
  <si>
    <t>Tala</t>
  </si>
  <si>
    <t>Teuchitlán</t>
  </si>
  <si>
    <t>Poncitlán</t>
  </si>
  <si>
    <t>Teocuitatlán de Corona</t>
  </si>
  <si>
    <t>Sayula</t>
  </si>
  <si>
    <t>Cocula</t>
  </si>
  <si>
    <t>Juanacatlán</t>
  </si>
  <si>
    <t>Jalostotitlán</t>
  </si>
  <si>
    <t>Chapala</t>
  </si>
  <si>
    <t>Encarnación de Díaz</t>
  </si>
  <si>
    <t>Cihuatlán</t>
  </si>
  <si>
    <t>Tuxcacuesco</t>
  </si>
  <si>
    <t>Ameca</t>
  </si>
  <si>
    <t>Cabo Corrientes</t>
  </si>
  <si>
    <t>Acatic</t>
  </si>
  <si>
    <t>Huejuquilla el Alto</t>
  </si>
  <si>
    <t>Amatitán</t>
  </si>
  <si>
    <t>Villa Hidalgo</t>
  </si>
  <si>
    <t>Teocaltiche</t>
  </si>
  <si>
    <t>Jamay</t>
  </si>
  <si>
    <t>San Martín Hidalgo</t>
  </si>
  <si>
    <t>San Miguel el Alto</t>
  </si>
  <si>
    <t>San Juan de los Lagos</t>
  </si>
  <si>
    <t>San Sebastián del Oeste</t>
  </si>
  <si>
    <t>Unión de San Antonio</t>
  </si>
  <si>
    <t>Chiquilistlán</t>
  </si>
  <si>
    <t>Atotonilco el Alto</t>
  </si>
  <si>
    <t>Casimiro Castillo</t>
  </si>
  <si>
    <t>Tecolotlán</t>
  </si>
  <si>
    <t>Tonila</t>
  </si>
  <si>
    <t>Zapotitlán de Vadillo</t>
  </si>
  <si>
    <t>Degollado</t>
  </si>
  <si>
    <t>Juchitlán</t>
  </si>
  <si>
    <t>San Ignacio Cerro Gordo</t>
  </si>
  <si>
    <t>Tizapán el Alto</t>
  </si>
  <si>
    <t>Etzatlán</t>
  </si>
  <si>
    <t>Amacueca</t>
  </si>
  <si>
    <t>Pihuamo</t>
  </si>
  <si>
    <t>El Grullo</t>
  </si>
  <si>
    <t>Guachinango</t>
  </si>
  <si>
    <t>Ixtlahuacán del Río</t>
  </si>
  <si>
    <t>El Limón</t>
  </si>
  <si>
    <t>Atemajac de Brizuela</t>
  </si>
  <si>
    <t>Villa Guerrero</t>
  </si>
  <si>
    <t>Ayutla</t>
  </si>
  <si>
    <t>Hostotipaquillo</t>
  </si>
  <si>
    <t>Huejúcar</t>
  </si>
  <si>
    <t>San Martín de Bolaños</t>
  </si>
  <si>
    <t>Tenamaxtlán</t>
  </si>
  <si>
    <t>Totatiche</t>
  </si>
  <si>
    <t>Cañadas de Obregón</t>
  </si>
  <si>
    <t>Atenguillo</t>
  </si>
  <si>
    <t>Cuquío</t>
  </si>
  <si>
    <t>Santa María del Oro</t>
  </si>
  <si>
    <t>La Manzanilla de la Paz</t>
  </si>
  <si>
    <t>Mexticacán</t>
  </si>
  <si>
    <t>Mezquitic</t>
  </si>
  <si>
    <t>Mixtlán</t>
  </si>
  <si>
    <t>Villa Purificación</t>
  </si>
  <si>
    <t>Quitupan</t>
  </si>
  <si>
    <t>San Cristóbal de la Barranca</t>
  </si>
  <si>
    <t>San Julián</t>
  </si>
  <si>
    <t>San Marcos</t>
  </si>
  <si>
    <t>Santa María de los Ángeles</t>
  </si>
  <si>
    <t>Techaluta de Montenegro</t>
  </si>
  <si>
    <t>Atengo</t>
  </si>
  <si>
    <t>Unión de Tula</t>
  </si>
  <si>
    <t>Zapotlanejo</t>
  </si>
  <si>
    <t>Colotlán</t>
  </si>
  <si>
    <t>Cuautla</t>
  </si>
  <si>
    <t>Chimaltitán</t>
  </si>
  <si>
    <t>San Diego de Alejandría</t>
  </si>
  <si>
    <t>Mascota</t>
  </si>
  <si>
    <t>Tecalitlán</t>
  </si>
  <si>
    <t>Concepción de Buenos Aires</t>
  </si>
  <si>
    <t>Jilotlán de los Dolores</t>
  </si>
  <si>
    <t>Tonaya</t>
  </si>
  <si>
    <t>Ejutla</t>
  </si>
  <si>
    <t>Gómez Farías</t>
  </si>
  <si>
    <t>Talpa de Allende</t>
  </si>
  <si>
    <t>Mazamitla</t>
  </si>
  <si>
    <t>San Juanito de Escobedo</t>
  </si>
  <si>
    <t>Yahualica de González Gallo</t>
  </si>
  <si>
    <t>Acatlán de Juárez</t>
  </si>
  <si>
    <t>Magdalena</t>
  </si>
  <si>
    <t>Ojuelos de Jalisco</t>
  </si>
  <si>
    <t>Ixtlahuacán de los Membrillos</t>
  </si>
  <si>
    <t>Cuautitlán de García Barragán</t>
  </si>
  <si>
    <t>Tototlán</t>
  </si>
  <si>
    <t>Valle de Juárez</t>
  </si>
  <si>
    <t>Villa Corona</t>
  </si>
  <si>
    <t>Tequila</t>
  </si>
  <si>
    <t>Jesús María</t>
  </si>
  <si>
    <t>Atoyac</t>
  </si>
  <si>
    <t>Tuxcueca</t>
  </si>
  <si>
    <t>Autlán de Navarro</t>
  </si>
  <si>
    <t>Tolimán</t>
  </si>
  <si>
    <t>Valle de Guadalupe</t>
  </si>
  <si>
    <t>El Arenal</t>
  </si>
  <si>
    <t>Tepatitlán de Morelos</t>
  </si>
  <si>
    <t>Bolaños</t>
  </si>
  <si>
    <t>Ayotlán</t>
  </si>
  <si>
    <t>Tomatlán</t>
  </si>
  <si>
    <t>San Gabriel</t>
  </si>
  <si>
    <t>Zacoalco de Torres</t>
  </si>
  <si>
    <t>La Barca</t>
  </si>
  <si>
    <t>Regresar al índice</t>
  </si>
  <si>
    <t>Fuente: IIEG, con información del IMSS</t>
  </si>
  <si>
    <t>Sector de actividad económica</t>
  </si>
  <si>
    <t>Variación % mensual</t>
  </si>
  <si>
    <t>Agricultura, Ganadería, Silvicultura y Pesca</t>
  </si>
  <si>
    <t>Comercio</t>
  </si>
  <si>
    <t>Construcción</t>
  </si>
  <si>
    <t>Ind. Elec. y Captación de Agua Potable</t>
  </si>
  <si>
    <t>Industria de Transformación</t>
  </si>
  <si>
    <t>Industrias Extractivas</t>
  </si>
  <si>
    <t>Servicios</t>
  </si>
  <si>
    <t>Transporte y Comunicaciones</t>
  </si>
  <si>
    <t>Variación absoluta</t>
  </si>
  <si>
    <t>Hombres</t>
  </si>
  <si>
    <t>Mujeres</t>
  </si>
  <si>
    <t>Grupos de edad</t>
  </si>
  <si>
    <t>% part</t>
  </si>
  <si>
    <t>División económica</t>
  </si>
  <si>
    <t>Absoluta</t>
  </si>
  <si>
    <t>%</t>
  </si>
  <si>
    <t>Ind. Elec. Cap. Agua Potable</t>
  </si>
  <si>
    <t xml:space="preserve">Total </t>
  </si>
  <si>
    <t>TOTAL</t>
  </si>
  <si>
    <t>Año</t>
  </si>
  <si>
    <t>Agricultura, ganadería, silvicultura, pesca y caza</t>
  </si>
  <si>
    <t>Industria de la construcción</t>
  </si>
  <si>
    <t>Industria eléctrica, captación y suministro de agua potable</t>
  </si>
  <si>
    <t>Industrias de transformación</t>
  </si>
  <si>
    <t>Industrias extractivas</t>
  </si>
  <si>
    <t>Transportes y comunicaciones</t>
  </si>
  <si>
    <t>Trabajadores Asegurados</t>
  </si>
  <si>
    <t>División Económica</t>
  </si>
  <si>
    <t>2019/Octubre</t>
  </si>
  <si>
    <t>Empleos</t>
  </si>
  <si>
    <t>Caza.</t>
  </si>
  <si>
    <t>Agricultura</t>
  </si>
  <si>
    <t>Ganadería.</t>
  </si>
  <si>
    <t>Caza</t>
  </si>
  <si>
    <t>Pesca.</t>
  </si>
  <si>
    <t>Ganadería</t>
  </si>
  <si>
    <t>Silvicultura.</t>
  </si>
  <si>
    <t>Pesca</t>
  </si>
  <si>
    <t>Silvicultura</t>
  </si>
  <si>
    <t>Grupo económico</t>
  </si>
  <si>
    <t>Otros</t>
  </si>
  <si>
    <t>var-19/18</t>
  </si>
  <si>
    <t>abs-19/18</t>
  </si>
  <si>
    <t>var-dic19/nov19</t>
  </si>
  <si>
    <t>Compraventa de alimentos, bebidas y productos del tabaco.</t>
  </si>
  <si>
    <t>Compraventa de artículos para el hogar.</t>
  </si>
  <si>
    <t>Compraventa de equipo de transporte; sus refacciones y accesorios.</t>
  </si>
  <si>
    <t>Compraventa de gases, combustibles y lubricantes.</t>
  </si>
  <si>
    <t>Compraventa de inmuebles y artículos diversos.</t>
  </si>
  <si>
    <t>Compraventa de maquinaria, equipo, instrumentos, aparatos, herramientas.</t>
  </si>
  <si>
    <t>Compraventa de materias primas, materiales y auxiliares.</t>
  </si>
  <si>
    <t>Compraventa de prendas de vestir y artículos de uso personal.</t>
  </si>
  <si>
    <t>Compraventa en tiendas de autoservicios y departamentos especializados.</t>
  </si>
  <si>
    <t>Servicios de administración pública y seguridad social.</t>
  </si>
  <si>
    <t>Servicios profesionales y técnicos.</t>
  </si>
  <si>
    <t>Servicios de enseñanza, investigación científica y difusión cultural.</t>
  </si>
  <si>
    <t>Servicios personales para el hogar y diversos.</t>
  </si>
  <si>
    <t>Preparación y servicio de alimentos y bebidas.</t>
  </si>
  <si>
    <t>Servicios médicos, asistencia social y veterinarios.</t>
  </si>
  <si>
    <t>Servicios de alojamiento temporal.</t>
  </si>
  <si>
    <t>Servicios recreativos y de esparcimiento.</t>
  </si>
  <si>
    <t>Servicios financieros y de seguros (bancos, financieras).</t>
  </si>
  <si>
    <t>Patrones</t>
  </si>
  <si>
    <t>Mes</t>
  </si>
  <si>
    <t>Variación promedio</t>
  </si>
  <si>
    <t>Actividad</t>
  </si>
  <si>
    <t>Actividades secundarias</t>
  </si>
  <si>
    <t>Industrias manufactureras</t>
  </si>
  <si>
    <t>Fuente: IIEG, con información de INEGI, EMIM.</t>
  </si>
  <si>
    <t>Nota: Las cifras de partición se refieren al porcentaje correspondiente a la suma de los montos de los últimos 12 meses al mes de referencia del valor de producción de los productos elaborados, ya sea en la propia unidad económica o mediante la contratación de servicios de maquila, por los establecimientos considerados en la EMIM en Jalisco a millones de pesos constantes. De manera similar a la participación, las variaciones absolutas se refieren a la producción de Jalisco a pesos constantes. Asimismo, las variaciones porcentuales se refieren al cambio porcentual de la suma de los montos de los últimos 12 meses al mes de referencia del valor de producción de Jalisco a pesos constantes respecto al mismo mes del año anterior.</t>
  </si>
  <si>
    <t>Subsector</t>
  </si>
  <si>
    <t>311 Industria alimentaria</t>
  </si>
  <si>
    <t>312 Industria de las bebidas y del tabaco</t>
  </si>
  <si>
    <t>336 Fabricación de equipo de transporte</t>
  </si>
  <si>
    <t>325 Industria química</t>
  </si>
  <si>
    <t>334 Fabricación de equipo de computación, comunicación, medición y de otros equipos, componentes y accesorios electrónicos</t>
  </si>
  <si>
    <t>326 Industria del plástico y del hule</t>
  </si>
  <si>
    <t>332 Fabricación de productos metálicos</t>
  </si>
  <si>
    <t>327 Fabricación de productos a base de minerales no metálicos</t>
  </si>
  <si>
    <t>331 Industrias metálicas básicas</t>
  </si>
  <si>
    <t>322 Industria del papel</t>
  </si>
  <si>
    <t>Subsectores restantes</t>
  </si>
  <si>
    <t>Nota: Las variaciones absolutas se refieren al cambio en el número de empleados del personal ocupado total de los establecimientos considerados en la EMIM en Jalisco respecto al mismo mes del año anterior. Las variaciones porcentuales anuales se refieren al cambio porcentual del personal ocupado total respecto al mismo mes del año anterior.</t>
  </si>
  <si>
    <t>339 Otras industrias manufactureras</t>
  </si>
  <si>
    <t>337 Fabricación de muebles, colchones y persianas</t>
  </si>
  <si>
    <t>Personal Ocupado</t>
  </si>
  <si>
    <t>Remuneración Media</t>
  </si>
  <si>
    <t>Ingresos</t>
  </si>
  <si>
    <t>SERVICIOS SOCIALES Y COMUNALES</t>
  </si>
  <si>
    <t>INDUSTRIA DE LA CONSTRUCCION</t>
  </si>
  <si>
    <t>AGRICULTURA, GANADERIA, SILVICULTURA, PESCA Y CAZA</t>
  </si>
  <si>
    <t>INDUSTRIAS DE TRANSFORMACION</t>
  </si>
  <si>
    <t>TRANSPORTES Y COMUNICACIONES</t>
  </si>
  <si>
    <t>COMERCIO</t>
  </si>
  <si>
    <t>INDUSTRIAS EXTRACTIVAS</t>
  </si>
  <si>
    <t>SERVICIOS PARA EMPRESAS, PERSONAS Y EL HOGAR</t>
  </si>
  <si>
    <t>IND.ELECTRICA Y CAPTACION Y SUMINISTRO DE AGUA POT</t>
  </si>
  <si>
    <t>Producción de Carne en Canal</t>
  </si>
  <si>
    <t>MES</t>
  </si>
  <si>
    <t>Ganado bovino</t>
  </si>
  <si>
    <t>Ganado porcino</t>
  </si>
  <si>
    <t>Ganado ovino</t>
  </si>
  <si>
    <t>Ganado caprino</t>
  </si>
  <si>
    <t>Municipios</t>
  </si>
  <si>
    <t>Ganaron</t>
  </si>
  <si>
    <t>Perdieron</t>
  </si>
  <si>
    <t>Sin cambios</t>
  </si>
  <si>
    <t>Índice de tablas, figuras y base de datos</t>
  </si>
  <si>
    <t>Número</t>
  </si>
  <si>
    <t>Título</t>
  </si>
  <si>
    <t>Tabla 1</t>
  </si>
  <si>
    <t>Tabla 2</t>
  </si>
  <si>
    <t>Tabla 3</t>
  </si>
  <si>
    <t>Tabla 4</t>
  </si>
  <si>
    <t>Tabla 5</t>
  </si>
  <si>
    <t>Tabla 6</t>
  </si>
  <si>
    <t>Tabla 7</t>
  </si>
  <si>
    <t>Tabla 8</t>
  </si>
  <si>
    <t>Tabla 9</t>
  </si>
  <si>
    <t>Tabla 10</t>
  </si>
  <si>
    <t>Tabla 11</t>
  </si>
  <si>
    <t>Tabla 12</t>
  </si>
  <si>
    <t>Tabla 13</t>
  </si>
  <si>
    <t>Tabla 14</t>
  </si>
  <si>
    <t>Tabla 15</t>
  </si>
  <si>
    <t>Tabla 16</t>
  </si>
  <si>
    <t>Tabla 17</t>
  </si>
  <si>
    <t>Figura 20</t>
  </si>
  <si>
    <t>Figura 21</t>
  </si>
  <si>
    <t>Tamaño</t>
  </si>
  <si>
    <t>t</t>
  </si>
  <si>
    <t>Figura 101</t>
  </si>
  <si>
    <t>Figura 102</t>
  </si>
  <si>
    <t>Figura 103</t>
  </si>
  <si>
    <t>Figura 104</t>
  </si>
  <si>
    <t>Figura 105</t>
  </si>
  <si>
    <t>Trabajadores asegurados</t>
  </si>
  <si>
    <t>Variación mensual</t>
  </si>
  <si>
    <t>Puntos</t>
  </si>
  <si>
    <t>Jalisco: Cartera en prórroga</t>
  </si>
  <si>
    <t>Jalisco: Cartera vencida</t>
  </si>
  <si>
    <t>Nacional: Cartera en prórroga</t>
  </si>
  <si>
    <t>Nacional: Cartera vencida</t>
  </si>
  <si>
    <t>Participación</t>
  </si>
  <si>
    <t>Variación porcentual</t>
  </si>
  <si>
    <t>Número de Cabezas Sacrificadas</t>
  </si>
  <si>
    <t>Toneladas</t>
  </si>
  <si>
    <t>Figura 106</t>
  </si>
  <si>
    <t>Figura 107</t>
  </si>
  <si>
    <t>Figura 108</t>
  </si>
  <si>
    <t>Figura 109</t>
  </si>
  <si>
    <t>Figura 110</t>
  </si>
  <si>
    <t>Figura 111</t>
  </si>
  <si>
    <t>Figura 112</t>
  </si>
  <si>
    <t>Figura 113</t>
  </si>
  <si>
    <t xml:space="preserve">   - Situación económica en el momento actual de los miembros del hogar comparada con la que se tenía hace 12 meses</t>
  </si>
  <si>
    <t xml:space="preserve">   - Situación económica esperada de los miembros del hogar dentro de 12 meses, respecto a la actual</t>
  </si>
  <si>
    <t xml:space="preserve">   - Situación económica de Jalisco hoy en día, comparada con la de hace 12 meses</t>
  </si>
  <si>
    <t xml:space="preserve">   - Situación económica de Jalisco esperada dentro de 12 meses, respecto a la actual</t>
  </si>
  <si>
    <t>%Saldos cartera vencida y prorroga</t>
  </si>
  <si>
    <t>edo</t>
  </si>
  <si>
    <t>MMabs</t>
  </si>
  <si>
    <t>MMrel</t>
  </si>
  <si>
    <t>Figura 120</t>
  </si>
  <si>
    <t>Figura 121</t>
  </si>
  <si>
    <t>Minería</t>
  </si>
  <si>
    <t>Cuentas</t>
  </si>
  <si>
    <t>Saldos (mdp)</t>
  </si>
  <si>
    <t>D=Cartera 
Total</t>
  </si>
  <si>
    <t>ICV=(C/D)</t>
  </si>
  <si>
    <t>año</t>
  </si>
  <si>
    <t>INPC Guadalajara</t>
  </si>
  <si>
    <t>INPC Tepatitlán</t>
  </si>
  <si>
    <t>Inflación acumulada Guadalajara</t>
  </si>
  <si>
    <t>Inflación mes anterior Tepatitlán</t>
  </si>
  <si>
    <t>Inflación promedio anual Tepatitlán</t>
  </si>
  <si>
    <t>Ciudad</t>
  </si>
  <si>
    <t>Fuente: IIEG con información de INEGI a partir de la Asociación Mexicana de la Industria Automotriz.</t>
  </si>
  <si>
    <t>Unidades Vehiculares Eléctricas</t>
  </si>
  <si>
    <t>Unidades Vehiculares Híbridas Plugin (conectables)</t>
  </si>
  <si>
    <t>Unidades Vehiculares Hibridas</t>
  </si>
  <si>
    <t>Total de Unidades</t>
  </si>
  <si>
    <t>Tasa por cada millón de habitantes</t>
  </si>
  <si>
    <t>2021</t>
  </si>
  <si>
    <t>Periodo</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</si>
  <si>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</si>
  <si>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</si>
  <si>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</si>
  <si>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</si>
  <si>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</si>
  <si>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</si>
  <si>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</si>
  <si>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</si>
  <si>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</si>
  <si>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</si>
  <si>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</si>
  <si>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</si>
  <si>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</si>
  <si>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</si>
  <si>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</si>
  <si>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</si>
  <si>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</si>
  <si>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</si>
  <si>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</si>
  <si>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</si>
  <si>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</si>
  <si>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</si>
  <si>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</si>
  <si>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</si>
  <si>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</si>
  <si>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</si>
  <si>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</si>
  <si>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</si>
  <si>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</si>
  <si>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</si>
  <si>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</si>
  <si>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</si>
  <si>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</si>
  <si>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</si>
  <si>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</si>
  <si>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</si>
  <si>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</si>
  <si>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</si>
  <si>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</si>
  <si>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</si>
  <si>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</si>
  <si>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</si>
  <si>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</si>
  <si>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</si>
  <si>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</si>
  <si>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</si>
  <si>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</si>
  <si>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</si>
  <si>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</si>
  <si>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</si>
  <si>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</si>
  <si>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</si>
  <si>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</si>
  <si>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</si>
  <si>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</si>
  <si>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</si>
  <si>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</si>
  <si>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</si>
  <si>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</si>
  <si>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</si>
  <si>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</si>
  <si>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</si>
  <si>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</si>
  <si>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</si>
  <si>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</si>
  <si>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</si>
  <si>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</si>
  <si>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</si>
  <si>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</si>
  <si>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</si>
  <si>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</si>
  <si>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</si>
  <si>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</si>
  <si>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</si>
  <si>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</si>
  <si>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</si>
  <si>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</si>
  <si>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</si>
  <si>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</si>
  <si>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</si>
  <si>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</si>
  <si>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</si>
  <si>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</si>
  <si>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</si>
  <si>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11</t>
  </si>
  <si>
    <t>9</t>
  </si>
  <si>
    <t>4</t>
  </si>
  <si>
    <t>1</t>
  </si>
  <si>
    <t>13</t>
  </si>
  <si>
    <t>3</t>
  </si>
  <si>
    <t>10</t>
  </si>
  <si>
    <t>6</t>
  </si>
  <si>
    <t>5</t>
  </si>
  <si>
    <t>14</t>
  </si>
  <si>
    <t>12</t>
  </si>
  <si>
    <t>8</t>
  </si>
  <si>
    <t>2</t>
  </si>
  <si>
    <t>7</t>
  </si>
  <si>
    <t>Estado</t>
  </si>
  <si>
    <t>Var Ali</t>
  </si>
  <si>
    <t>Var Rop</t>
  </si>
  <si>
    <t>Var Viv Anual</t>
  </si>
  <si>
    <t>Var Mueb</t>
  </si>
  <si>
    <t>Var Salud</t>
  </si>
  <si>
    <t>Var Transp</t>
  </si>
  <si>
    <t>Var Edu</t>
  </si>
  <si>
    <t>Var Otr</t>
  </si>
  <si>
    <t>Regular</t>
  </si>
  <si>
    <t>Premium</t>
  </si>
  <si>
    <t>Diésel</t>
  </si>
  <si>
    <t>mes</t>
  </si>
  <si>
    <t>INPC</t>
  </si>
  <si>
    <t>deflactor</t>
  </si>
  <si>
    <t>cnc1</t>
  </si>
  <si>
    <t>m</t>
  </si>
  <si>
    <t>a</t>
  </si>
  <si>
    <t>nuevos</t>
  </si>
  <si>
    <t>cnc2</t>
  </si>
  <si>
    <t>acumulados</t>
  </si>
  <si>
    <t>mmabs</t>
  </si>
  <si>
    <t>mmvar</t>
  </si>
  <si>
    <t>Nuevos</t>
  </si>
  <si>
    <t>Permanentes</t>
  </si>
  <si>
    <t>Eventuales</t>
  </si>
  <si>
    <t>CLAVE</t>
  </si>
  <si>
    <t>Municipio</t>
  </si>
  <si>
    <t>marzo</t>
  </si>
  <si>
    <t>120</t>
  </si>
  <si>
    <t>106</t>
  </si>
  <si>
    <t>101</t>
  </si>
  <si>
    <t>102</t>
  </si>
  <si>
    <t>105</t>
  </si>
  <si>
    <t>112</t>
  </si>
  <si>
    <t>114</t>
  </si>
  <si>
    <t>111</t>
  </si>
  <si>
    <t>100</t>
  </si>
  <si>
    <t>124</t>
  </si>
  <si>
    <t>121</t>
  </si>
  <si>
    <t>125</t>
  </si>
  <si>
    <t>113</t>
  </si>
  <si>
    <t>116</t>
  </si>
  <si>
    <t>103</t>
  </si>
  <si>
    <t>108</t>
  </si>
  <si>
    <t>107</t>
  </si>
  <si>
    <t>109</t>
  </si>
  <si>
    <t>119</t>
  </si>
  <si>
    <t>123</t>
  </si>
  <si>
    <t>104</t>
  </si>
  <si>
    <t>118</t>
  </si>
  <si>
    <t>110</t>
  </si>
  <si>
    <t>115</t>
  </si>
  <si>
    <t>117</t>
  </si>
  <si>
    <t>122</t>
  </si>
  <si>
    <t>99</t>
  </si>
  <si>
    <t>Comercio al por mayor</t>
  </si>
  <si>
    <t>Comercio al por menor</t>
  </si>
  <si>
    <t>Ingresos_g</t>
  </si>
  <si>
    <t>Quintana Roo</t>
  </si>
  <si>
    <t>Baja California Sur</t>
  </si>
  <si>
    <t>Ciudad de México</t>
  </si>
  <si>
    <t>Nuevo León</t>
  </si>
  <si>
    <t>Baja California</t>
  </si>
  <si>
    <t>San Luis Potosí</t>
  </si>
  <si>
    <t>Estado de México</t>
  </si>
  <si>
    <t>Personal_Ocupado_g</t>
  </si>
  <si>
    <t>Entidad Federativa</t>
  </si>
  <si>
    <t>abril</t>
  </si>
  <si>
    <t xml:space="preserve">Fuente: IIEG con información de INEGI, EMEC. Nota: Cálculos con cifras originales (sin desestacionalizar). </t>
  </si>
  <si>
    <t>Porcentaje de trabajadores asegurados mujeres, abril 2021</t>
  </si>
  <si>
    <t>Variación % anual</t>
  </si>
  <si>
    <t>mayo</t>
  </si>
  <si>
    <t>enero</t>
  </si>
  <si>
    <t>febrero</t>
  </si>
  <si>
    <t>junio</t>
  </si>
  <si>
    <t>julio</t>
  </si>
  <si>
    <t>agosto</t>
  </si>
  <si>
    <t>septiembre</t>
  </si>
  <si>
    <t>octubre</t>
  </si>
  <si>
    <t>noviembre</t>
  </si>
  <si>
    <t>diciembre</t>
  </si>
  <si>
    <t>Fuente: IIEG, con información de INEGI.</t>
  </si>
  <si>
    <t>Valor de la producción</t>
  </si>
  <si>
    <t>Nota: El promedio se refiere al de los últimos doce meses.</t>
  </si>
  <si>
    <t>Promedio</t>
  </si>
  <si>
    <t>Nota: La variación porcentual anual de las cifras acumuladas anuales se refiere a la variación respecto al mismo mes del año anterior de la suma de los últimos doce meses en pesos constantes. La variación promedio se refiere al promedio de las variaciones porcentual anuales de los últimos doce meses.</t>
  </si>
  <si>
    <t>Distribución porcentual</t>
  </si>
  <si>
    <t>Nota: La variación porcentual anual de se refiere a la variación de la producción mensual respecto al mismo mes del año anterior en pesos constantes con cifras originales.</t>
  </si>
  <si>
    <t>Nota: La variación porcentual mensual de se refiere a la variación de la producción mensual respecto al mes inmediato anterior en pesos constantes con cifras originales.</t>
  </si>
  <si>
    <t>Nota: La variación anual es la variación con respecto al mismo mes del año anterior. El personal ocupado total corresponde a la suma del personal dependiente de la razón social, del personal suministrado por otra razón social y del personal no remunerado.</t>
  </si>
  <si>
    <t>Índice</t>
  </si>
  <si>
    <t xml:space="preserve">Nota: Debido a la suspensión de actividades, no se levantó la ETCOJ de marzo y abril del 2020. </t>
  </si>
  <si>
    <t>Exportaciones</t>
  </si>
  <si>
    <t>Nota: Las cifras se refieren a la suma de los montos de los últimos 12 meses al mes de referencia.</t>
  </si>
  <si>
    <t>PROM %</t>
  </si>
  <si>
    <t>Establecimientos</t>
  </si>
  <si>
    <t>% 12M</t>
  </si>
  <si>
    <t>Personal ocupado</t>
  </si>
  <si>
    <t>2017/06</t>
  </si>
  <si>
    <t>2018/06</t>
  </si>
  <si>
    <t>2019/06</t>
  </si>
  <si>
    <t>2021/06</t>
  </si>
  <si>
    <t>year</t>
  </si>
  <si>
    <t>Nota: Por porcentaje de cuentas en cartera vencida se refiere al porcentaje de créditos que presentan retrasos en sus pagos por más de 90 días respecto a la cartera total de Infonavit.</t>
  </si>
  <si>
    <t>Fuente: IIEG con información de Infonavit.</t>
  </si>
  <si>
    <t>2017/07</t>
  </si>
  <si>
    <t>2018/07</t>
  </si>
  <si>
    <t>2019/07</t>
  </si>
  <si>
    <t>2020/07</t>
  </si>
  <si>
    <t>2021/07</t>
  </si>
  <si>
    <t>Serie desestacionalizada</t>
  </si>
  <si>
    <t>Tendencia-ciclo</t>
  </si>
  <si>
    <t>2020/06</t>
  </si>
  <si>
    <t>abs</t>
  </si>
  <si>
    <t>2017/08</t>
  </si>
  <si>
    <t>2018/08</t>
  </si>
  <si>
    <t>2019/08</t>
  </si>
  <si>
    <t>2020/08</t>
  </si>
  <si>
    <t>2021/08</t>
  </si>
  <si>
    <t>2017/01</t>
  </si>
  <si>
    <t>En</t>
  </si>
  <si>
    <t>2017/02</t>
  </si>
  <si>
    <t>feb</t>
  </si>
  <si>
    <t>2017/03</t>
  </si>
  <si>
    <t>mar</t>
  </si>
  <si>
    <t>2017/04</t>
  </si>
  <si>
    <t>abr</t>
  </si>
  <si>
    <t>2017/05</t>
  </si>
  <si>
    <t>may</t>
  </si>
  <si>
    <t>jun</t>
  </si>
  <si>
    <t>jul</t>
  </si>
  <si>
    <t>ago</t>
  </si>
  <si>
    <t>2017/09</t>
  </si>
  <si>
    <t>sept</t>
  </si>
  <si>
    <t>2017/10</t>
  </si>
  <si>
    <t>oct</t>
  </si>
  <si>
    <t>2017/11</t>
  </si>
  <si>
    <t>nov</t>
  </si>
  <si>
    <t>2017/12</t>
  </si>
  <si>
    <t>dic</t>
  </si>
  <si>
    <t>2018/01</t>
  </si>
  <si>
    <t>2018/02</t>
  </si>
  <si>
    <t>2018/03</t>
  </si>
  <si>
    <t>2018/04</t>
  </si>
  <si>
    <t>2018/05</t>
  </si>
  <si>
    <t>2018/09</t>
  </si>
  <si>
    <t>2018/10</t>
  </si>
  <si>
    <t>2018/11</t>
  </si>
  <si>
    <t>2018/12</t>
  </si>
  <si>
    <t>2019/01</t>
  </si>
  <si>
    <t>2019/02</t>
  </si>
  <si>
    <t>2019/03</t>
  </si>
  <si>
    <t>2019/04</t>
  </si>
  <si>
    <t>2019/05</t>
  </si>
  <si>
    <t>2019/09</t>
  </si>
  <si>
    <t>2019/10</t>
  </si>
  <si>
    <t>2019/11</t>
  </si>
  <si>
    <t>2019/12</t>
  </si>
  <si>
    <t>2020/01</t>
  </si>
  <si>
    <t>2020/02</t>
  </si>
  <si>
    <t>2020/03</t>
  </si>
  <si>
    <t>2020/04</t>
  </si>
  <si>
    <t>2020/05</t>
  </si>
  <si>
    <t>2020/09</t>
  </si>
  <si>
    <t>2020/10</t>
  </si>
  <si>
    <t>2020/11</t>
  </si>
  <si>
    <t>2020/12</t>
  </si>
  <si>
    <t>2021/01</t>
  </si>
  <si>
    <t>2021/02</t>
  </si>
  <si>
    <t>2021/03</t>
  </si>
  <si>
    <t>2021/04</t>
  </si>
  <si>
    <t>2021/05</t>
  </si>
  <si>
    <t>Figura 98</t>
  </si>
  <si>
    <t>2021/09</t>
  </si>
  <si>
    <t>Figura 122</t>
  </si>
  <si>
    <t>Figura 123</t>
  </si>
  <si>
    <t>Figura 124</t>
  </si>
  <si>
    <t>Figura 125</t>
  </si>
  <si>
    <t>Figura 126</t>
  </si>
  <si>
    <t>Figura 127</t>
  </si>
  <si>
    <t>Figura 128</t>
  </si>
  <si>
    <t>Figura 129</t>
  </si>
  <si>
    <t>Figura 130</t>
  </si>
  <si>
    <t>Figura 131</t>
  </si>
  <si>
    <t>Figura 132</t>
  </si>
  <si>
    <t>Fuente: IIEG, Encuesta Telefónica de Confianza del Consumidor Jalisciense (ETCOJ).</t>
  </si>
  <si>
    <t>Jalisco.1</t>
  </si>
  <si>
    <t>Nacional.1</t>
  </si>
  <si>
    <t>2021/10</t>
  </si>
  <si>
    <t>Nota: La variación anual es la variación con respecto al mismo mes del año anterior. Las horas trabajadas por el personal ocupado total son la suma de las horas normales y extraordinarias efectivamente trabajadas por el personal dependiente de la razón social, el personal suministrado por otra razón social y el personal no remunerado.</t>
  </si>
  <si>
    <t>Ingreso, Índice</t>
  </si>
  <si>
    <t>Variación anual, %</t>
  </si>
  <si>
    <t>Sector SCIAN</t>
  </si>
  <si>
    <t>Personal ocupado, Índice</t>
  </si>
  <si>
    <t>Figura 7</t>
  </si>
  <si>
    <t>Figura 14</t>
  </si>
  <si>
    <t>lugar</t>
  </si>
  <si>
    <t>Car anual gral.</t>
  </si>
  <si>
    <t>2021/11</t>
  </si>
  <si>
    <t>Servicios Públicos</t>
  </si>
  <si>
    <t>Fuente: IIEG con información de INEGI, EMS. Nota: Cálculos con cifras originales (sin desestacionalizar). Las variaciones se refieren al cambio porcentual respecto al mismo mes del año anterior. Los ingresos se refieren a los ingresos totales por suministro de bienes y servicios.</t>
  </si>
  <si>
    <t>Fuente: IIEG con información de INEGI, EMS. Nota: Cálculos con cifras originales (sin desestacionalizar). Las variaciones se refieren al cambio porcentual respecto al mismo mes del año anterior.</t>
  </si>
  <si>
    <t>Unidades Vehiculares Híbridas</t>
  </si>
  <si>
    <t>50 o más años</t>
  </si>
  <si>
    <t>2021/12</t>
  </si>
  <si>
    <t>Figura 54</t>
  </si>
  <si>
    <t>2005</t>
  </si>
  <si>
    <t>2006</t>
  </si>
  <si>
    <t>2007</t>
  </si>
  <si>
    <t>2008</t>
  </si>
  <si>
    <t>2009</t>
  </si>
  <si>
    <t>2010</t>
  </si>
  <si>
    <t>2011</t>
  </si>
  <si>
    <t>2012</t>
  </si>
  <si>
    <t>2022</t>
  </si>
  <si>
    <t>2000</t>
  </si>
  <si>
    <t>2001</t>
  </si>
  <si>
    <t>2002</t>
  </si>
  <si>
    <t>2003</t>
  </si>
  <si>
    <t>2004</t>
  </si>
  <si>
    <t>1999/Dec</t>
  </si>
  <si>
    <t>2000/Feb</t>
  </si>
  <si>
    <t>2000/Mar</t>
  </si>
  <si>
    <t>2000/Apr</t>
  </si>
  <si>
    <t>2000/May</t>
  </si>
  <si>
    <t>2000/Jun</t>
  </si>
  <si>
    <t>2000/Jul</t>
  </si>
  <si>
    <t>2000/Aug</t>
  </si>
  <si>
    <t>2000/Sep</t>
  </si>
  <si>
    <t>2000/Oct</t>
  </si>
  <si>
    <t>2000/Nov</t>
  </si>
  <si>
    <t>2000/Dec</t>
  </si>
  <si>
    <t>2001/Feb</t>
  </si>
  <si>
    <t>2001/Mar</t>
  </si>
  <si>
    <t>2001/Apr</t>
  </si>
  <si>
    <t>2001/May</t>
  </si>
  <si>
    <t>2001/Jun</t>
  </si>
  <si>
    <t>2001/Jul</t>
  </si>
  <si>
    <t>2001/Aug</t>
  </si>
  <si>
    <t>2001/Sep</t>
  </si>
  <si>
    <t>2001/Oct</t>
  </si>
  <si>
    <t>2001/Nov</t>
  </si>
  <si>
    <t>2001/Dec</t>
  </si>
  <si>
    <t>2002/Feb</t>
  </si>
  <si>
    <t>2002/Mar</t>
  </si>
  <si>
    <t>2002/Apr</t>
  </si>
  <si>
    <t>2002/May</t>
  </si>
  <si>
    <t>2002/Jun</t>
  </si>
  <si>
    <t>2002/Jul</t>
  </si>
  <si>
    <t>2002/Aug</t>
  </si>
  <si>
    <t>2002/Sep</t>
  </si>
  <si>
    <t>2002/Oct</t>
  </si>
  <si>
    <t>2002/Nov</t>
  </si>
  <si>
    <t>2002/Dec</t>
  </si>
  <si>
    <t>2003/Feb</t>
  </si>
  <si>
    <t>2003/Mar</t>
  </si>
  <si>
    <t>2003/Apr</t>
  </si>
  <si>
    <t>2003/May</t>
  </si>
  <si>
    <t>2003/Jun</t>
  </si>
  <si>
    <t>2003/Jul</t>
  </si>
  <si>
    <t>2003/Aug</t>
  </si>
  <si>
    <t>2003/Sep</t>
  </si>
  <si>
    <t>2003/Oct</t>
  </si>
  <si>
    <t>2003/Nov</t>
  </si>
  <si>
    <t>2003/Dec</t>
  </si>
  <si>
    <t>2004/Feb</t>
  </si>
  <si>
    <t>2004/Mar</t>
  </si>
  <si>
    <t>2004/Apr</t>
  </si>
  <si>
    <t>2004/May</t>
  </si>
  <si>
    <t>2004/Jun</t>
  </si>
  <si>
    <t>2004/Jul</t>
  </si>
  <si>
    <t>2004/Aug</t>
  </si>
  <si>
    <t>2004/Sep</t>
  </si>
  <si>
    <t>2004/Oct</t>
  </si>
  <si>
    <t>2004/Nov</t>
  </si>
  <si>
    <t>2004/Dec</t>
  </si>
  <si>
    <t>2005/Feb</t>
  </si>
  <si>
    <t>2005/Mar</t>
  </si>
  <si>
    <t>2005/Apr</t>
  </si>
  <si>
    <t>2005/May</t>
  </si>
  <si>
    <t>2005/Jun</t>
  </si>
  <si>
    <t>2005/Jul</t>
  </si>
  <si>
    <t>2005/Aug</t>
  </si>
  <si>
    <t>2005/Sep</t>
  </si>
  <si>
    <t>2005/Oct</t>
  </si>
  <si>
    <t>2005/Nov</t>
  </si>
  <si>
    <t>2005/Dec</t>
  </si>
  <si>
    <t>2006/Feb</t>
  </si>
  <si>
    <t>2006/Mar</t>
  </si>
  <si>
    <t>2006/Apr</t>
  </si>
  <si>
    <t>2006/May</t>
  </si>
  <si>
    <t>2006/Jun</t>
  </si>
  <si>
    <t>2006/Jul</t>
  </si>
  <si>
    <t>2006/Aug</t>
  </si>
  <si>
    <t>2006/Sep</t>
  </si>
  <si>
    <t>2006/Oct</t>
  </si>
  <si>
    <t>2006/Nov</t>
  </si>
  <si>
    <t>2006/Dec</t>
  </si>
  <si>
    <t>2007/Feb</t>
  </si>
  <si>
    <t>2007/Mar</t>
  </si>
  <si>
    <t>2007/Apr</t>
  </si>
  <si>
    <t>2007/May</t>
  </si>
  <si>
    <t>2007/Jun</t>
  </si>
  <si>
    <t>2007/Jul</t>
  </si>
  <si>
    <t>2007/Aug</t>
  </si>
  <si>
    <t>2007/Sep</t>
  </si>
  <si>
    <t>2007/Oct</t>
  </si>
  <si>
    <t>2007/Nov</t>
  </si>
  <si>
    <t>2007/Dec</t>
  </si>
  <si>
    <t>2008/Feb</t>
  </si>
  <si>
    <t>2008/Mar</t>
  </si>
  <si>
    <t>2008/Apr</t>
  </si>
  <si>
    <t>2008/May</t>
  </si>
  <si>
    <t>2008/Jun</t>
  </si>
  <si>
    <t>2008/Jul</t>
  </si>
  <si>
    <t>2008/Aug</t>
  </si>
  <si>
    <t>2008/Sep</t>
  </si>
  <si>
    <t>2008/Oct</t>
  </si>
  <si>
    <t>2008/Nov</t>
  </si>
  <si>
    <t>2008/Dec</t>
  </si>
  <si>
    <t>2009/Feb</t>
  </si>
  <si>
    <t>2009/Mar</t>
  </si>
  <si>
    <t>2009/Apr</t>
  </si>
  <si>
    <t>2009/May</t>
  </si>
  <si>
    <t>2009/Jun</t>
  </si>
  <si>
    <t>2009/Jul</t>
  </si>
  <si>
    <t>2009/Aug</t>
  </si>
  <si>
    <t>2009/Sep</t>
  </si>
  <si>
    <t>2009/Oct</t>
  </si>
  <si>
    <t>2009/Nov</t>
  </si>
  <si>
    <t>2009/Dec</t>
  </si>
  <si>
    <t>2010/Feb</t>
  </si>
  <si>
    <t>2010/Mar</t>
  </si>
  <si>
    <t>2010/Apr</t>
  </si>
  <si>
    <t>2010/May</t>
  </si>
  <si>
    <t>2010/Jun</t>
  </si>
  <si>
    <t>2010/Jul</t>
  </si>
  <si>
    <t>2010/Aug</t>
  </si>
  <si>
    <t>2010/Sep</t>
  </si>
  <si>
    <t>2010/Oct</t>
  </si>
  <si>
    <t>2010/Nov</t>
  </si>
  <si>
    <t>2010/Dec</t>
  </si>
  <si>
    <t>2011/Feb</t>
  </si>
  <si>
    <t>2011/Mar</t>
  </si>
  <si>
    <t>2011/Apr</t>
  </si>
  <si>
    <t>2011/May</t>
  </si>
  <si>
    <t>2011/Jun</t>
  </si>
  <si>
    <t>2011/Jul</t>
  </si>
  <si>
    <t>2011/Aug</t>
  </si>
  <si>
    <t>2011/Sep</t>
  </si>
  <si>
    <t>2011/Oct</t>
  </si>
  <si>
    <t>2011/Nov</t>
  </si>
  <si>
    <t>2011/Dec</t>
  </si>
  <si>
    <t>2012/Feb</t>
  </si>
  <si>
    <t>2012/Mar</t>
  </si>
  <si>
    <t>2012/Apr</t>
  </si>
  <si>
    <t>2012/May</t>
  </si>
  <si>
    <t>2012/Jun</t>
  </si>
  <si>
    <t>2012/Jul</t>
  </si>
  <si>
    <t>2012/Aug</t>
  </si>
  <si>
    <t>2012/Sep</t>
  </si>
  <si>
    <t>2012/Oct</t>
  </si>
  <si>
    <t>2012/Nov</t>
  </si>
  <si>
    <t>2012/Dec</t>
  </si>
  <si>
    <t>2013/Feb</t>
  </si>
  <si>
    <t>2013/Mar</t>
  </si>
  <si>
    <t>2013/Apr</t>
  </si>
  <si>
    <t>2013/May</t>
  </si>
  <si>
    <t>2013/Jun</t>
  </si>
  <si>
    <t>2013/Jul</t>
  </si>
  <si>
    <t>2013/Aug</t>
  </si>
  <si>
    <t>2013/Sep</t>
  </si>
  <si>
    <t>2013/Oct</t>
  </si>
  <si>
    <t>2013/Nov</t>
  </si>
  <si>
    <t>2013/Dec</t>
  </si>
  <si>
    <t>2014/Feb</t>
  </si>
  <si>
    <t>2014/Mar</t>
  </si>
  <si>
    <t>2014/Apr</t>
  </si>
  <si>
    <t>2014/May</t>
  </si>
  <si>
    <t>2014/Jun</t>
  </si>
  <si>
    <t>2014/Jul</t>
  </si>
  <si>
    <t>2014/Aug</t>
  </si>
  <si>
    <t>2014/Sep</t>
  </si>
  <si>
    <t>2014/Oct</t>
  </si>
  <si>
    <t>2014/Nov</t>
  </si>
  <si>
    <t>2014/Dec</t>
  </si>
  <si>
    <t>2015/Feb</t>
  </si>
  <si>
    <t>2015/Mar</t>
  </si>
  <si>
    <t>2015/Apr</t>
  </si>
  <si>
    <t>2015/May</t>
  </si>
  <si>
    <t>2015/Jun</t>
  </si>
  <si>
    <t>2015/Jul</t>
  </si>
  <si>
    <t>2015/Aug</t>
  </si>
  <si>
    <t>2015/Sep</t>
  </si>
  <si>
    <t>2015/Oct</t>
  </si>
  <si>
    <t>2015/Nov</t>
  </si>
  <si>
    <t>2015/Dec</t>
  </si>
  <si>
    <t>2016/Feb</t>
  </si>
  <si>
    <t>2016/Mar</t>
  </si>
  <si>
    <t>2016/Apr</t>
  </si>
  <si>
    <t>2016/May</t>
  </si>
  <si>
    <t>2016/Jun</t>
  </si>
  <si>
    <t>2016/Jul</t>
  </si>
  <si>
    <t>2016/Aug</t>
  </si>
  <si>
    <t>2016/Sep</t>
  </si>
  <si>
    <t>2016/Oct</t>
  </si>
  <si>
    <t>2016/Nov</t>
  </si>
  <si>
    <t>2016/Dec</t>
  </si>
  <si>
    <t>2017/Feb</t>
  </si>
  <si>
    <t>2017/Mar</t>
  </si>
  <si>
    <t>2017/Apr</t>
  </si>
  <si>
    <t>2017/May</t>
  </si>
  <si>
    <t>2017/Jun</t>
  </si>
  <si>
    <t>2017/Jul</t>
  </si>
  <si>
    <t>2017/Aug</t>
  </si>
  <si>
    <t>2017/Sep</t>
  </si>
  <si>
    <t>2017/Oct</t>
  </si>
  <si>
    <t>2017/Nov</t>
  </si>
  <si>
    <t>2017/Dec</t>
  </si>
  <si>
    <t>2018/Feb</t>
  </si>
  <si>
    <t>2018/Mar</t>
  </si>
  <si>
    <t>2018/Apr</t>
  </si>
  <si>
    <t>2018/May</t>
  </si>
  <si>
    <t>2018/Jun</t>
  </si>
  <si>
    <t>2018/Jul</t>
  </si>
  <si>
    <t>2018/Aug</t>
  </si>
  <si>
    <t>2018/Sep</t>
  </si>
  <si>
    <t>2018/Oct</t>
  </si>
  <si>
    <t>2018/Nov</t>
  </si>
  <si>
    <t>2018/Dec</t>
  </si>
  <si>
    <t>2019/Feb</t>
  </si>
  <si>
    <t>2019/Mar</t>
  </si>
  <si>
    <t>2019/Apr</t>
  </si>
  <si>
    <t>2019/May</t>
  </si>
  <si>
    <t>2019/Jun</t>
  </si>
  <si>
    <t>2019/Jul</t>
  </si>
  <si>
    <t>2019/Aug</t>
  </si>
  <si>
    <t>2019/Sep</t>
  </si>
  <si>
    <t>2019/Oct</t>
  </si>
  <si>
    <t>2019/Nov</t>
  </si>
  <si>
    <t>2019/Dec</t>
  </si>
  <si>
    <t>2020/Feb</t>
  </si>
  <si>
    <t>2020/Mar</t>
  </si>
  <si>
    <t>2020/Apr</t>
  </si>
  <si>
    <t>2020/May</t>
  </si>
  <si>
    <t>2020/Jun</t>
  </si>
  <si>
    <t>2020/Jul</t>
  </si>
  <si>
    <t>2020/Aug</t>
  </si>
  <si>
    <t>2020/Sep</t>
  </si>
  <si>
    <t>2020/Oct</t>
  </si>
  <si>
    <t>2020/Nov</t>
  </si>
  <si>
    <t>2020/Dec</t>
  </si>
  <si>
    <t>2021/Feb</t>
  </si>
  <si>
    <t>2021/Mar</t>
  </si>
  <si>
    <t>2021/Apr</t>
  </si>
  <si>
    <t>2021/May</t>
  </si>
  <si>
    <t>2021/Jun</t>
  </si>
  <si>
    <t>2021/Jul</t>
  </si>
  <si>
    <t>2021/Aug</t>
  </si>
  <si>
    <t>2021/Sep</t>
  </si>
  <si>
    <t>2021/Oct</t>
  </si>
  <si>
    <t>2021/Nov</t>
  </si>
  <si>
    <t>2021/Dec</t>
  </si>
  <si>
    <t>YYabs</t>
  </si>
  <si>
    <t>YYrel</t>
  </si>
  <si>
    <t>2022/02</t>
  </si>
  <si>
    <t>acabs</t>
  </si>
  <si>
    <t>acvar</t>
  </si>
  <si>
    <t>2000/Jan</t>
  </si>
  <si>
    <t>2001/Jan</t>
  </si>
  <si>
    <t>2002/Jan</t>
  </si>
  <si>
    <t>2003/Jan</t>
  </si>
  <si>
    <t>2004/Jan</t>
  </si>
  <si>
    <t>2005/Jan</t>
  </si>
  <si>
    <t>2006/Jan</t>
  </si>
  <si>
    <t>2007/Jan</t>
  </si>
  <si>
    <t>2008/Jan</t>
  </si>
  <si>
    <t>2009/Jan</t>
  </si>
  <si>
    <t>2010/Jan</t>
  </si>
  <si>
    <t>2011/Jan</t>
  </si>
  <si>
    <t>2012/Jan</t>
  </si>
  <si>
    <t>2013/Jan</t>
  </si>
  <si>
    <t>2014/Jan</t>
  </si>
  <si>
    <t>2015/Jan</t>
  </si>
  <si>
    <t>2016/Jan</t>
  </si>
  <si>
    <t>2017/Jan</t>
  </si>
  <si>
    <t>2018/Jan</t>
  </si>
  <si>
    <t>2019/Jan</t>
  </si>
  <si>
    <t>2020/Jan</t>
  </si>
  <si>
    <t>2021/Jan</t>
  </si>
  <si>
    <t>2022/Jan</t>
  </si>
  <si>
    <t>2022/Feb</t>
  </si>
  <si>
    <t>2022/01</t>
  </si>
  <si>
    <t>Tabla 18</t>
  </si>
  <si>
    <t>Tabla 19</t>
  </si>
  <si>
    <t>Tabla 20</t>
  </si>
  <si>
    <t>Tabla 21</t>
  </si>
  <si>
    <t>Tabla 22</t>
  </si>
  <si>
    <t>Figura 60</t>
  </si>
  <si>
    <t>2022/Mar</t>
  </si>
  <si>
    <t>Variación porcentual anual</t>
  </si>
  <si>
    <t>Empleo turístico</t>
  </si>
  <si>
    <t>Variación porcentual mensual</t>
  </si>
  <si>
    <t>trabajadores</t>
  </si>
  <si>
    <t>Variación absoluta anual</t>
  </si>
  <si>
    <t>Variación absoluta mensual</t>
  </si>
  <si>
    <t>cnc</t>
  </si>
  <si>
    <t>Dec</t>
  </si>
  <si>
    <t>Jan</t>
  </si>
  <si>
    <t>Apr</t>
  </si>
  <si>
    <t>Aug</t>
  </si>
  <si>
    <t>month</t>
  </si>
  <si>
    <t>Figura 13</t>
  </si>
  <si>
    <t>Figura 15</t>
  </si>
  <si>
    <t>Figura 18</t>
  </si>
  <si>
    <t>Figura 19</t>
  </si>
  <si>
    <t>San Pedro Tlaquepaque</t>
  </si>
  <si>
    <t>A. M.Cd. de México</t>
  </si>
  <si>
    <t>2022/04</t>
  </si>
  <si>
    <t>Empleo total</t>
  </si>
  <si>
    <t>% del total municipal</t>
  </si>
  <si>
    <t>% del total estatal</t>
  </si>
  <si>
    <t>Patrones con 2 y hasta 5 PT</t>
  </si>
  <si>
    <t>Patrones con 6 y hasta 50 PT</t>
  </si>
  <si>
    <t>Patrones con 51 y hasta 250 PT</t>
  </si>
  <si>
    <t>Patrones con 251 y hasta 500 PT</t>
  </si>
  <si>
    <t>Patrones con 501 y hasta 1,000 PT</t>
  </si>
  <si>
    <t>Patrones con más de 1,000 PT</t>
  </si>
  <si>
    <t>INPC_ms</t>
  </si>
  <si>
    <t>SDBC_ms</t>
  </si>
  <si>
    <t>varMM</t>
  </si>
  <si>
    <t>varAA</t>
  </si>
  <si>
    <t>shj</t>
  </si>
  <si>
    <t>smj</t>
  </si>
  <si>
    <t>Salario diario hombres</t>
  </si>
  <si>
    <t>Salario diario mujeres</t>
  </si>
  <si>
    <t>varMMhj</t>
  </si>
  <si>
    <t>varMMmj</t>
  </si>
  <si>
    <t>varMMhn</t>
  </si>
  <si>
    <t>varMMmn</t>
  </si>
  <si>
    <t>varAAhj</t>
  </si>
  <si>
    <t>varAAmj</t>
  </si>
  <si>
    <t>varAAhn</t>
  </si>
  <si>
    <t>varAAmn</t>
  </si>
  <si>
    <t>2022/Apr</t>
  </si>
  <si>
    <t>2022/03</t>
  </si>
  <si>
    <t>Figura 34</t>
  </si>
  <si>
    <t>Figura 35</t>
  </si>
  <si>
    <t>Figura 36</t>
  </si>
  <si>
    <t>Figura 37</t>
  </si>
  <si>
    <t>Figura 38</t>
  </si>
  <si>
    <t>Figura 57</t>
  </si>
  <si>
    <t>Figura 58</t>
  </si>
  <si>
    <t>Figura 59</t>
  </si>
  <si>
    <t>Figura 78</t>
  </si>
  <si>
    <t>Figura 79</t>
  </si>
  <si>
    <t>Figura 80</t>
  </si>
  <si>
    <t>Figura 81</t>
  </si>
  <si>
    <t>2022/May</t>
  </si>
  <si>
    <t>2022/05</t>
  </si>
  <si>
    <t>Figura 8</t>
  </si>
  <si>
    <t>Figura 16</t>
  </si>
  <si>
    <t>Figura 17</t>
  </si>
  <si>
    <t>Figura 91</t>
  </si>
  <si>
    <t>Figura 92</t>
  </si>
  <si>
    <t>Figura 93</t>
  </si>
  <si>
    <t>time</t>
  </si>
  <si>
    <t>CDMX</t>
  </si>
  <si>
    <t>2022/Jun</t>
  </si>
  <si>
    <t>Variación mensual, %</t>
  </si>
  <si>
    <t>2022/06</t>
  </si>
  <si>
    <t>Coahuila de Zaragoza</t>
  </si>
  <si>
    <t>Michoacán de Ocampo</t>
  </si>
  <si>
    <t>Veracruz de Ignacio de la Llave</t>
  </si>
  <si>
    <t>Figura 22</t>
  </si>
  <si>
    <t>Figura 23</t>
  </si>
  <si>
    <t>2022/Jul</t>
  </si>
  <si>
    <t>fecha</t>
  </si>
  <si>
    <t>2022/07</t>
  </si>
  <si>
    <t>Figura 39</t>
  </si>
  <si>
    <t>Figura 40</t>
  </si>
  <si>
    <t>Figura 41</t>
  </si>
  <si>
    <t>Figura 42</t>
  </si>
  <si>
    <t>Figura 63</t>
  </si>
  <si>
    <t>Figura 64</t>
  </si>
  <si>
    <t>Figura 82</t>
  </si>
  <si>
    <t>Figura 83</t>
  </si>
  <si>
    <t>Figura 84</t>
  </si>
  <si>
    <t>ene</t>
  </si>
  <si>
    <t>sep</t>
  </si>
  <si>
    <t>2022/Aug</t>
  </si>
  <si>
    <t>ESTADOS</t>
  </si>
  <si>
    <t>POBLACIÓN</t>
  </si>
  <si>
    <t>Jalisco hombres</t>
  </si>
  <si>
    <t>Jalisco mujeres</t>
  </si>
  <si>
    <t>Nacional hombres</t>
  </si>
  <si>
    <t>Nacional mujeres</t>
  </si>
  <si>
    <t>2022/08</t>
  </si>
  <si>
    <t>2022/Sep</t>
  </si>
  <si>
    <t>Brecha vs nacional</t>
  </si>
  <si>
    <t>2022/Oct</t>
  </si>
  <si>
    <t>2022/09</t>
  </si>
  <si>
    <t>Promedio Nacional</t>
  </si>
  <si>
    <t>Total Jalisco</t>
  </si>
  <si>
    <t>Total Nacional</t>
  </si>
  <si>
    <t>2022/10</t>
  </si>
  <si>
    <t>Figura 31</t>
  </si>
  <si>
    <t>Figura 55</t>
  </si>
  <si>
    <t>Figura 56</t>
  </si>
  <si>
    <t>Menores de 15 años de edad</t>
  </si>
  <si>
    <t>Mayor o igual a 15 y menor a 20 años de edad</t>
  </si>
  <si>
    <t>Mayor o igual a 20 y menor a 25 años de edad</t>
  </si>
  <si>
    <t>Mayor o igual a 25 y menor a 30 años de edad</t>
  </si>
  <si>
    <t>Mayor o igual a 30 y menor a 35 años de edad</t>
  </si>
  <si>
    <t>Mayor o igual a 35 y menor a 40 años de edad</t>
  </si>
  <si>
    <t>Mayor o igual a 40 y menor a 45 años de edad</t>
  </si>
  <si>
    <t>Mayor o igual a 45 y menor a 50 años de edad</t>
  </si>
  <si>
    <t>2022/Nov</t>
  </si>
  <si>
    <t>2022/11</t>
  </si>
  <si>
    <t>Figura #.  comparativoestatal-empleos_abril21 2021-05-12</t>
  </si>
  <si>
    <t>Figura 1</t>
  </si>
  <si>
    <t>Figura 2</t>
  </si>
  <si>
    <t>Figura 3</t>
  </si>
  <si>
    <t>Figura 4</t>
  </si>
  <si>
    <t>Figura 5</t>
  </si>
  <si>
    <t>Figura 6</t>
  </si>
  <si>
    <t>Figura 24</t>
  </si>
  <si>
    <t>Figura 32</t>
  </si>
  <si>
    <t>Figura 33</t>
  </si>
  <si>
    <t>Figura 61</t>
  </si>
  <si>
    <t>Figura 62</t>
  </si>
  <si>
    <t>Figura 73</t>
  </si>
  <si>
    <t>Figura 74</t>
  </si>
  <si>
    <t>Figura 75</t>
  </si>
  <si>
    <t>Figura 76</t>
  </si>
  <si>
    <t>Figura 77</t>
  </si>
  <si>
    <t>Figura 94</t>
  </si>
  <si>
    <t>Figura 95</t>
  </si>
  <si>
    <t>Figura 96</t>
  </si>
  <si>
    <t>Figura 97</t>
  </si>
  <si>
    <t>Figura 99</t>
  </si>
  <si>
    <t>Figura 100</t>
  </si>
  <si>
    <t>Figura 114</t>
  </si>
  <si>
    <t>Figura 115</t>
  </si>
  <si>
    <t>Figura 116</t>
  </si>
  <si>
    <t>Figura 117</t>
  </si>
  <si>
    <t>Figura 118</t>
  </si>
  <si>
    <t>Figura 119</t>
  </si>
  <si>
    <t>2022-12-01</t>
  </si>
  <si>
    <t>2022/Diciembre</t>
  </si>
  <si>
    <t>X</t>
  </si>
  <si>
    <t>2022/Dec</t>
  </si>
  <si>
    <t>2008/12</t>
  </si>
  <si>
    <t>2009/12</t>
  </si>
  <si>
    <t>2010/12</t>
  </si>
  <si>
    <t>2011/12</t>
  </si>
  <si>
    <t>2012/12</t>
  </si>
  <si>
    <t>2013/12</t>
  </si>
  <si>
    <t>2014/12</t>
  </si>
  <si>
    <t>2015/12</t>
  </si>
  <si>
    <t>2016/12</t>
  </si>
  <si>
    <t>2022/12</t>
  </si>
  <si>
    <t xml:space="preserve">  </t>
  </si>
  <si>
    <t>Figura 9</t>
  </si>
  <si>
    <t>Figura 10</t>
  </si>
  <si>
    <t>Figura 11</t>
  </si>
  <si>
    <t>Figura 12</t>
  </si>
  <si>
    <t>Figura 43</t>
  </si>
  <si>
    <t>Figura 44</t>
  </si>
  <si>
    <t>Figura 45</t>
  </si>
  <si>
    <t>2022-01-01</t>
  </si>
  <si>
    <t>2023-01-01</t>
  </si>
  <si>
    <t>2023</t>
  </si>
  <si>
    <t>aaabs</t>
  </si>
  <si>
    <t>aavar</t>
  </si>
  <si>
    <t>Diciembre 2022-12-01</t>
  </si>
  <si>
    <t>enero nuevos</t>
  </si>
  <si>
    <t>enero permanentes</t>
  </si>
  <si>
    <t>TP_ene23</t>
  </si>
  <si>
    <t>TA_ene23</t>
  </si>
  <si>
    <t>2023/Jan</t>
  </si>
  <si>
    <t>Enero
2023</t>
  </si>
  <si>
    <t>2023/Enero</t>
  </si>
  <si>
    <t>2023-12-01</t>
  </si>
  <si>
    <t>Var. % aa.</t>
  </si>
  <si>
    <t xml:space="preserve">Enero </t>
  </si>
  <si>
    <t>DIC %</t>
  </si>
  <si>
    <t>DIC PROM</t>
  </si>
  <si>
    <t>DIC $</t>
  </si>
  <si>
    <t>DIC EST</t>
  </si>
  <si>
    <t>Total general</t>
  </si>
  <si>
    <t>Centro</t>
  </si>
  <si>
    <t>Metepec</t>
  </si>
  <si>
    <t>Mexicali</t>
  </si>
  <si>
    <t>Tijuana</t>
  </si>
  <si>
    <t>La Paz</t>
  </si>
  <si>
    <t>Los Cabos</t>
  </si>
  <si>
    <t>Toluca</t>
  </si>
  <si>
    <t>Tapachula</t>
  </si>
  <si>
    <t>Tuxtla Gutiérrez</t>
  </si>
  <si>
    <t>Juárez</t>
  </si>
  <si>
    <t>Celaya</t>
  </si>
  <si>
    <t>Benito Juárez</t>
  </si>
  <si>
    <t>Cajeme</t>
  </si>
  <si>
    <t>León</t>
  </si>
  <si>
    <t>Hermosillo</t>
  </si>
  <si>
    <t>Acapulco de Juárez</t>
  </si>
  <si>
    <t>Coatzacoalcos</t>
  </si>
  <si>
    <t>Uruapan</t>
  </si>
  <si>
    <t>Monterrey</t>
  </si>
  <si>
    <t>Mérida</t>
  </si>
  <si>
    <t>Guadalupe</t>
  </si>
  <si>
    <t>Solidaridad</t>
  </si>
  <si>
    <t>Culiacán</t>
  </si>
  <si>
    <t>Mazatlán</t>
  </si>
  <si>
    <t>orden</t>
  </si>
  <si>
    <t>No especificado</t>
  </si>
  <si>
    <t>Febrero
2023</t>
  </si>
  <si>
    <t>AGRICULTURA, GANADERIA, SILVICULTURA, PESCA Y CAZA</t>
  </si>
  <si>
    <t>IND.ELECTRICA Y CAPTACION Y SUMINISTRO DE AGUA POT</t>
  </si>
  <si>
    <t>INDUSTRIA DE LA CONSTRUCCION</t>
  </si>
  <si>
    <t>INDUSTRIAS DE TRANSFORMACION</t>
  </si>
  <si>
    <t>INDUSTRIAS EXTRACTIVAS</t>
  </si>
  <si>
    <t>SERVICIOS PARA EMPRESAS, PERSONAS Y EL HOGAR</t>
  </si>
  <si>
    <t>TRANSPORTES Y COMUNICACIONES</t>
  </si>
  <si>
    <t>Hombre</t>
  </si>
  <si>
    <t>Mujer</t>
  </si>
  <si>
    <t>Etiquetas de fila</t>
  </si>
  <si>
    <t>2000-02-01</t>
  </si>
  <si>
    <t>2001-02-01</t>
  </si>
  <si>
    <t>2002-02-01</t>
  </si>
  <si>
    <t>2003-02-01</t>
  </si>
  <si>
    <t>2004-02-01</t>
  </si>
  <si>
    <t>2005-02-01</t>
  </si>
  <si>
    <t>2006-02-01</t>
  </si>
  <si>
    <t>2007-02-01</t>
  </si>
  <si>
    <t>2008-02-01</t>
  </si>
  <si>
    <t>2009-02-01</t>
  </si>
  <si>
    <t>2010-02-01</t>
  </si>
  <si>
    <t>2011-02-01</t>
  </si>
  <si>
    <t>2012-02-01</t>
  </si>
  <si>
    <t>2013-02-01</t>
  </si>
  <si>
    <t>2014-02-01</t>
  </si>
  <si>
    <t>2015-02-01</t>
  </si>
  <si>
    <t>2016-02-01</t>
  </si>
  <si>
    <t>2017-02-01</t>
  </si>
  <si>
    <t>2018-02-01</t>
  </si>
  <si>
    <t>2019-02-01</t>
  </si>
  <si>
    <t>2020-02-01</t>
  </si>
  <si>
    <t>2021-02-01</t>
  </si>
  <si>
    <t>2022-02-01</t>
  </si>
  <si>
    <t>2023-02-01</t>
  </si>
  <si>
    <t>Mes anterior 2023-01-01</t>
  </si>
  <si>
    <t>Mes actual 2023-02-01</t>
  </si>
  <si>
    <t>Hace un Año 2022-02-01</t>
  </si>
  <si>
    <t>febrero nuevos</t>
  </si>
  <si>
    <t>febrero permanentes</t>
  </si>
  <si>
    <t>TA_feb23</t>
  </si>
  <si>
    <t>TP_feb23</t>
  </si>
  <si>
    <t>2023/febrero</t>
  </si>
  <si>
    <t>2023/Feb</t>
  </si>
  <si>
    <t>DMabs</t>
  </si>
  <si>
    <t>DMrel</t>
  </si>
  <si>
    <t>dic 2022 - feb 2023</t>
  </si>
  <si>
    <t>ene 2023 - feb 2023</t>
  </si>
  <si>
    <t>feb 2022 - feb 2023</t>
  </si>
  <si>
    <t>Var. %mm</t>
  </si>
  <si>
    <t>Var. % cierre 2022</t>
  </si>
  <si>
    <t>Ind. de la construcción</t>
  </si>
  <si>
    <t>Ind. de la transformación</t>
  </si>
  <si>
    <t>Ind. eléctrica, captación y suministro de agua potable</t>
  </si>
  <si>
    <t>Ind. extractiva</t>
  </si>
  <si>
    <t>Servicios para empresas, personas y el hogar</t>
  </si>
  <si>
    <t>Servicios sociales y comunales</t>
  </si>
  <si>
    <t>var % feb23/dic22</t>
  </si>
  <si>
    <t>var abs feb23/dic22</t>
  </si>
  <si>
    <t>var abs feb 23/dic 22</t>
  </si>
  <si>
    <t>var % feb 23/dic 22</t>
  </si>
  <si>
    <t>Construcción, reconstrucción y ensamble de equipo de transporte y sus partes                                                          </t>
  </si>
  <si>
    <t>Elaboración de bebidas</t>
  </si>
  <si>
    <t>Fabricación de alimentos</t>
  </si>
  <si>
    <t>Fabricación de productos de hule y plástico</t>
  </si>
  <si>
    <t>Fabricación de productos metálicos; excepto maquinaria y equipo</t>
  </si>
  <si>
    <t>Fabricación y ensamble de maquinaria, equipos, aparatos, accesorios y artículos eléctricos, electrónicos y sus partes                            </t>
  </si>
  <si>
    <t>Fabricación y reparación de muebles de madera y sus partes; excepto los de metal y plástico moldeado</t>
  </si>
  <si>
    <t>Fabricación, ensamble y reparación de maquinaria, equipo y sus partes; excepto los eléctricos                                                      </t>
  </si>
  <si>
    <t>Industria química</t>
  </si>
  <si>
    <t>2023/marzo</t>
  </si>
  <si>
    <t>% mujer</t>
  </si>
  <si>
    <t>Con acceso</t>
  </si>
  <si>
    <t>Sin acceso</t>
  </si>
  <si>
    <t>Porcentaje sin acceso</t>
  </si>
  <si>
    <t>Asegurados Hombres</t>
  </si>
  <si>
    <t>Asegurados Mujeres</t>
  </si>
  <si>
    <t>Asegurados totales</t>
  </si>
  <si>
    <t>Salario Hombre</t>
  </si>
  <si>
    <t>Salario Mujeres</t>
  </si>
  <si>
    <t>Salario Promedio</t>
  </si>
  <si>
    <t>Deuda como porcentaje de los ingresos</t>
  </si>
  <si>
    <t>Cozumel</t>
  </si>
  <si>
    <t>Puerto Peñasco</t>
  </si>
  <si>
    <t>San Nicolas de los Garza</t>
  </si>
  <si>
    <t>Nicolás</t>
  </si>
  <si>
    <t>Agua Prieta</t>
  </si>
  <si>
    <t>Guaymas</t>
  </si>
  <si>
    <t>Coacalco de Berriozabal</t>
  </si>
  <si>
    <t>Othón P. Blanco</t>
  </si>
  <si>
    <t>Nogales</t>
  </si>
  <si>
    <t>Ensenada</t>
  </si>
  <si>
    <t>General Escobedo</t>
  </si>
  <si>
    <t>Playas de Rosarito</t>
  </si>
  <si>
    <t>Navojoa</t>
  </si>
  <si>
    <t>Atizapán de Zaragoza</t>
  </si>
  <si>
    <t>Ixtapaluca</t>
  </si>
  <si>
    <t>Irapuato</t>
  </si>
  <si>
    <t>Tampico</t>
  </si>
  <si>
    <t>Santa Catarina</t>
  </si>
  <si>
    <t>Ecatepec de Morelos</t>
  </si>
  <si>
    <t>Tlalnepantla de Baz</t>
  </si>
  <si>
    <t>Chalco</t>
  </si>
  <si>
    <t>Valle de Chalco Solidaridad</t>
  </si>
  <si>
    <t>Texcoco</t>
  </si>
  <si>
    <t>Tlajomulco</t>
  </si>
  <si>
    <t>Cuernavaca</t>
  </si>
  <si>
    <t>Nezahualcóyotl</t>
  </si>
  <si>
    <t>Xalapa</t>
  </si>
  <si>
    <t>Deuda per cápita</t>
  </si>
  <si>
    <t>Chamula</t>
  </si>
  <si>
    <t>Huixquilucan</t>
  </si>
  <si>
    <t>Tecate</t>
  </si>
  <si>
    <t>Nuevo Laredo</t>
  </si>
  <si>
    <t>Monto deuda</t>
  </si>
  <si>
    <t>Naucalpan de Juárez</t>
  </si>
  <si>
    <t>Suaqui Grande</t>
  </si>
  <si>
    <t>Bacerac</t>
  </si>
  <si>
    <t>Mezquital</t>
  </si>
  <si>
    <t>Bacanora</t>
  </si>
  <si>
    <t>Yaxcabá</t>
  </si>
  <si>
    <t>Espita</t>
  </si>
  <si>
    <t>Temax</t>
  </si>
  <si>
    <t>Tequisquiapan</t>
  </si>
  <si>
    <t>Santiago Papasquiaro</t>
  </si>
  <si>
    <t>Indé</t>
  </si>
  <si>
    <t>Nazas</t>
  </si>
  <si>
    <t>Santa Ana</t>
  </si>
  <si>
    <t>Yobaín</t>
  </si>
  <si>
    <t>Santa Clara</t>
  </si>
  <si>
    <t>Salvador Escalante</t>
  </si>
  <si>
    <t>Huásabas</t>
  </si>
  <si>
    <t>Teotihuacán</t>
  </si>
  <si>
    <t>Carbó</t>
  </si>
  <si>
    <t>San Bernardo</t>
  </si>
  <si>
    <t>Tlahualilo</t>
  </si>
  <si>
    <t>Monto</t>
  </si>
  <si>
    <t>Porcentaje</t>
  </si>
  <si>
    <t>Fabricación de equipo de computación, comunicación, medición y de otros equipos, componentes y accesorios electrónicos</t>
  </si>
  <si>
    <t>Industria de las bebidas y el tabaco</t>
  </si>
  <si>
    <t>Fabricación de equipo de transporte</t>
  </si>
  <si>
    <t>Industria del plástico y del hule</t>
  </si>
  <si>
    <t>Industria alimentaria</t>
  </si>
  <si>
    <t>Industria química</t>
  </si>
  <si>
    <t>Fabricación de productos metálicos</t>
  </si>
  <si>
    <t>Industrias metálicas básicas</t>
  </si>
  <si>
    <t>Fabricación de productos a base de minerales no metálicos</t>
  </si>
  <si>
    <t>Fabricación de accesorios, aparatos eléctricos y equipo de generación de energía eléctrica</t>
  </si>
  <si>
    <t>Otras industrias manufactureras</t>
  </si>
  <si>
    <t>Curtido y acabado de cuero y piel, y fabricación de productos de cuero, piel y materiales sucedáneos</t>
  </si>
  <si>
    <t>Fabricación de muebles, colchones y persianas</t>
  </si>
  <si>
    <t>Industria del papel</t>
  </si>
  <si>
    <t>Fabricación de maquinaria y equipo</t>
  </si>
  <si>
    <t>Fabricación de productos textiles, excepto prendas de vestir</t>
  </si>
  <si>
    <t>Subsectores no especificados</t>
  </si>
  <si>
    <t>Fabricación de insumos textiles y acabado de textiles</t>
  </si>
  <si>
    <t>Fabricación de productos derivados del petróleo y del carbón</t>
  </si>
  <si>
    <t>Impresión e industrias conexas</t>
  </si>
  <si>
    <t>Cría y explotación de animales</t>
  </si>
  <si>
    <t>Exportaciones totales</t>
  </si>
  <si>
    <t>Genérico</t>
  </si>
  <si>
    <t>Variación quincenal Nacional</t>
  </si>
  <si>
    <t>Variación quincenal Jalisco</t>
  </si>
  <si>
    <t>Variación anual Nacional</t>
  </si>
  <si>
    <t>Variación anual Jalisco</t>
  </si>
  <si>
    <t>Variación acum. Nacional</t>
  </si>
  <si>
    <t>Variación acum. Jalisco</t>
  </si>
  <si>
    <t>Índice general</t>
  </si>
  <si>
    <t>Índice PACIC</t>
  </si>
  <si>
    <t>Aceites y grasas vegetales comestibles</t>
  </si>
  <si>
    <t>Arroz</t>
  </si>
  <si>
    <t>Atún y sardina en lata</t>
  </si>
  <si>
    <t>Azúcar</t>
  </si>
  <si>
    <t>Carne de cerdo</t>
  </si>
  <si>
    <t>Carne de res</t>
  </si>
  <si>
    <t>Cebolla</t>
  </si>
  <si>
    <t>Frijol</t>
  </si>
  <si>
    <t>Huevo</t>
  </si>
  <si>
    <t>Jabón de tocador</t>
  </si>
  <si>
    <t>Jitomate</t>
  </si>
  <si>
    <t>Leche pasteurizada y fresca</t>
  </si>
  <si>
    <t>Limón</t>
  </si>
  <si>
    <t>Manzana</t>
  </si>
  <si>
    <t>Naranja</t>
  </si>
  <si>
    <t>Otros chiles frescos</t>
  </si>
  <si>
    <t>Pan de caja</t>
  </si>
  <si>
    <t>Papa y otros tubérculos</t>
  </si>
  <si>
    <t>Papel higiénico y pañuelos desechables</t>
  </si>
  <si>
    <t>Pasta para sopa</t>
  </si>
  <si>
    <t>Pollo</t>
  </si>
  <si>
    <t>Tortilla de maíz</t>
  </si>
  <si>
    <t>Zanahoria</t>
  </si>
  <si>
    <t>% del total de la entidad</t>
  </si>
  <si>
    <t>anual</t>
  </si>
  <si>
    <t>acumulada</t>
  </si>
  <si>
    <t>Variación acumulada</t>
  </si>
  <si>
    <t>Patrones con un puesto de trabajo (PT)</t>
  </si>
  <si>
    <t>Número de cabezas</t>
  </si>
  <si>
    <t>Producción de carne de canal</t>
  </si>
  <si>
    <t>Valor de la producción de carne de canal</t>
  </si>
  <si>
    <t>Tabla 1. Trabajadores del hogar por entidad federativa, cuarto trimestre 2022</t>
  </si>
  <si>
    <t>Tabla 2. Trabajadores domésticos con acceso a seguridad social, cuarto trimestre 2022</t>
  </si>
  <si>
    <t>Tabla 3. Asegurados ante el IMSS por entidad federativa, programa de incorporación de personas trabajadoras del hogar, febrero 2023</t>
  </si>
  <si>
    <t>Tabla 4. Los 25 municipios más endeudados como porcentaje de sus ingresos totales, IV trimestre de 2022 (porcentaje)</t>
  </si>
  <si>
    <t>Tabla 5. Los 25 municipios menos endeudados como porcentaje de sus ingresos totales, IV trimestre de 2022 (porcentaje)</t>
  </si>
  <si>
    <t>Tabla 6. Los 25 municipios de México más endeudados per cápita IV trimestre de 2022 (pesos)</t>
  </si>
  <si>
    <t>Tabla 7. Los 25 municipios de México menos endeudados per cápita IV trimestre de 2022 (pesos)</t>
  </si>
  <si>
    <t>Tabla 8. Los 25 municipios más endeudados de México IV trimestre de 2022 (millones de pesos)</t>
  </si>
  <si>
    <t>Tabla 9. Los 25 municipios menos endeudados de México IV trimestre de 2022 (miles de pesos)</t>
  </si>
  <si>
    <t>Tabla 10. Exportaciones de Jalisco por subsector en el cuarto trimestre de 2022, millones de dólares</t>
  </si>
  <si>
    <t>Tabla 11. Exportaciones por entidad federativa, acumulado de 2022</t>
  </si>
  <si>
    <t>Tabla 12. Indicador de Confianza del Consumidor Jalisciense, nivel del indicador y subíndices a febrero de 2023</t>
  </si>
  <si>
    <t>Tabla 13. Inflación general e inflación PACIC durante la primera quincena de marzo de 2023</t>
  </si>
  <si>
    <t>Tabla 14. Inflación por producto genérico durante la primera quincena de marzo de 2023</t>
  </si>
  <si>
    <t>Tabla 15. Top 10, municipios de Jalisco con más empleo turístico, febrero 2023</t>
  </si>
  <si>
    <t>Tabla 16. Top 10, municipios de Jalisco con mayor proporción de empleo turístico, febrero 2023</t>
  </si>
  <si>
    <t>Tabla 17. Empleo formal del sector turístico por entidad federativa, febrero 2023</t>
  </si>
  <si>
    <t>Tabla 18. Empleos en Jalisco por sector de actividad económica, febrero 2023 vs enero 2023</t>
  </si>
  <si>
    <t>Tabla 19. Empleos en Jalisco por sector de actividad económica, anual febrero 2023 vs febrero 2022</t>
  </si>
  <si>
    <t>Tabla 20. Empleos en Jalisco por sector de actividad económica, primer bimestre de 2023</t>
  </si>
  <si>
    <t>Tabla 21. Trabajadores asegurados en el IMSS en Jalisco por sector de actividad económica y sexo, febrero 2023 vs enero 2023</t>
  </si>
  <si>
    <t>Tabla 22. Empleos en Jalisco por grupos de edad, febrero 2023 vs enero 2023</t>
  </si>
  <si>
    <t>Tabla 23. Salario diario base cotización en Jalisco por división económica del IMSS, febrero 2023, variaciones en términos reales</t>
  </si>
  <si>
    <t>Tabla 24. Patrones registrados en el IMSS en Jalisco por división económica, enero y febrero 2023</t>
  </si>
  <si>
    <t>Tabla 25. Patrones registrados en el IMSS en Jalisco por división económica, febrero 2023 vs febrero 2022</t>
  </si>
  <si>
    <t>Tabla 26. Patrones registrados en el IMSS en Jalisco por división económica, primer bimestre 2023</t>
  </si>
  <si>
    <t>Tabla 27. Patrones registrados en el IMSS en Jalisco por tamaño, enero y febrero 2023</t>
  </si>
  <si>
    <t>Tabla 28. Patrones registrados en el IMSS en Jalisco por tamaño, febrero 2023 vs febrero 2023</t>
  </si>
  <si>
    <t>Tabla 29. Patrones registrados en el IMSS en Jalisco por tamaño, primer bimestre 2023</t>
  </si>
  <si>
    <t>Tabla 30. Participación porcentual y variación anual del valor de la producción de principales subsectores manufactureros en Jalisco en términos reales, acumulado de los últimos 12 meses, enero 2023</t>
  </si>
  <si>
    <t>Tabla 31. Participación porcentual y variación anual del personal ocupado en principales subsectores manufactureros en Jalisco, enero 2023</t>
  </si>
  <si>
    <t>Tabla 32. Indicadores de empresas comerciales de Jalisco, variación porcentual anual, últimos doce meses</t>
  </si>
  <si>
    <t>Tabla 33. Variación anual del número de cabezas, carne de canal y valor de la producción por especie, enero de 2023</t>
  </si>
  <si>
    <t>Tabla 34. Ganado bovino, distribución por entidad federativa durante enero de 2023</t>
  </si>
  <si>
    <t>Tabla 35. Ganado porcino, distribución por entidad federativa durante enero de 2023</t>
  </si>
  <si>
    <t>Tabla 36. Ganado ovino, distribución por entidad federativa durante enero de 2023</t>
  </si>
  <si>
    <t>Tabla 37. Ganado caprino, distribución por entidad federativa durante enero de 2023</t>
  </si>
  <si>
    <t>Tabla 38. Distribución del total de empleos de municipios, febrero 2023</t>
  </si>
  <si>
    <t>Fuente: IIEG con información de CONAVI.</t>
  </si>
  <si>
    <t>Nota: La variación anual es la variación con respecto al mismo periodo del mes de enero del año anterior. La demanda de los financiamientos incluye los financiamientos de las instituciones públicas y la banca comercial.</t>
  </si>
  <si>
    <t>EF</t>
  </si>
  <si>
    <t>Vivienda total 2021</t>
  </si>
  <si>
    <t>Vivienda total 2022</t>
  </si>
  <si>
    <t>ERRORES:</t>
  </si>
  <si>
    <t>Organismo</t>
  </si>
  <si>
    <t>Cofinanciamientos y subsidios</t>
  </si>
  <si>
    <t>Crédito individual</t>
  </si>
  <si>
    <t>Porcentaje de credito del organismo vs total de creditos</t>
  </si>
  <si>
    <t>Porcentaje de credito del organismo vs creditos individuales</t>
  </si>
  <si>
    <t>INFONAVIT</t>
  </si>
  <si>
    <t>BANCA (CNBV)</t>
  </si>
  <si>
    <t>FOVISSSTE</t>
  </si>
  <si>
    <t>OTROS</t>
  </si>
  <si>
    <t>Credito individual</t>
  </si>
  <si>
    <t>organismo</t>
  </si>
  <si>
    <t>BANJERCITO</t>
  </si>
  <si>
    <t>valor_vivienda</t>
  </si>
  <si>
    <t>Otro</t>
  </si>
  <si>
    <t>Económica</t>
  </si>
  <si>
    <t>Popular</t>
  </si>
  <si>
    <t>Tradicional</t>
  </si>
  <si>
    <t>Media</t>
  </si>
  <si>
    <t>Residencial</t>
  </si>
  <si>
    <t>Residencial plus</t>
  </si>
  <si>
    <t>check</t>
  </si>
  <si>
    <t>2018-11-01</t>
  </si>
  <si>
    <t>PanSO</t>
  </si>
  <si>
    <t>rpanso</t>
  </si>
  <si>
    <t>2006/01</t>
  </si>
  <si>
    <t>2007/01</t>
  </si>
  <si>
    <t>2008/01</t>
  </si>
  <si>
    <t>2009/01</t>
  </si>
  <si>
    <t>2010/01</t>
  </si>
  <si>
    <t>2011/01</t>
  </si>
  <si>
    <t>2012/01</t>
  </si>
  <si>
    <t>2013/01</t>
  </si>
  <si>
    <t>2014/01</t>
  </si>
  <si>
    <t>2015/01</t>
  </si>
  <si>
    <t>2016/01</t>
  </si>
  <si>
    <t>2023/01</t>
  </si>
  <si>
    <t>ENE %</t>
  </si>
  <si>
    <t>ENE PROM</t>
  </si>
  <si>
    <t>ENE $</t>
  </si>
  <si>
    <t>ENE EST</t>
  </si>
  <si>
    <t>2022-01-01 EST</t>
  </si>
  <si>
    <t>mean</t>
  </si>
  <si>
    <t>Suma de numero_cabezas</t>
  </si>
  <si>
    <t>Variacion anual</t>
  </si>
  <si>
    <t>Suma de produccion_carne</t>
  </si>
  <si>
    <t>Suma de valor_produccion</t>
  </si>
  <si>
    <t>2008/02</t>
  </si>
  <si>
    <t>2008/03</t>
  </si>
  <si>
    <t>2008/04</t>
  </si>
  <si>
    <t>2008/05</t>
  </si>
  <si>
    <t>2008/06</t>
  </si>
  <si>
    <t>2008/07</t>
  </si>
  <si>
    <t>2008/08</t>
  </si>
  <si>
    <t>2008/09</t>
  </si>
  <si>
    <t>2008/10</t>
  </si>
  <si>
    <t>2008/11</t>
  </si>
  <si>
    <t>2009/02</t>
  </si>
  <si>
    <t>2009/03</t>
  </si>
  <si>
    <t>2009/04</t>
  </si>
  <si>
    <t>2009/05</t>
  </si>
  <si>
    <t>2009/06</t>
  </si>
  <si>
    <t>2009/07</t>
  </si>
  <si>
    <t>2009/08</t>
  </si>
  <si>
    <t>2009/09</t>
  </si>
  <si>
    <t>2009/10</t>
  </si>
  <si>
    <t>2009/11</t>
  </si>
  <si>
    <t>2010/02</t>
  </si>
  <si>
    <t>2010/03</t>
  </si>
  <si>
    <t>2010/04</t>
  </si>
  <si>
    <t>2010/05</t>
  </si>
  <si>
    <t>2010/06</t>
  </si>
  <si>
    <t>2010/07</t>
  </si>
  <si>
    <t>2010/08</t>
  </si>
  <si>
    <t>2010/09</t>
  </si>
  <si>
    <t>2010/10</t>
  </si>
  <si>
    <t>2010/11</t>
  </si>
  <si>
    <t>2011/02</t>
  </si>
  <si>
    <t>2011/03</t>
  </si>
  <si>
    <t>2011/04</t>
  </si>
  <si>
    <t>2011/05</t>
  </si>
  <si>
    <t>2011/06</t>
  </si>
  <si>
    <t>2011/07</t>
  </si>
  <si>
    <t>2011/08</t>
  </si>
  <si>
    <t>2011/09</t>
  </si>
  <si>
    <t>2011/10</t>
  </si>
  <si>
    <t>2011/11</t>
  </si>
  <si>
    <t>2012/02</t>
  </si>
  <si>
    <t>2012/03</t>
  </si>
  <si>
    <t>2012/04</t>
  </si>
  <si>
    <t>2012/05</t>
  </si>
  <si>
    <t>2012/06</t>
  </si>
  <si>
    <t>2012/07</t>
  </si>
  <si>
    <t>2012/08</t>
  </si>
  <si>
    <t>2012/09</t>
  </si>
  <si>
    <t>2012/10</t>
  </si>
  <si>
    <t>2012/11</t>
  </si>
  <si>
    <t>2013/02</t>
  </si>
  <si>
    <t>2013/03</t>
  </si>
  <si>
    <t>2013/04</t>
  </si>
  <si>
    <t>2013/05</t>
  </si>
  <si>
    <t>2013/06</t>
  </si>
  <si>
    <t>2013/07</t>
  </si>
  <si>
    <t>2013/08</t>
  </si>
  <si>
    <t>2013/09</t>
  </si>
  <si>
    <t>2013/10</t>
  </si>
  <si>
    <t>2013/11</t>
  </si>
  <si>
    <t>2014/02</t>
  </si>
  <si>
    <t>2014/03</t>
  </si>
  <si>
    <t>2014/04</t>
  </si>
  <si>
    <t>2014/05</t>
  </si>
  <si>
    <t>2014/06</t>
  </si>
  <si>
    <t>2014/07</t>
  </si>
  <si>
    <t>2014/08</t>
  </si>
  <si>
    <t>2014/09</t>
  </si>
  <si>
    <t>2014/10</t>
  </si>
  <si>
    <t>2014/11</t>
  </si>
  <si>
    <t>2015/02</t>
  </si>
  <si>
    <t>2015/03</t>
  </si>
  <si>
    <t>2015/04</t>
  </si>
  <si>
    <t>2015/05</t>
  </si>
  <si>
    <t>2015/06</t>
  </si>
  <si>
    <t>2015/07</t>
  </si>
  <si>
    <t>2015/08</t>
  </si>
  <si>
    <t>2015/09</t>
  </si>
  <si>
    <t>2015/10</t>
  </si>
  <si>
    <t>2015/11</t>
  </si>
  <si>
    <t>2016/02</t>
  </si>
  <si>
    <t>2016/03</t>
  </si>
  <si>
    <t>2016/04</t>
  </si>
  <si>
    <t>2016/05</t>
  </si>
  <si>
    <t>2016/06</t>
  </si>
  <si>
    <t>2016/07</t>
  </si>
  <si>
    <t>2016/08</t>
  </si>
  <si>
    <t>2016/09</t>
  </si>
  <si>
    <t>2016/10</t>
  </si>
  <si>
    <t>2016/11</t>
  </si>
  <si>
    <t xml:space="preserve">Especie </t>
  </si>
  <si>
    <t>Municipio.x</t>
  </si>
  <si>
    <t>División_económica</t>
  </si>
  <si>
    <t>Trab_aseg_feb23</t>
  </si>
  <si>
    <t>part.x</t>
  </si>
  <si>
    <t>Trab_aseg_ene23</t>
  </si>
  <si>
    <t>part.y</t>
  </si>
  <si>
    <t>dif</t>
  </si>
  <si>
    <t>Índice de los ingresos totales y variación anual en términos reales, sector 51, enero 2019 – enero 2023</t>
  </si>
  <si>
    <t>Variación porcentual anual en términos reales de los ingresos por suministro de bienes y servicios, sector 51 por entidad federativa, enero de 2023</t>
  </si>
  <si>
    <t>Índice de personal ocupado y variación anual, sector 51, enero 2019 – enero 2023</t>
  </si>
  <si>
    <t>Variación porcentual anual del personal ocupado, sector 51 por entidad federativa, enero de 2023</t>
  </si>
  <si>
    <t>Índice de los ingresos totales y variación anual en términos reales, sector 56, enero 2019 – enero 2023</t>
  </si>
  <si>
    <t>Variación porcentual anual en términos reales de los ingresos por suministro de bienes y servicios, sector 56 por entidad federativa, enero de 2023</t>
  </si>
  <si>
    <t>Índice de personal ocupado y variación anual, sector 56, enero 2019 – enero 2023</t>
  </si>
  <si>
    <t>Variación porcentual anual del personal ocupado, sector 56 por entidad federativa, enero de 2023</t>
  </si>
  <si>
    <t>Índice de los ingresos totales y variación anual en términos reales, sector 72, enero 2019 – enero 2023</t>
  </si>
  <si>
    <t>Variación porcentual anual en términos reales de los ingresos por suministro de bienes y servicios, sector 72 por entidad federativa, enero de 2023</t>
  </si>
  <si>
    <t>Índice de personal ocupado y variación anual, sector 72, enero 2019 – enero 2023</t>
  </si>
  <si>
    <t>Variación porcentual anual del personal ocupado, sector 72 por entidad federativa, enero de 2023</t>
  </si>
  <si>
    <t>Figura 1. Exportaciones trimestrales de Jalisco, 2008 T1 – 2022 T4, millones de dólares</t>
  </si>
  <si>
    <t>Figura 2. Exportaciones por entidad federativa durante el cuarto trimestre de 2022, millones de dólares</t>
  </si>
  <si>
    <t>Figura 3. Exportaciones del subsector “Fabricación de equipo de computación, comunicación, medición y de otros equipos, componentes y accesorios electrónicos” durante cuarto trimestre de 2022, millones de dólares</t>
  </si>
  <si>
    <t>Figura 4. Indicador de Confianza del Consumidor Jalisciense, febrero – 2020 a febrero – 2023</t>
  </si>
  <si>
    <t>Figura 5. Porcentaje de cuentas Infonavit en cartera vencida en Jalisco y a nivel nacional, enero 2018 – enero 2023</t>
  </si>
  <si>
    <t>Figura 6. Porcentaje de cuentas en cartera vencida de Infonavit por entidad federativa, enero 2023</t>
  </si>
  <si>
    <t>Figura 7. Porcentaje de saldos en cartera vencida y prórroga, Jalisco y Nacional, enero 2018 – enero 2023</t>
  </si>
  <si>
    <t>Figura 8. Porcentaje del saldo en cartera vencida de Infonavit por entidad federativa, enero 2023</t>
  </si>
  <si>
    <t>Figura 9. Financiamientos otorgados para vivienda nueva y usada en Jalisco, enero 2013 – enero 2023</t>
  </si>
  <si>
    <t>Figura 10. Variación anual de los financiamientos otorgados, enero 2022 – enero 2023</t>
  </si>
  <si>
    <t>Figura 11. Distribución de financiamientos otorgados para viviendas en Jalisco en el mes de enero de 2023, por modalidad</t>
  </si>
  <si>
    <t>Figura 12. Financiamientos otorgados por organismo y valor de la vivienda, enero 2023</t>
  </si>
  <si>
    <t>Figura 13. Inflación mensual a tasa anual, enero 2013 - febrero 2023</t>
  </si>
  <si>
    <t>Figura 14. Inflación anual por ciudades, febrero 2023</t>
  </si>
  <si>
    <t>Figura 15. Inflación mensual a tasa anual por entidad federativa, febrero 2023</t>
  </si>
  <si>
    <t>Figura 16. Variación anual del índice de precios por objeto de gasto en Jalisco, octubre 2022 - febrero 2023</t>
  </si>
  <si>
    <t>Figura 17. Inflación anual del rubro de alimentos, bebidas y tabaco por entidad federativa, febrero 2023</t>
  </si>
  <si>
    <t>Figura 18. Inflación anual del rubro de ropa, calzado y accesorios por entidad federativa, febrero 2023</t>
  </si>
  <si>
    <t>Figura 19. Inflación anual del rubro de gasto en vivienda por entidad federativa, febrero 2023</t>
  </si>
  <si>
    <t>Figura 20. Inflación anual del rubro de muebles, aparatos y accesorios domésticos por entidad federativa, febrero 2023</t>
  </si>
  <si>
    <t>Figura 21. Inflación anual del rubro de gasto en salud y cuidado personal por entidad federativa, febrero 2023</t>
  </si>
  <si>
    <t>Figura 22. Inflación anual del rubro de gasto en transporte por entidad federativa, febrero 2023</t>
  </si>
  <si>
    <t>Figura 23. Inflación anual del rubro de educación y esparcimiento por entidad federativa, febrero 2023</t>
  </si>
  <si>
    <t>Figura 24. Inflación anual del rubro de otros servicios por entidad federativa, febrero 2023</t>
  </si>
  <si>
    <t>Figura 31. Precio promedio mensual de diésel en Jalisco y México, enero 2017 - febrero 2023, a pesos corrientes</t>
  </si>
  <si>
    <t>Figura 32. Precio promedio por litro de gasolina regular, premium, diésel, febrero 2023</t>
  </si>
  <si>
    <t>Figura 33. Tasa de desocupación en Jalisco en febrero, 2006-2023</t>
  </si>
  <si>
    <t>Figura 34. Tasa de desocupación mensual por entidad federativa, febrero 2023</t>
  </si>
  <si>
    <t>Figura 35. Variación mensual en puntos porcentuales de la tasa de desocupación por entidad federativa, febrero de 2023</t>
  </si>
  <si>
    <t>Figura 36. Empleos formales totales en Jalisco, enero 2013 - febrero 2023</t>
  </si>
  <si>
    <t>Figura 37. Empleos formales generados en febrero en Jalisco, 2000-2023</t>
  </si>
  <si>
    <t>Figura 38. Empleos formales generados en febrero 2023 por entidad federativa</t>
  </si>
  <si>
    <t>Figura 39. Variación porcentual mensual de empleos generados por entidad federativa, febrero 2023</t>
  </si>
  <si>
    <t>Figura 40. Variación absoluta anual de empleo formal, febrero 2023</t>
  </si>
  <si>
    <t>Figura 41. Variación porcentual anual de empleo formal, febrero 2023</t>
  </si>
  <si>
    <t>Figura 42. Empleos nuevos formales en Jalisco, primer bimestre 2000 - 2023</t>
  </si>
  <si>
    <t>Figura 43. Empleos generados por entidad federativa, primer bimestre 2023</t>
  </si>
  <si>
    <t>Figura 44. Variación porcentual por entidad federativa, primer bimestre 2023</t>
  </si>
  <si>
    <t>Figura 45. Empleos formales generados acumulados de diciembre de 2018 a febrero 2023 por delegación estatal</t>
  </si>
  <si>
    <t xml:space="preserve">Jalisco a/  </t>
  </si>
  <si>
    <t>TASA DESOCUPACION</t>
  </si>
  <si>
    <t>Estados</t>
  </si>
  <si>
    <t>estados</t>
  </si>
  <si>
    <t>tasa de desocupacion DE ENERO</t>
  </si>
  <si>
    <t>tasa de desocupacion diciembre</t>
  </si>
  <si>
    <t>Trimestre</t>
  </si>
  <si>
    <t>trim</t>
  </si>
  <si>
    <t>I</t>
  </si>
  <si>
    <t>II</t>
  </si>
  <si>
    <t>III</t>
  </si>
  <si>
    <t>IV</t>
  </si>
  <si>
    <t>2018*</t>
  </si>
  <si>
    <t>2019*</t>
  </si>
  <si>
    <t>2020*</t>
  </si>
  <si>
    <t>2021*</t>
  </si>
  <si>
    <t>2022*</t>
  </si>
  <si>
    <t>Fuente: IIEG con información de INEGI, EMS. Nota: Cálculos con cifras originales (sin desestacionalizar). Las variaciones se refieren al cambio porcentual respecto al mismo mes del año anterior. El personal ocupado comprende al personal dependiente de la razón social y no dependiente.</t>
  </si>
  <si>
    <t>Figura 46. Empleos formales temporales y permanentes por entidad federativa, febrero 2023</t>
  </si>
  <si>
    <t>Figura 51. Empleo formal total en el IMSS del sector turístico de Jalisco, enero 2015 – febrero 2023</t>
  </si>
  <si>
    <t>Figura 54. Trabajadores asegurados en Jalisco por sector, 2015-febrero 2023</t>
  </si>
  <si>
    <t>Figura 55. Porcentaje de participación de trabajadores asegurados por división de actividad económica en Jalisco, febrero 2023</t>
  </si>
  <si>
    <t>Figura 56. Serie histórica de trabajadores asegurados del sector agricultura, ganadería, silvicultura, pesca y caza de Jalisco, 2013-febrero 2023</t>
  </si>
  <si>
    <t>Figura 57. Distribución porcentual de los trabajadores asegurados del sector agropecuario de Jalisco por subsector, febrero 2023</t>
  </si>
  <si>
    <t>Figura 58. Serie histórica del empleo formal en el sector industria de la transformación de Jalisco, cierre 2013-febrero 2023</t>
  </si>
  <si>
    <t>Figura 59. Distribución porcentual de los trabajadores asegurados del sector industria de la transformación de Jalisco por subsector, febrero 2023</t>
  </si>
  <si>
    <t>Figura 60. Serie histórica de los trabajadores asegurados en el IMSS del sector comercio de Jalisco, cierre 2013-febrero 2023</t>
  </si>
  <si>
    <t>Figura 61. Distribución porcentual de los trabajadores asegurados del sector comercio de Jalisco por subsector, febrero 2023</t>
  </si>
  <si>
    <t>Figura 62. Serie histórica de los trabajadores asegurados al IMSS del sector servicios de Jalisco, cierre 2013-febrero 2023</t>
  </si>
  <si>
    <t>Figura 63. Porcentaje de participación de los trabajadores asegurados del sector servicios, febrero 2023</t>
  </si>
  <si>
    <t>Figura 64. Distribución porcentual de trabajadores asegurados en el IMSS por sector de actividad económica, febrero 2023 (hombres)</t>
  </si>
  <si>
    <t>Figura 65. Distribución porcentual de trabajadores asegurados en el IMSS por sector de actividad económica, febrero 2023 (mujeres)</t>
  </si>
  <si>
    <t>Figura 66. Distribución porcentual de trabajadores asegurados en el IMSS grupo de edad, febrero 2023</t>
  </si>
  <si>
    <t>Figura 73. Patrones registrados en el IMSS en Jalisco, enero 2013-febrero 2023</t>
  </si>
  <si>
    <t>Figura 74. Patrones registrados en el IMSS en Jalisco, 2013-febrero 2023</t>
  </si>
  <si>
    <t>Figura 75. Patrones de Jalisco registrados en el IMSS, por división económica, febrero 2023</t>
  </si>
  <si>
    <t>Figura 76. Patrones nuevos registrados ante el IMSS, por delegación estatal, febrero de 2023</t>
  </si>
  <si>
    <t>Figura 77. Variación mensual de patrones nuevos registrados ante el IMSS, por delegación estatal, febrero de 2023</t>
  </si>
  <si>
    <t>Figura 78. Variación anual absoluta de patrones nuevos registrados ante el IMSS, por delegación estatal, febrero 2023</t>
  </si>
  <si>
    <t>Figura 79. Variación porcentual anual de patrones nuevos registrados ante el IMSS, por delegación estatal, febrero 2023</t>
  </si>
  <si>
    <t>Figura 80. Patrones nuevos registrados ante el IMSS, por delegación estatal, primer bimestre 2023</t>
  </si>
  <si>
    <t>Figura 81. Variación porcentual acumulada de patrones nuevos registrados ante el IMSS, por delegación estatal, primer bimestre 2023</t>
  </si>
  <si>
    <t>Figura 82. Indicador Mensual de la Actividad Industrial de Jalisco. Variación porcentual anual y variación promedio anual con cifras originales, enero 2013-noviembre 2022</t>
  </si>
  <si>
    <t>Figura 83. Variación porcentual anual del IMAIEF por entidad federativa con cifras originales, noviembre 2022</t>
  </si>
  <si>
    <t>Figura 84. Indicador Mensual de la Actividad Industrial de Jalisco. Serie desestacionalizadas y de tendencia-ciclo, noviembre 2022</t>
  </si>
  <si>
    <t>Figura 85. Variación porcentual anual del IMAIEF por entidad federativa con cifras desestacionalizadas, noviembre 2022</t>
  </si>
  <si>
    <t>Figura 86. Variación porcentual mensual del IMAIEF por entidad federativa con cifras desestacionalizadas, noviembre 2022</t>
  </si>
  <si>
    <t>Figura 87. Variación porcentual anual del IMAIEF de actividades secundarias, industria de la construcción, industrias manufactureras, minería y servicios públicos de Jalisco, noviembre 2022</t>
  </si>
  <si>
    <t>Figura 88. Variación porcentual anual del IMAIEF de construcción de Jalisco y su promedio de últimos doce meses, enero 2013-noviembre 2022</t>
  </si>
  <si>
    <t>Figura 89. Variación porcentual anual del IMAIEF de construcción por entidad federativa, noviembre 2022</t>
  </si>
  <si>
    <t>Figura 90. Variación porcentual anual del IMAIEF de industrias manufactureras de Jalisco y su promedio de últimos doce meses, enero 2013-noviembre 2022</t>
  </si>
  <si>
    <t>Figura 91. Variación porcentual anual del IMAIEF de industrias manufactureras por entidad federativa, noviembre 2022</t>
  </si>
  <si>
    <t>Figura 92. Valor de la producción de la industria de la construcción en Jalisco, cifras mensuales en millones de pesos constantes, enero 2006-enero 2023</t>
  </si>
  <si>
    <t>Figura 93. Valor de la producción de la industria de la construcción en Jalisco, cifras mensuales en millones de pesos constantes, enero 2013-enero 2023</t>
  </si>
  <si>
    <t>Figura 94. Variación porcentual anual de la producción de los últimos doce meses de la industria de la construcción en Jalisco, enero 2013-enero 2023</t>
  </si>
  <si>
    <t>Figura 95. Distribución porcentual de la producción de la industria de la construcción por entidad federativa, enero 2023</t>
  </si>
  <si>
    <t>Figura 96. Variación porcentual anual de la producción de la industria de la construcción por entidad federativa, enero 2023</t>
  </si>
  <si>
    <t>Figura 97. Variación porcentual mensual de la producción de la industria de la construcción por entidad federativa, enero 2023</t>
  </si>
  <si>
    <t>Figura 98. Variación porcentual anual del personal ocupado de la industria manufacturera por entidad federativa, enero 2023</t>
  </si>
  <si>
    <t>Figura 99. Variación porcentual anual de las horas trabajadas por el personal ocupado total en la industria manufacturera por entidad federativa, enero 2023</t>
  </si>
  <si>
    <t>Figura 100. Ingresos provenientes del mercado extranjero que obtuvieron los establecimientos manufactureros del programa IMMEX en Jalisco. Cifras mensuales en millones de pesos, enero 2013-enero 2023</t>
  </si>
  <si>
    <t>Figura 101. Ingresos provenientes del mercado extranjero que obtuvieron los establecimientos no manufactureros en el programa IMMEX en Jalisco. Cifras mensuales en millones de pesos, enero 2013-enero 2023</t>
  </si>
  <si>
    <t>Figura 102. Ingresos provenientes del mercado extranjero que obtuvieron los establecimientos manufactureros y no manufactureros en el programa IMMEX en Jalisco. Cifras acumuladas anuales en millones de pesos y su variación anual, enero 2013-enero 2023</t>
  </si>
  <si>
    <t>Figura 103. Número de establecimientos manufactureros y no manufactureros en el programa IMMEX en Jalisco, enero 2013-enero 2023</t>
  </si>
  <si>
    <t>Figura 104. Distribución porcentual de los establecimientos manufactureros y no manufactureros con programa IMMEX por entidad federativa, enero 2023</t>
  </si>
  <si>
    <t>Figura 105. Personal ocupado en establecimientos manufactureros y no manufactureros en el programa IMMEX en Jalisco, enero 2013-enero 2023</t>
  </si>
  <si>
    <t>Figura 106. Variación porcentual anual de personal ocupado en establecimientos manufactureros y no manufactureros en el programa IMMEX en Jalisco, enero 2013-enero 2023</t>
  </si>
  <si>
    <t>Figura 107. Distribución porcentual del personal ocupado de los establecimientos manufactureros y no manufactureros con programa IMMEX por entidad federativa, enero 2023</t>
  </si>
  <si>
    <t>Figura 108. Índice de los ingresos totales y variación mensual del comercio al por mayor, enero 2017 – enero 2023</t>
  </si>
  <si>
    <t>Figura 109. Variación porcentual anual de los ingresos por suministro de bienes y servicios de empresas de comercio al por mayor por entidad federativa, enero de 2023</t>
  </si>
  <si>
    <t>Figura 110. Variación porcentual anual del personal ocupado de las empresas de comercio al por mayor, enero de 2023</t>
  </si>
  <si>
    <t>Figura 111. Índice de los ingresos totales y variación mensual del comercio al por menor, enero 2017 – enero 2023</t>
  </si>
  <si>
    <t>Figura 112. Variación porcentual anual de los ingresos por suministro de bienes y servicios de empresas de comercio al por menor por entidad federativa, enero de 2023</t>
  </si>
  <si>
    <t>Figura 113. Índice de los ingresos totales y variación anual en términos reales, sector 51, enero 2019 – enero 2023</t>
  </si>
  <si>
    <t>Figura 114. Variación porcentual anual en términos reales de los ingresos por suministro de bienes y servicios, sector 51 por entidad federativa, enero de 2023</t>
  </si>
  <si>
    <t>Figura 115. Índice de personal ocupado y variación anual, sector 51, enero 2019 – enero 2023</t>
  </si>
  <si>
    <t>Figura 116. Variación porcentual anual del personal ocupado, sector 51 por entidad federativa, enero de 2023</t>
  </si>
  <si>
    <t>Figura 117. Índice de los ingresos totales y variación anual en términos reales, sector 56, enero 2019 – enero 2023</t>
  </si>
  <si>
    <t>Figura 118. Variación porcentual anual en términos reales de los ingresos por suministro de bienes y servicios, sector 56 por entidad federativa, enero de 2023</t>
  </si>
  <si>
    <t>Figura 119. Índice de personal ocupado y variación anual, sector 56, enero 2019 – enero 2023</t>
  </si>
  <si>
    <t>Figura 120. Variación porcentual anual del personal ocupado, sector 56 por entidad federativa, enero de 2023</t>
  </si>
  <si>
    <t>Figura 121. Índice de los ingresos totales y variación anual en términos reales, sector 72, enero 2019 – enero 2023</t>
  </si>
  <si>
    <t>Figura 122. Variación porcentual anual en términos reales de los ingresos por suministro de bienes y servicios, sector 72 por entidad federativa, enero de 2023</t>
  </si>
  <si>
    <t>Figura 123. Índice de personal ocupado y variación anual, sector 72, enero 2019 – enero 2023</t>
  </si>
  <si>
    <t>Figura 124. Variación porcentual anual del personal ocupado, sector 72 por entidad federativa, enero de 2023</t>
  </si>
  <si>
    <t>Figura 125. Unidades vendidas eléctricas e hibridas (conectables y no conectables) en Jalisco, mensual, enero 2017-diciembre 2022</t>
  </si>
  <si>
    <t>Figura 126. Distribución porcentual de unidades vendidas de vehículos híbridos (conectables y no conectables) en Jalisco en diciembre 2022</t>
  </si>
  <si>
    <t>Figura 127. Vehículos híbridos y eléctricos vendidos por entidad federativa, diciembre 2022</t>
  </si>
  <si>
    <t>Figura 128. Vehículos híbridos y eléctricos vendidos por cada millón de habitantes por entidad federativa, diciembre 2022</t>
  </si>
  <si>
    <t>Figura 129. Número de cabezas sacrificadas en Jalisco en enero 2008 – enero 2023</t>
  </si>
  <si>
    <t>Figura 130. Producción de carne en canal en Jalisco en diciembre 2008 – enero 2023, toneladas</t>
  </si>
  <si>
    <t>Figura 131. Valor de la producción de carne en canal en Jalisco en enero 2008 – enero 2023, miles de pesos corrientes</t>
  </si>
  <si>
    <t>Figura 132. Distribución del valor de la producción, producción de carne y número de cabezas sacrificadas por especie, enero de 2023</t>
  </si>
  <si>
    <t>Figura 133-144. Mapa del total de trabajadores asegurados al IMSS por municipio de Jalisco, febrero 2023</t>
  </si>
  <si>
    <t>Tabla 23</t>
  </si>
  <si>
    <t>Tabla 24</t>
  </si>
  <si>
    <t>Tabla 25</t>
  </si>
  <si>
    <t>Tabla 26</t>
  </si>
  <si>
    <t>Tabla 27</t>
  </si>
  <si>
    <t>Tabla 28</t>
  </si>
  <si>
    <t>Tabla 29</t>
  </si>
  <si>
    <t>Tabla 30</t>
  </si>
  <si>
    <t>Tabla 31</t>
  </si>
  <si>
    <t>Tabla 32</t>
  </si>
  <si>
    <t>Tabla 33</t>
  </si>
  <si>
    <t>Tabla 34</t>
  </si>
  <si>
    <t>Tabla 35</t>
  </si>
  <si>
    <t>Tabla 36</t>
  </si>
  <si>
    <t>Tabla 37</t>
  </si>
  <si>
    <t>Tabla 38</t>
  </si>
  <si>
    <t>Figura 46</t>
  </si>
  <si>
    <t>Figura 51</t>
  </si>
  <si>
    <t>Figura 65</t>
  </si>
  <si>
    <t>Figura 66</t>
  </si>
  <si>
    <t>Figura 85</t>
  </si>
  <si>
    <t>Figura 86</t>
  </si>
  <si>
    <t>Figura 87</t>
  </si>
  <si>
    <t>Figura 88</t>
  </si>
  <si>
    <t>Figura 89</t>
  </si>
  <si>
    <t>Figura 90</t>
  </si>
  <si>
    <t>Figura 133-144 empleo por municipio</t>
  </si>
  <si>
    <t>Figura 25-26. Precio promedio mensual por litro de la gasolina regular, premium y diésel en Jalisco, enero- febrero 2023, pesos constantes</t>
  </si>
  <si>
    <t>Figura 27-28. Precio promedio mensual de la gasolina regular en Jalisco y nacional, enero 2017 - febrero 2023, a pesos corrientes</t>
  </si>
  <si>
    <t>Figura 29-30. Precio promedio mensual de la gasolina premium Jalisco y nacional, enero 2017 a febrero 2023, a pesos corrientes</t>
  </si>
  <si>
    <t>Figura 25-26</t>
  </si>
  <si>
    <t>Figura 27-28</t>
  </si>
  <si>
    <t>Figura 29-30</t>
  </si>
  <si>
    <t>Figura 47-50. Los 20 municipios de Jalisco con mayor generación de empleo formal en febrero de 2023</t>
  </si>
  <si>
    <t>Figura 52-53. Variación absoluta y porcentual mensual del empleo en el sector turístico de Jalisco, enero 2016 – febrero 2023</t>
  </si>
  <si>
    <t>Figura 47-50</t>
  </si>
  <si>
    <t>Figura 52-53</t>
  </si>
  <si>
    <t>Figura 67-68. Salario diario base de cotización, Jalisco y nacional, febrero 2000- febrero 2023, pesos constantes</t>
  </si>
  <si>
    <t>Figura 69-70. Salario diario base de cotización por entidad federativa, febrero 2023, pesos diarios</t>
  </si>
  <si>
    <t>Figura 71-72. Salario diario base de cotización, Jalisco y nacional por sexo, febrero 2000-2023, a pesos constantes</t>
  </si>
  <si>
    <t>Figura 67-68</t>
  </si>
  <si>
    <t>Figura 69-70</t>
  </si>
  <si>
    <t>Figura 71-72</t>
  </si>
  <si>
    <r>
      <t>A=Cartera
Vigente</t>
    </r>
    <r>
      <rPr>
        <b/>
        <vertAlign val="superscript"/>
        <sz val="10"/>
        <rFont val="Arial"/>
        <family val="2"/>
      </rPr>
      <t>1</t>
    </r>
  </si>
  <si>
    <r>
      <t>B=Cartera en
Prórroga</t>
    </r>
    <r>
      <rPr>
        <b/>
        <vertAlign val="superscript"/>
        <sz val="10"/>
        <rFont val="Arial"/>
        <family val="2"/>
      </rPr>
      <t>2</t>
    </r>
  </si>
  <si>
    <r>
      <t>C=Cartera 
Vencida</t>
    </r>
    <r>
      <rPr>
        <b/>
        <vertAlign val="superscript"/>
        <sz val="10"/>
        <rFont val="Arial"/>
        <family val="2"/>
      </rPr>
      <t>3</t>
    </r>
  </si>
  <si>
    <t>IIEG, 03/04/2023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</si>
</sst>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_-* #,##0_-;\-* #,##0_-;_-* &quot;-&quot;??_-;_-@_-"/>
    <numFmt numFmtId="168" formatCode="0.0"/>
    <numFmt numFmtId="169" formatCode="#,###"/>
    <numFmt numFmtId="170" formatCode="_-* #,##0.0_-;\-* #,##0.0_-;_-* &quot;-&quot;??_-;_-@_-"/>
    <numFmt numFmtId="171" formatCode="mm/dd/yyyy"/>
    <numFmt numFmtId="172" formatCode="dd\-mm\-yy;@"/>
    <numFmt numFmtId="173" formatCode="d&quot; de &quot;mmmm&quot; de &quot;yyyy"/>
    <numFmt numFmtId="174" formatCode="&quot; &quot;yyyy"/>
    <numFmt numFmtId="175" formatCode="&quot; &quot;mmm"/>
    <numFmt numFmtId="176" formatCode="#,##0_ ;\-#,##0\ "/>
    <numFmt numFmtId="177" formatCode="mmm"/>
    <numFmt numFmtId="178" formatCode="mmm\ yyyy"/>
    <numFmt numFmtId="179" formatCode="#,##0.0"/>
    <numFmt numFmtId="180" formatCode="0.##%"/>
    <numFmt numFmtId="181" formatCode="#\ ###\ ##0"/>
  </numFmts>
  <fonts count="95" x14ac:knownFonts="1">
    <font>
      <sz val="11"/>
      <name val="Calibri"/>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name val="Calibri"/>
      <family val="2"/>
    </font>
    <font>
      <sz val="10"/>
      <name val="Arial"/>
      <family val="2"/>
    </font>
    <font>
      <sz val="10"/>
      <color theme="1"/>
      <name val="Arial"/>
      <family val="2"/>
    </font>
    <font>
      <u/>
      <sz val="11"/>
      <color theme="10"/>
      <name val="Calibri"/>
      <family val="2"/>
      <scheme val="minor"/>
    </font>
    <font>
      <u/>
      <sz val="10"/>
      <color theme="10"/>
      <name val="Arial"/>
      <family val="2"/>
    </font>
    <font>
      <sz val="11"/>
      <color rgb="FF000000"/>
      <name val="Calibri"/>
      <family val="2"/>
      <scheme val="minor"/>
    </font>
    <font>
      <sz val="11"/>
      <color indexed="8"/>
      <name val="Calibri"/>
      <family val="2"/>
      <scheme val="minor"/>
    </font>
    <font>
      <u/>
      <sz val="11"/>
      <color theme="10"/>
      <name val="Calibri"/>
      <family val="2"/>
    </font>
    <font>
      <sz val="11"/>
      <name val="Calibri"/>
      <family val="2"/>
    </font>
    <font>
      <sz val="12"/>
      <color theme="1"/>
      <name val="Arial"/>
      <family val="2"/>
    </font>
    <font>
      <sz val="11"/>
      <name val="Calibri"/>
      <family val="2"/>
    </font>
    <font>
      <sz val="10"/>
      <name val="Tahoma"/>
      <family val="2"/>
    </font>
    <font>
      <sz val="10"/>
      <name val="MS Sans Serif"/>
      <family val="2"/>
    </font>
    <font>
      <sz val="11"/>
      <name val="Calibri"/>
      <family val="2"/>
    </font>
    <font>
      <sz val="10"/>
      <name val="Tahoma"/>
      <family val="2"/>
    </font>
    <font>
      <sz val="11"/>
      <name val="Calibri"/>
      <family val="2"/>
    </font>
    <font>
      <sz val="10"/>
      <name val="Arial"/>
      <family val="2"/>
    </font>
    <font>
      <sz val="11"/>
      <name val="Calibri"/>
      <family val="2"/>
    </font>
    <font>
      <sz val="10"/>
      <name val="Tahoma"/>
      <family val="2"/>
    </font>
    <font>
      <sz val="11"/>
      <name val="Calibri"/>
      <family val="2"/>
    </font>
    <font>
      <sz val="10"/>
      <name val="Arial"/>
      <family val="2"/>
    </font>
    <font>
      <sz val="11"/>
      <name val="Calibri"/>
      <family val="2"/>
    </font>
    <font>
      <sz val="10"/>
      <name val="Arial"/>
      <family val="2"/>
    </font>
    <font>
      <sz val="11"/>
      <name val="Calibri"/>
      <family val="2"/>
    </font>
    <font>
      <sz val="10"/>
      <name val="Arial"/>
      <family val="2"/>
    </font>
    <font>
      <sz val="11"/>
      <name val="Calibri"/>
      <family val="2"/>
    </font>
    <font>
      <sz val="11"/>
      <name val="Calibri"/>
      <family val="2"/>
    </font>
    <font>
      <b/>
      <sz val="11"/>
      <color theme="1"/>
      <name val="Calibri"/>
      <family val="2"/>
      <scheme val="minor"/>
    </font>
    <font>
      <sz val="11"/>
      <color theme="0"/>
      <name val="Calibri"/>
      <family val="2"/>
      <scheme val="minor"/>
    </font>
    <font>
      <sz val="18"/>
      <color theme="3"/>
      <name val="Calibri Light"/>
      <family val="2"/>
      <scheme val="maj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name val="Calibri"/>
      <family val="2"/>
    </font>
    <font>
      <b/>
      <sz val="10"/>
      <color theme="1"/>
      <name val="Arial"/>
      <family val="2"/>
    </font>
    <font>
      <b/>
      <sz val="10"/>
      <color rgb="FFFFFFFF"/>
      <name val="Arial"/>
      <family val="2"/>
    </font>
    <font>
      <sz val="10"/>
      <color rgb="FFFFFFFF"/>
      <name val="Arial"/>
      <family val="2"/>
    </font>
    <font>
      <b/>
      <sz val="10"/>
      <color theme="0"/>
      <name val="Arial"/>
      <family val="2"/>
    </font>
    <font>
      <b/>
      <sz val="10"/>
      <name val="Arial"/>
      <family val="2"/>
    </font>
    <font>
      <sz val="10"/>
      <color rgb="FF000000"/>
      <name val="Arial"/>
      <family val="2"/>
    </font>
    <font>
      <b/>
      <sz val="10"/>
      <color rgb="FF000000"/>
      <name val="Arial"/>
      <family val="2"/>
    </font>
    <font>
      <sz val="11"/>
      <name val="Calibri"/>
      <family val="2"/>
    </font>
    <font>
      <u/>
      <sz val="10"/>
      <color theme="1"/>
      <name val="Arial"/>
      <family val="2"/>
    </font>
    <font>
      <sz val="11"/>
      <name val="Calibri"/>
      <family val="2"/>
    </font>
    <font>
      <sz val="11"/>
      <name val="Calibri"/>
      <family val="2"/>
    </font>
    <font>
      <sz val="11"/>
      <name val="Calibri"/>
    </font>
    <font>
      <sz val="10"/>
      <color theme="0"/>
      <name val="Arial"/>
      <family val="2"/>
    </font>
    <font>
      <b/>
      <vertAlign val="superscript"/>
      <sz val="10"/>
      <name val="Arial"/>
      <family val="2"/>
    </font>
    <font>
      <b/>
      <u/>
      <sz val="10"/>
      <name val="Arial"/>
      <family val="2"/>
    </font>
  </fonts>
  <fills count="71">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rgb="FF5A5E62"/>
        <bgColor indexed="64"/>
      </patternFill>
    </fill>
    <fill>
      <patternFill patternType="solid">
        <fgColor theme="0"/>
        <bgColor indexed="64"/>
      </patternFill>
    </fill>
    <fill>
      <patternFill patternType="solid">
        <fgColor rgb="FF3B3838"/>
        <bgColor indexed="64"/>
      </patternFill>
    </fill>
    <fill>
      <patternFill patternType="solid">
        <fgColor rgb="FFFBBB27"/>
        <bgColor indexed="64"/>
      </patternFill>
    </fill>
    <fill>
      <patternFill patternType="solid">
        <fgColor rgb="FFD9D9D9"/>
        <bgColor indexed="64"/>
      </patternFill>
    </fill>
    <fill>
      <patternFill patternType="solid">
        <fgColor rgb="FFBFBFBF"/>
        <bgColor indexed="64"/>
      </patternFill>
    </fill>
    <fill>
      <patternFill patternType="solid">
        <fgColor rgb="FF393D3F"/>
        <bgColor indexed="64"/>
      </patternFill>
    </fill>
    <fill>
      <patternFill patternType="solid">
        <fgColor rgb="FF606868"/>
        <bgColor indexed="64"/>
      </patternFill>
    </fill>
    <fill>
      <patternFill patternType="solid">
        <fgColor rgb="FFFFD966"/>
        <bgColor indexed="64"/>
      </patternFill>
    </fill>
    <fill>
      <patternFill patternType="solid">
        <fgColor theme="2" tint="-0.749992370372631"/>
        <bgColor indexed="64"/>
      </patternFill>
    </fill>
    <fill>
      <patternFill patternType="solid">
        <fgColor theme="7"/>
        <bgColor indexed="64"/>
      </patternFill>
    </fill>
    <fill>
      <patternFill patternType="solid">
        <fgColor theme="2"/>
        <bgColor indexed="64"/>
      </patternFill>
    </fill>
    <fill>
      <patternFill patternType="solid">
        <fgColor rgb="FFD6DCE4"/>
        <bgColor rgb="FF000000"/>
      </patternFill>
    </fill>
    <fill>
      <patternFill patternType="solid">
        <fgColor theme="4" tint="0.79998168889431442"/>
        <bgColor indexed="65"/>
      </patternFill>
    </fill>
    <fill>
      <patternFill patternType="solid">
        <fgColor theme="0" tint="-0.34998626667073579"/>
        <bgColor indexed="64"/>
      </patternFill>
    </fill>
    <fill>
      <patternFill patternType="solid">
        <fgColor theme="3" tint="0.79998168889431442"/>
        <bgColor indexed="64"/>
      </patternFill>
    </fill>
    <fill>
      <patternFill patternType="solid">
        <fgColor rgb="FF004A98"/>
        <bgColor indexed="64"/>
      </patternFill>
    </fill>
    <fill>
      <patternFill patternType="solid">
        <fgColor rgb="FF0070BE"/>
        <bgColor indexed="64"/>
      </patternFill>
    </fill>
    <fill>
      <patternFill patternType="solid">
        <fgColor theme="7" tint="0.39997558519241921"/>
        <bgColor indexed="64"/>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BCED1"/>
        <bgColor indexed="64"/>
      </patternFill>
    </fill>
    <fill>
      <patternFill patternType="solid">
        <fgColor rgb="FFF2F2F2"/>
        <bgColor indexed="64"/>
      </patternFill>
    </fill>
    <fill>
      <patternFill patternType="solid">
        <fgColor rgb="FF3A3838"/>
        <bgColor indexed="64"/>
      </patternFill>
    </fill>
    <fill>
      <patternFill patternType="solid">
        <fgColor rgb="FFCCCCCC"/>
        <bgColor indexed="64"/>
      </patternFill>
    </fill>
    <fill>
      <patternFill patternType="solid">
        <fgColor rgb="FF000000"/>
        <bgColor indexed="64"/>
      </patternFill>
    </fill>
    <fill>
      <patternFill patternType="solid">
        <fgColor rgb="FFD0CECE"/>
        <bgColor indexed="64"/>
      </patternFill>
    </fill>
    <fill>
      <patternFill patternType="solid">
        <fgColor rgb="FF7C878E"/>
        <bgColor indexed="64"/>
      </patternFill>
    </fill>
    <fill>
      <patternFill patternType="solid">
        <fgColor rgb="FFA5A5A5"/>
        <bgColor indexed="64"/>
      </patternFill>
    </fill>
    <fill>
      <patternFill patternType="solid">
        <fgColor rgb="FFDBDBDB"/>
        <bgColor indexed="64"/>
      </patternFill>
    </fill>
    <fill>
      <patternFill patternType="solid">
        <fgColor rgb="FFEDEDED"/>
        <bgColor indexed="64"/>
      </patternFill>
    </fill>
    <fill>
      <patternFill patternType="solid">
        <fgColor theme="5"/>
        <bgColor indexed="64"/>
      </patternFill>
    </fill>
    <fill>
      <patternFill patternType="solid">
        <fgColor theme="4"/>
        <bgColor indexed="64"/>
      </patternFill>
    </fill>
    <fill>
      <patternFill patternType="solid">
        <fgColor theme="0"/>
        <bgColor theme="4" tint="0.79998168889431442"/>
      </patternFill>
    </fill>
    <fill>
      <patternFill patternType="solid">
        <fgColor rgb="FFC00000"/>
        <bgColor indexed="64"/>
      </patternFill>
    </fill>
    <fill>
      <patternFill patternType="solid">
        <fgColor theme="4" tint="0.39997558519241921"/>
        <bgColor indexed="64"/>
      </patternFill>
    </fill>
  </fills>
  <borders count="34">
    <border>
      <left/>
      <right/>
      <top/>
      <bottom/>
      <diagonal/>
    </border>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bottom style="medium">
        <color indexed="64"/>
      </bottom>
      <diagonal/>
    </border>
    <border>
      <left/>
      <right/>
      <top style="thin">
        <color auto="1"/>
      </top>
      <bottom/>
      <diagonal/>
    </border>
    <border>
      <left/>
      <right/>
      <top/>
      <bottom style="thin">
        <color indexed="64"/>
      </bottom>
      <diagonal/>
    </border>
    <border>
      <left style="thin">
        <color indexed="64"/>
      </left>
      <right/>
      <top/>
      <bottom/>
      <diagonal/>
    </border>
    <border>
      <left/>
      <right style="medium">
        <color rgb="FFFFFFFF"/>
      </right>
      <top/>
      <bottom style="medium">
        <color rgb="FFFFFFFF"/>
      </bottom>
      <diagonal/>
    </border>
    <border>
      <left/>
      <right/>
      <top/>
      <bottom style="medium">
        <color rgb="FFFFFFFF"/>
      </bottom>
      <diagonal/>
    </border>
    <border>
      <left/>
      <right style="medium">
        <color rgb="FFFFFFFF"/>
      </right>
      <top/>
      <bottom/>
      <diagonal/>
    </border>
    <border>
      <left style="medium">
        <color rgb="FFFFFFFF"/>
      </left>
      <right/>
      <top/>
      <bottom style="medium">
        <color rgb="FFFFFFF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right/>
      <top style="medium">
        <color indexed="64"/>
      </top>
      <bottom/>
      <diagonal/>
    </border>
    <border>
      <left style="medium">
        <color indexed="64"/>
      </left>
      <right/>
      <top/>
      <bottom style="medium">
        <color rgb="FF000000"/>
      </bottom>
      <diagonal/>
    </border>
    <border>
      <left style="medium">
        <color indexed="64"/>
      </left>
      <right/>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s>
  <cellStyleXfs count="288">
    <xf numFmtId="0" fontId="0" fillId="0" borderId="0"/>
    <xf numFmtId="0" fontId="37" fillId="0" borderId="1"/>
    <xf numFmtId="0" fontId="33" fillId="0" borderId="1"/>
    <xf numFmtId="0" fontId="38" fillId="0" borderId="1" applyNumberFormat="0" applyFill="0" applyBorder="0" applyAlignment="0" applyProtection="0"/>
    <xf numFmtId="9" fontId="33" fillId="0" borderId="1" applyFont="0" applyFill="0" applyBorder="0" applyAlignment="0" applyProtection="0"/>
    <xf numFmtId="9" fontId="37" fillId="0" borderId="1" applyFont="0" applyFill="0" applyBorder="0" applyAlignment="0" applyProtection="0"/>
    <xf numFmtId="165" fontId="33" fillId="0" borderId="1" applyFont="0" applyFill="0" applyBorder="0" applyAlignment="0" applyProtection="0"/>
    <xf numFmtId="0" fontId="40" fillId="0" borderId="1"/>
    <xf numFmtId="0" fontId="41" fillId="0" borderId="1"/>
    <xf numFmtId="0" fontId="33" fillId="0" borderId="1"/>
    <xf numFmtId="0" fontId="33" fillId="0" borderId="1"/>
    <xf numFmtId="9" fontId="33" fillId="0" borderId="1" applyFont="0" applyFill="0" applyBorder="0" applyAlignment="0" applyProtection="0"/>
    <xf numFmtId="0" fontId="33" fillId="0" borderId="1"/>
    <xf numFmtId="0" fontId="35" fillId="0" borderId="1"/>
    <xf numFmtId="9" fontId="35" fillId="0" borderId="1" applyFont="0" applyFill="0" applyBorder="0" applyAlignment="0" applyProtection="0"/>
    <xf numFmtId="0" fontId="40" fillId="0" borderId="1"/>
    <xf numFmtId="0" fontId="42" fillId="0" borderId="0" applyNumberFormat="0" applyFill="0" applyBorder="0" applyAlignment="0" applyProtection="0"/>
    <xf numFmtId="0" fontId="32" fillId="0" borderId="1"/>
    <xf numFmtId="9" fontId="32" fillId="0" borderId="1" applyFont="0" applyFill="0" applyBorder="0" applyAlignment="0" applyProtection="0"/>
    <xf numFmtId="165" fontId="32" fillId="0" borderId="1" applyFont="0" applyFill="0" applyBorder="0" applyAlignment="0" applyProtection="0"/>
    <xf numFmtId="0" fontId="31" fillId="0" borderId="1"/>
    <xf numFmtId="165" fontId="31" fillId="0" borderId="1" applyFont="0" applyFill="0" applyBorder="0" applyAlignment="0" applyProtection="0"/>
    <xf numFmtId="9" fontId="31" fillId="0" borderId="1" applyFont="0" applyFill="0" applyBorder="0" applyAlignment="0" applyProtection="0"/>
    <xf numFmtId="0" fontId="34" fillId="0" borderId="1"/>
    <xf numFmtId="165" fontId="34" fillId="0" borderId="1" applyFont="0" applyFill="0" applyBorder="0" applyAlignment="0" applyProtection="0"/>
    <xf numFmtId="0" fontId="34" fillId="0" borderId="1"/>
    <xf numFmtId="165" fontId="34" fillId="0" borderId="1" applyFont="0" applyFill="0" applyBorder="0" applyAlignment="0" applyProtection="0"/>
    <xf numFmtId="0" fontId="31" fillId="0" borderId="1"/>
    <xf numFmtId="9" fontId="31" fillId="0" borderId="1" applyFont="0" applyFill="0" applyBorder="0" applyAlignment="0" applyProtection="0"/>
    <xf numFmtId="165" fontId="31" fillId="0" borderId="1" applyFont="0" applyFill="0" applyBorder="0" applyAlignment="0" applyProtection="0"/>
    <xf numFmtId="0" fontId="42" fillId="0" borderId="1" applyNumberFormat="0" applyFill="0" applyBorder="0" applyAlignment="0" applyProtection="0"/>
    <xf numFmtId="9" fontId="40" fillId="0" borderId="1" applyFont="0" applyFill="0" applyBorder="0" applyAlignment="0" applyProtection="0"/>
    <xf numFmtId="165" fontId="40" fillId="0" borderId="1" applyFont="0" applyFill="0" applyBorder="0" applyAlignment="0" applyProtection="0"/>
    <xf numFmtId="0" fontId="43" fillId="0" borderId="1"/>
    <xf numFmtId="9" fontId="43" fillId="0" borderId="1" applyFont="0" applyFill="0" applyBorder="0" applyAlignment="0" applyProtection="0"/>
    <xf numFmtId="0" fontId="30" fillId="0" borderId="1"/>
    <xf numFmtId="9" fontId="30" fillId="0" borderId="1" applyFont="0" applyFill="0" applyBorder="0" applyAlignment="0" applyProtection="0"/>
    <xf numFmtId="0" fontId="34" fillId="0" borderId="1"/>
    <xf numFmtId="165" fontId="34" fillId="0" borderId="1" applyFont="0" applyFill="0" applyBorder="0" applyAlignment="0" applyProtection="0"/>
    <xf numFmtId="9" fontId="34" fillId="0" borderId="1" applyFont="0" applyFill="0" applyBorder="0" applyAlignment="0" applyProtection="0"/>
    <xf numFmtId="164" fontId="34" fillId="0" borderId="1" applyFont="0" applyFill="0" applyBorder="0" applyAlignment="0" applyProtection="0"/>
    <xf numFmtId="9" fontId="41" fillId="0" borderId="1" applyFont="0" applyFill="0" applyBorder="0" applyAlignment="0" applyProtection="0"/>
    <xf numFmtId="0" fontId="44" fillId="0" borderId="1"/>
    <xf numFmtId="0" fontId="29" fillId="0" borderId="1"/>
    <xf numFmtId="165" fontId="29" fillId="0" borderId="1" applyFont="0" applyFill="0" applyBorder="0" applyAlignment="0" applyProtection="0"/>
    <xf numFmtId="9" fontId="29" fillId="0" borderId="1" applyFont="0" applyFill="0" applyBorder="0" applyAlignment="0" applyProtection="0"/>
    <xf numFmtId="0" fontId="29" fillId="0" borderId="1"/>
    <xf numFmtId="0" fontId="29" fillId="0" borderId="1"/>
    <xf numFmtId="9" fontId="29" fillId="0" borderId="1" applyFont="0" applyFill="0" applyBorder="0" applyAlignment="0" applyProtection="0"/>
    <xf numFmtId="0" fontId="37" fillId="0" borderId="1"/>
    <xf numFmtId="9" fontId="37" fillId="0" borderId="1" applyFont="0" applyFill="0" applyBorder="0" applyAlignment="0" applyProtection="0"/>
    <xf numFmtId="0" fontId="28" fillId="0" borderId="1"/>
    <xf numFmtId="9" fontId="28" fillId="0" borderId="1" applyFont="0" applyFill="0" applyBorder="0" applyAlignment="0" applyProtection="0"/>
    <xf numFmtId="165" fontId="28" fillId="0" borderId="1" applyFont="0" applyFill="0" applyBorder="0" applyAlignment="0" applyProtection="0"/>
    <xf numFmtId="0" fontId="27" fillId="0" borderId="1"/>
    <xf numFmtId="0" fontId="27" fillId="0" borderId="1"/>
    <xf numFmtId="9" fontId="27" fillId="0" borderId="1" applyFont="0" applyFill="0" applyBorder="0" applyAlignment="0" applyProtection="0"/>
    <xf numFmtId="165" fontId="27" fillId="0" borderId="1" applyFont="0" applyFill="0" applyBorder="0" applyAlignment="0" applyProtection="0"/>
    <xf numFmtId="0" fontId="27" fillId="0" borderId="1"/>
    <xf numFmtId="164" fontId="27" fillId="0" borderId="1" applyFont="0" applyFill="0" applyBorder="0" applyAlignment="0" applyProtection="0"/>
    <xf numFmtId="0" fontId="27" fillId="0" borderId="1"/>
    <xf numFmtId="9" fontId="27" fillId="0" borderId="1" applyFont="0" applyFill="0" applyBorder="0" applyAlignment="0" applyProtection="0"/>
    <xf numFmtId="0" fontId="26" fillId="0" borderId="1"/>
    <xf numFmtId="9" fontId="26" fillId="0" borderId="1" applyFont="0" applyFill="0" applyBorder="0" applyAlignment="0" applyProtection="0"/>
    <xf numFmtId="0" fontId="45" fillId="0" borderId="1"/>
    <xf numFmtId="9" fontId="45" fillId="0" borderId="1" applyFont="0" applyFill="0" applyBorder="0" applyAlignment="0" applyProtection="0"/>
    <xf numFmtId="0" fontId="25" fillId="0" borderId="1"/>
    <xf numFmtId="9" fontId="25" fillId="0" borderId="1" applyFont="0" applyFill="0" applyBorder="0" applyAlignment="0" applyProtection="0"/>
    <xf numFmtId="0" fontId="24" fillId="0" borderId="1"/>
    <xf numFmtId="165" fontId="24" fillId="0" borderId="1" applyFont="0" applyFill="0" applyBorder="0" applyAlignment="0" applyProtection="0"/>
    <xf numFmtId="9" fontId="24" fillId="0" borderId="1" applyFont="0" applyFill="0" applyBorder="0" applyAlignment="0" applyProtection="0"/>
    <xf numFmtId="0" fontId="34" fillId="0" borderId="1"/>
    <xf numFmtId="0" fontId="24" fillId="0" borderId="1"/>
    <xf numFmtId="9" fontId="24" fillId="0" borderId="1" applyFont="0" applyFill="0" applyBorder="0" applyAlignment="0" applyProtection="0"/>
    <xf numFmtId="165" fontId="24" fillId="0" borderId="1" applyFont="0" applyFill="0" applyBorder="0" applyAlignment="0" applyProtection="0"/>
    <xf numFmtId="0" fontId="24" fillId="0" borderId="1"/>
    <xf numFmtId="165" fontId="24" fillId="0" borderId="1" applyFont="0" applyFill="0" applyBorder="0" applyAlignment="0" applyProtection="0"/>
    <xf numFmtId="9" fontId="24" fillId="0" borderId="1" applyFont="0" applyFill="0" applyBorder="0" applyAlignment="0" applyProtection="0"/>
    <xf numFmtId="0" fontId="34" fillId="0" borderId="1"/>
    <xf numFmtId="0" fontId="24" fillId="0" borderId="1"/>
    <xf numFmtId="0" fontId="46" fillId="0" borderId="1"/>
    <xf numFmtId="165" fontId="46" fillId="0" borderId="1" applyFont="0" applyFill="0" applyBorder="0" applyAlignment="0" applyProtection="0"/>
    <xf numFmtId="9" fontId="46" fillId="0" borderId="1" applyFont="0" applyFill="0" applyBorder="0" applyAlignment="0" applyProtection="0"/>
    <xf numFmtId="0" fontId="36" fillId="0" borderId="1"/>
    <xf numFmtId="0" fontId="39" fillId="0" borderId="1" applyNumberFormat="0" applyFill="0" applyBorder="0" applyAlignment="0" applyProtection="0"/>
    <xf numFmtId="0" fontId="24" fillId="0" borderId="1"/>
    <xf numFmtId="0" fontId="22" fillId="0" borderId="1"/>
    <xf numFmtId="9" fontId="22" fillId="0" borderId="1" applyFont="0" applyFill="0" applyBorder="0" applyAlignment="0" applyProtection="0"/>
    <xf numFmtId="165" fontId="22" fillId="0" borderId="1" applyFont="0" applyFill="0" applyBorder="0" applyAlignment="0" applyProtection="0"/>
    <xf numFmtId="0" fontId="23" fillId="0" borderId="1"/>
    <xf numFmtId="9" fontId="23" fillId="0" borderId="1" applyFont="0" applyFill="0" applyBorder="0" applyAlignment="0" applyProtection="0"/>
    <xf numFmtId="0" fontId="36" fillId="0" borderId="1"/>
    <xf numFmtId="9" fontId="36" fillId="0" borderId="1" applyFont="0" applyFill="0" applyBorder="0" applyAlignment="0" applyProtection="0"/>
    <xf numFmtId="0" fontId="22" fillId="19" borderId="1" applyNumberFormat="0" applyBorder="0" applyAlignment="0" applyProtection="0"/>
    <xf numFmtId="0" fontId="47" fillId="0" borderId="1"/>
    <xf numFmtId="0" fontId="22" fillId="0" borderId="1"/>
    <xf numFmtId="9" fontId="22" fillId="0" borderId="1" applyFont="0" applyFill="0" applyBorder="0" applyAlignment="0" applyProtection="0"/>
    <xf numFmtId="165" fontId="22" fillId="0" borderId="1" applyFont="0" applyFill="0" applyBorder="0" applyAlignment="0" applyProtection="0"/>
    <xf numFmtId="9" fontId="22" fillId="0" borderId="1" applyFont="0" applyFill="0" applyBorder="0" applyAlignment="0" applyProtection="0"/>
    <xf numFmtId="0" fontId="22" fillId="0" borderId="1"/>
    <xf numFmtId="9" fontId="22" fillId="0" borderId="1" applyFont="0" applyFill="0" applyBorder="0" applyAlignment="0" applyProtection="0"/>
    <xf numFmtId="0" fontId="22" fillId="0" borderId="1"/>
    <xf numFmtId="0" fontId="23" fillId="0" borderId="1"/>
    <xf numFmtId="0" fontId="21" fillId="0" borderId="1"/>
    <xf numFmtId="0" fontId="21" fillId="0" borderId="1"/>
    <xf numFmtId="9" fontId="21" fillId="0" borderId="1" applyFont="0" applyFill="0" applyBorder="0" applyAlignment="0" applyProtection="0"/>
    <xf numFmtId="0" fontId="21" fillId="0" borderId="1"/>
    <xf numFmtId="9" fontId="23" fillId="0" borderId="1" applyFont="0" applyFill="0" applyBorder="0" applyAlignment="0" applyProtection="0"/>
    <xf numFmtId="165" fontId="21" fillId="0" borderId="1" applyFont="0" applyFill="0" applyBorder="0" applyAlignment="0" applyProtection="0"/>
    <xf numFmtId="0" fontId="21" fillId="0" borderId="1"/>
    <xf numFmtId="9" fontId="21" fillId="0" borderId="1" applyFont="0" applyFill="0" applyBorder="0" applyAlignment="0" applyProtection="0"/>
    <xf numFmtId="165" fontId="21" fillId="0" borderId="1" applyFont="0" applyFill="0" applyBorder="0" applyAlignment="0" applyProtection="0"/>
    <xf numFmtId="164" fontId="21" fillId="0" borderId="1" applyFont="0" applyFill="0" applyBorder="0" applyAlignment="0" applyProtection="0"/>
    <xf numFmtId="0" fontId="21" fillId="0" borderId="1"/>
    <xf numFmtId="9" fontId="21" fillId="0" borderId="1" applyFont="0" applyFill="0" applyBorder="0" applyAlignment="0" applyProtection="0"/>
    <xf numFmtId="0" fontId="21" fillId="0" borderId="1"/>
    <xf numFmtId="0" fontId="21" fillId="19" borderId="1" applyNumberFormat="0" applyBorder="0" applyAlignment="0" applyProtection="0"/>
    <xf numFmtId="0" fontId="36" fillId="0" borderId="1"/>
    <xf numFmtId="0" fontId="21" fillId="0" borderId="1"/>
    <xf numFmtId="9" fontId="21" fillId="0" borderId="1" applyFont="0" applyFill="0" applyBorder="0" applyAlignment="0" applyProtection="0"/>
    <xf numFmtId="9" fontId="21" fillId="0" borderId="1" applyFont="0" applyFill="0" applyBorder="0" applyAlignment="0" applyProtection="0"/>
    <xf numFmtId="0" fontId="48" fillId="0" borderId="1"/>
    <xf numFmtId="9" fontId="48" fillId="0" borderId="1" applyFont="0" applyFill="0" applyBorder="0" applyAlignment="0" applyProtection="0"/>
    <xf numFmtId="0" fontId="49" fillId="0" borderId="1"/>
    <xf numFmtId="0" fontId="19" fillId="0" borderId="1"/>
    <xf numFmtId="0" fontId="20" fillId="0" borderId="1"/>
    <xf numFmtId="0" fontId="19" fillId="0" borderId="1"/>
    <xf numFmtId="9" fontId="19" fillId="0" borderId="1" applyFont="0" applyFill="0" applyBorder="0" applyAlignment="0" applyProtection="0"/>
    <xf numFmtId="9" fontId="20" fillId="0" borderId="1" applyFont="0" applyFill="0" applyBorder="0" applyAlignment="0" applyProtection="0"/>
    <xf numFmtId="0" fontId="36" fillId="0" borderId="1"/>
    <xf numFmtId="0" fontId="51" fillId="0" borderId="1"/>
    <xf numFmtId="9" fontId="51" fillId="0" borderId="1" applyFont="0" applyFill="0" applyBorder="0" applyAlignment="0" applyProtection="0"/>
    <xf numFmtId="0" fontId="50" fillId="0" borderId="1"/>
    <xf numFmtId="0" fontId="19" fillId="0" borderId="1"/>
    <xf numFmtId="9" fontId="19" fillId="0" borderId="1" applyFont="0" applyFill="0" applyBorder="0" applyAlignment="0" applyProtection="0"/>
    <xf numFmtId="165" fontId="19" fillId="0" borderId="1" applyFont="0" applyFill="0" applyBorder="0" applyAlignment="0" applyProtection="0"/>
    <xf numFmtId="165" fontId="50" fillId="0" borderId="1" applyFont="0" applyFill="0" applyBorder="0" applyAlignment="0" applyProtection="0"/>
    <xf numFmtId="9" fontId="50" fillId="0" borderId="1" applyFont="0" applyFill="0" applyBorder="0" applyAlignment="0" applyProtection="0"/>
    <xf numFmtId="9" fontId="52" fillId="0" borderId="0" applyFont="0" applyFill="0" applyBorder="0" applyAlignment="0" applyProtection="0"/>
    <xf numFmtId="0" fontId="52" fillId="0" borderId="1"/>
    <xf numFmtId="165" fontId="52" fillId="0" borderId="1" applyFont="0" applyFill="0" applyBorder="0" applyAlignment="0" applyProtection="0"/>
    <xf numFmtId="9" fontId="52" fillId="0" borderId="1" applyFont="0" applyFill="0" applyBorder="0" applyAlignment="0" applyProtection="0"/>
    <xf numFmtId="0" fontId="19" fillId="0" borderId="1"/>
    <xf numFmtId="164" fontId="19" fillId="0" borderId="1" applyFont="0" applyFill="0" applyBorder="0" applyAlignment="0" applyProtection="0"/>
    <xf numFmtId="0" fontId="19" fillId="0" borderId="1"/>
    <xf numFmtId="164" fontId="36" fillId="0" borderId="1" applyFont="0" applyFill="0" applyBorder="0" applyAlignment="0" applyProtection="0"/>
    <xf numFmtId="164" fontId="36" fillId="0" borderId="1" applyFont="0" applyFill="0" applyBorder="0" applyAlignment="0" applyProtection="0"/>
    <xf numFmtId="165" fontId="19" fillId="0" borderId="1" applyFont="0" applyFill="0" applyBorder="0" applyAlignment="0" applyProtection="0"/>
    <xf numFmtId="0" fontId="18" fillId="0" borderId="1"/>
    <xf numFmtId="9" fontId="18" fillId="0" borderId="1" applyFont="0" applyFill="0" applyBorder="0" applyAlignment="0" applyProtection="0"/>
    <xf numFmtId="0" fontId="53" fillId="0" borderId="1"/>
    <xf numFmtId="1" fontId="46" fillId="0" borderId="1"/>
    <xf numFmtId="0" fontId="54" fillId="0" borderId="1"/>
    <xf numFmtId="165" fontId="54" fillId="0" borderId="1" applyFont="0" applyFill="0" applyBorder="0" applyAlignment="0" applyProtection="0"/>
    <xf numFmtId="9" fontId="54" fillId="0" borderId="1" applyFont="0" applyFill="0" applyBorder="0" applyAlignment="0" applyProtection="0"/>
    <xf numFmtId="0" fontId="18" fillId="0" borderId="1"/>
    <xf numFmtId="9" fontId="18" fillId="0" borderId="1" applyFont="0" applyFill="0" applyBorder="0" applyAlignment="0" applyProtection="0"/>
    <xf numFmtId="165" fontId="18" fillId="0" borderId="1" applyFont="0" applyFill="0" applyBorder="0" applyAlignment="0" applyProtection="0"/>
    <xf numFmtId="0" fontId="17" fillId="0" borderId="1"/>
    <xf numFmtId="9" fontId="17" fillId="0" borderId="1" applyFont="0" applyFill="0" applyBorder="0" applyAlignment="0" applyProtection="0"/>
    <xf numFmtId="165" fontId="17" fillId="0" borderId="1" applyFont="0" applyFill="0" applyBorder="0" applyAlignment="0" applyProtection="0"/>
    <xf numFmtId="165" fontId="16" fillId="0" borderId="1" applyFont="0" applyFill="0" applyBorder="0" applyAlignment="0" applyProtection="0"/>
    <xf numFmtId="9" fontId="16" fillId="0" borderId="1" applyFont="0" applyFill="0" applyBorder="0" applyAlignment="0" applyProtection="0"/>
    <xf numFmtId="9" fontId="15" fillId="0" borderId="1" applyFont="0" applyFill="0" applyBorder="0" applyAlignment="0" applyProtection="0"/>
    <xf numFmtId="165" fontId="15" fillId="0" borderId="1" applyFont="0" applyFill="0" applyBorder="0" applyAlignment="0" applyProtection="0"/>
    <xf numFmtId="0" fontId="14" fillId="0" borderId="1"/>
    <xf numFmtId="0" fontId="14" fillId="0" borderId="1"/>
    <xf numFmtId="44" fontId="36" fillId="0" borderId="1" applyFont="0" applyFill="0" applyBorder="0" applyAlignment="0" applyProtection="0"/>
    <xf numFmtId="44" fontId="36" fillId="0" borderId="1" applyFont="0" applyFill="0" applyBorder="0" applyAlignment="0" applyProtection="0"/>
    <xf numFmtId="9" fontId="14" fillId="0" borderId="1" applyFont="0" applyFill="0" applyBorder="0" applyAlignment="0" applyProtection="0"/>
    <xf numFmtId="0" fontId="14" fillId="0" borderId="1"/>
    <xf numFmtId="9" fontId="14" fillId="0" borderId="1" applyFont="0" applyFill="0" applyBorder="0" applyAlignment="0" applyProtection="0"/>
    <xf numFmtId="43" fontId="14" fillId="0" borderId="1" applyFont="0" applyFill="0" applyBorder="0" applyAlignment="0" applyProtection="0"/>
    <xf numFmtId="43" fontId="40" fillId="0" borderId="1" applyFont="0" applyFill="0" applyBorder="0" applyAlignment="0" applyProtection="0"/>
    <xf numFmtId="0" fontId="55" fillId="0" borderId="1"/>
    <xf numFmtId="43" fontId="54" fillId="0" borderId="1" applyFont="0" applyFill="0" applyBorder="0" applyAlignment="0" applyProtection="0"/>
    <xf numFmtId="0" fontId="54" fillId="0" borderId="1"/>
    <xf numFmtId="0" fontId="41" fillId="0" borderId="1"/>
    <xf numFmtId="0" fontId="14" fillId="0" borderId="1"/>
    <xf numFmtId="43" fontId="14" fillId="0" borderId="1" applyFont="0" applyFill="0" applyBorder="0" applyAlignment="0" applyProtection="0"/>
    <xf numFmtId="43" fontId="34" fillId="0" borderId="1" applyFont="0" applyFill="0" applyBorder="0" applyAlignment="0" applyProtection="0"/>
    <xf numFmtId="0" fontId="41" fillId="0" borderId="1"/>
    <xf numFmtId="0" fontId="56" fillId="0" borderId="1"/>
    <xf numFmtId="43" fontId="56" fillId="0" borderId="1" applyFont="0" applyFill="0" applyBorder="0" applyAlignment="0" applyProtection="0"/>
    <xf numFmtId="9" fontId="56" fillId="0" borderId="1" applyFont="0" applyFill="0" applyBorder="0" applyAlignment="0" applyProtection="0"/>
    <xf numFmtId="0" fontId="57" fillId="0" borderId="1"/>
    <xf numFmtId="0" fontId="58" fillId="0" borderId="1"/>
    <xf numFmtId="0" fontId="14" fillId="0" borderId="1"/>
    <xf numFmtId="0" fontId="59" fillId="0" borderId="1"/>
    <xf numFmtId="43" fontId="58" fillId="0" borderId="1" applyFont="0" applyFill="0" applyBorder="0" applyAlignment="0" applyProtection="0"/>
    <xf numFmtId="0" fontId="13" fillId="0" borderId="1"/>
    <xf numFmtId="0" fontId="58" fillId="0" borderId="1"/>
    <xf numFmtId="0" fontId="60" fillId="0" borderId="1"/>
    <xf numFmtId="9" fontId="60" fillId="0" borderId="1" applyFont="0" applyFill="0" applyBorder="0" applyAlignment="0" applyProtection="0"/>
    <xf numFmtId="43" fontId="60" fillId="0" borderId="1" applyFont="0" applyFill="0" applyBorder="0" applyAlignment="0" applyProtection="0"/>
    <xf numFmtId="0" fontId="12" fillId="0" borderId="1"/>
    <xf numFmtId="9" fontId="12" fillId="0" borderId="1" applyFont="0" applyFill="0" applyBorder="0" applyAlignment="0" applyProtection="0"/>
    <xf numFmtId="0" fontId="61" fillId="0" borderId="1"/>
    <xf numFmtId="43" fontId="61" fillId="0" borderId="1" applyFont="0" applyFill="0" applyBorder="0" applyAlignment="0" applyProtection="0"/>
    <xf numFmtId="9" fontId="61" fillId="0" borderId="1" applyFont="0" applyFill="0" applyBorder="0" applyAlignment="0" applyProtection="0"/>
    <xf numFmtId="0" fontId="61" fillId="0" borderId="1"/>
    <xf numFmtId="0" fontId="11" fillId="0" borderId="1"/>
    <xf numFmtId="9" fontId="11" fillId="0" borderId="1" applyFont="0" applyFill="0" applyBorder="0" applyAlignment="0" applyProtection="0"/>
    <xf numFmtId="43" fontId="11" fillId="0" borderId="1" applyFont="0" applyFill="0" applyBorder="0" applyAlignment="0" applyProtection="0"/>
    <xf numFmtId="0" fontId="65" fillId="0" borderId="1" applyNumberFormat="0" applyFill="0" applyBorder="0" applyAlignment="0" applyProtection="0"/>
    <xf numFmtId="0" fontId="66" fillId="0" borderId="2" applyNumberFormat="0" applyFill="0" applyAlignment="0" applyProtection="0"/>
    <xf numFmtId="0" fontId="67" fillId="0" borderId="3" applyNumberFormat="0" applyFill="0" applyAlignment="0" applyProtection="0"/>
    <xf numFmtId="0" fontId="68" fillId="0" borderId="4" applyNumberFormat="0" applyFill="0" applyAlignment="0" applyProtection="0"/>
    <xf numFmtId="0" fontId="68" fillId="0" borderId="1" applyNumberFormat="0" applyFill="0" applyBorder="0" applyAlignment="0" applyProtection="0"/>
    <xf numFmtId="0" fontId="69" fillId="26" borderId="1" applyNumberFormat="0" applyBorder="0" applyAlignment="0" applyProtection="0"/>
    <xf numFmtId="0" fontId="70" fillId="27" borderId="1" applyNumberFormat="0" applyBorder="0" applyAlignment="0" applyProtection="0"/>
    <xf numFmtId="0" fontId="71" fillId="28" borderId="1" applyNumberFormat="0" applyBorder="0" applyAlignment="0" applyProtection="0"/>
    <xf numFmtId="0" fontId="72" fillId="29" borderId="5" applyNumberFormat="0" applyAlignment="0" applyProtection="0"/>
    <xf numFmtId="0" fontId="73" fillId="30" borderId="6" applyNumberFormat="0" applyAlignment="0" applyProtection="0"/>
    <xf numFmtId="0" fontId="74" fillId="30" borderId="5" applyNumberFormat="0" applyAlignment="0" applyProtection="0"/>
    <xf numFmtId="0" fontId="75" fillId="0" borderId="7" applyNumberFormat="0" applyFill="0" applyAlignment="0" applyProtection="0"/>
    <xf numFmtId="0" fontId="76" fillId="31" borderId="8" applyNumberFormat="0" applyAlignment="0" applyProtection="0"/>
    <xf numFmtId="0" fontId="77" fillId="0" borderId="1" applyNumberFormat="0" applyFill="0" applyBorder="0" applyAlignment="0" applyProtection="0"/>
    <xf numFmtId="0" fontId="14" fillId="32" borderId="9" applyNumberFormat="0" applyFont="0" applyAlignment="0" applyProtection="0"/>
    <xf numFmtId="0" fontId="78" fillId="0" borderId="1" applyNumberFormat="0" applyFill="0" applyBorder="0" applyAlignment="0" applyProtection="0"/>
    <xf numFmtId="0" fontId="62" fillId="0" borderId="10" applyNumberFormat="0" applyFill="0" applyAlignment="0" applyProtection="0"/>
    <xf numFmtId="0" fontId="63" fillId="33" borderId="1" applyNumberFormat="0" applyBorder="0" applyAlignment="0" applyProtection="0"/>
    <xf numFmtId="0" fontId="14" fillId="19" borderId="1" applyNumberFormat="0" applyBorder="0" applyAlignment="0" applyProtection="0"/>
    <xf numFmtId="0" fontId="14" fillId="34" borderId="1" applyNumberFormat="0" applyBorder="0" applyAlignment="0" applyProtection="0"/>
    <xf numFmtId="0" fontId="63" fillId="35" borderId="1" applyNumberFormat="0" applyBorder="0" applyAlignment="0" applyProtection="0"/>
    <xf numFmtId="0" fontId="63" fillId="36" borderId="1" applyNumberFormat="0" applyBorder="0" applyAlignment="0" applyProtection="0"/>
    <xf numFmtId="0" fontId="14" fillId="37" borderId="1" applyNumberFormat="0" applyBorder="0" applyAlignment="0" applyProtection="0"/>
    <xf numFmtId="0" fontId="14" fillId="38" borderId="1" applyNumberFormat="0" applyBorder="0" applyAlignment="0" applyProtection="0"/>
    <xf numFmtId="0" fontId="63" fillId="39" borderId="1" applyNumberFormat="0" applyBorder="0" applyAlignment="0" applyProtection="0"/>
    <xf numFmtId="0" fontId="63" fillId="40" borderId="1" applyNumberFormat="0" applyBorder="0" applyAlignment="0" applyProtection="0"/>
    <xf numFmtId="0" fontId="14" fillId="41" borderId="1" applyNumberFormat="0" applyBorder="0" applyAlignment="0" applyProtection="0"/>
    <xf numFmtId="0" fontId="14" fillId="42" borderId="1" applyNumberFormat="0" applyBorder="0" applyAlignment="0" applyProtection="0"/>
    <xf numFmtId="0" fontId="63" fillId="43" borderId="1" applyNumberFormat="0" applyBorder="0" applyAlignment="0" applyProtection="0"/>
    <xf numFmtId="0" fontId="63" fillId="44" borderId="1" applyNumberFormat="0" applyBorder="0" applyAlignment="0" applyProtection="0"/>
    <xf numFmtId="0" fontId="14" fillId="45" borderId="1" applyNumberFormat="0" applyBorder="0" applyAlignment="0" applyProtection="0"/>
    <xf numFmtId="0" fontId="14" fillId="46" borderId="1" applyNumberFormat="0" applyBorder="0" applyAlignment="0" applyProtection="0"/>
    <xf numFmtId="0" fontId="63" fillId="47" borderId="1" applyNumberFormat="0" applyBorder="0" applyAlignment="0" applyProtection="0"/>
    <xf numFmtId="0" fontId="63" fillId="48" borderId="1" applyNumberFormat="0" applyBorder="0" applyAlignment="0" applyProtection="0"/>
    <xf numFmtId="0" fontId="14" fillId="49" borderId="1" applyNumberFormat="0" applyBorder="0" applyAlignment="0" applyProtection="0"/>
    <xf numFmtId="0" fontId="14" fillId="50" borderId="1" applyNumberFormat="0" applyBorder="0" applyAlignment="0" applyProtection="0"/>
    <xf numFmtId="0" fontId="63" fillId="51" borderId="1" applyNumberFormat="0" applyBorder="0" applyAlignment="0" applyProtection="0"/>
    <xf numFmtId="0" fontId="63" fillId="52" borderId="1" applyNumberFormat="0" applyBorder="0" applyAlignment="0" applyProtection="0"/>
    <xf numFmtId="0" fontId="14" fillId="53" borderId="1" applyNumberFormat="0" applyBorder="0" applyAlignment="0" applyProtection="0"/>
    <xf numFmtId="0" fontId="14" fillId="54" borderId="1" applyNumberFormat="0" applyBorder="0" applyAlignment="0" applyProtection="0"/>
    <xf numFmtId="0" fontId="63" fillId="55" borderId="1" applyNumberFormat="0" applyBorder="0" applyAlignment="0" applyProtection="0"/>
    <xf numFmtId="0" fontId="64" fillId="0" borderId="1" applyNumberFormat="0" applyFill="0" applyBorder="0" applyAlignment="0" applyProtection="0"/>
    <xf numFmtId="0" fontId="79" fillId="0" borderId="1"/>
    <xf numFmtId="0" fontId="10" fillId="0" borderId="1"/>
    <xf numFmtId="9" fontId="10" fillId="0" borderId="1" applyFont="0" applyFill="0" applyBorder="0" applyAlignment="0" applyProtection="0"/>
    <xf numFmtId="43" fontId="79" fillId="0" borderId="1" applyFont="0" applyFill="0" applyBorder="0" applyAlignment="0" applyProtection="0"/>
    <xf numFmtId="9" fontId="79" fillId="0" borderId="1" applyFont="0" applyFill="0" applyBorder="0" applyAlignment="0" applyProtection="0"/>
    <xf numFmtId="0" fontId="79" fillId="0" borderId="1"/>
    <xf numFmtId="0" fontId="9" fillId="0" borderId="1"/>
    <xf numFmtId="0" fontId="14" fillId="0" borderId="1"/>
    <xf numFmtId="9" fontId="9" fillId="0" borderId="1" applyFont="0" applyFill="0" applyBorder="0" applyAlignment="0" applyProtection="0"/>
    <xf numFmtId="0" fontId="14" fillId="0" borderId="1"/>
    <xf numFmtId="0" fontId="14" fillId="0" borderId="1"/>
    <xf numFmtId="9" fontId="14" fillId="0" borderId="1" applyFont="0" applyFill="0" applyBorder="0" applyAlignment="0" applyProtection="0"/>
    <xf numFmtId="0" fontId="87" fillId="0" borderId="1"/>
    <xf numFmtId="9" fontId="87" fillId="0" borderId="1" applyFont="0" applyFill="0" applyBorder="0" applyAlignment="0" applyProtection="0"/>
    <xf numFmtId="0" fontId="34" fillId="0" borderId="1"/>
    <xf numFmtId="0" fontId="89" fillId="0" borderId="1"/>
    <xf numFmtId="43" fontId="8" fillId="0" borderId="1" applyFont="0" applyFill="0" applyBorder="0" applyAlignment="0" applyProtection="0"/>
    <xf numFmtId="0" fontId="7" fillId="0" borderId="1"/>
    <xf numFmtId="9" fontId="7" fillId="0" borderId="1" applyFont="0" applyFill="0" applyBorder="0" applyAlignment="0" applyProtection="0"/>
    <xf numFmtId="0" fontId="6" fillId="0" borderId="1"/>
    <xf numFmtId="0" fontId="90" fillId="0" borderId="1"/>
    <xf numFmtId="165" fontId="6" fillId="0" borderId="1" applyFont="0" applyFill="0" applyBorder="0" applyAlignment="0" applyProtection="0"/>
    <xf numFmtId="0" fontId="6" fillId="0" borderId="1"/>
    <xf numFmtId="0" fontId="6" fillId="0" borderId="1"/>
    <xf numFmtId="43" fontId="6" fillId="0" borderId="1" applyFont="0" applyFill="0" applyBorder="0" applyAlignment="0" applyProtection="0"/>
    <xf numFmtId="9" fontId="6" fillId="0" borderId="1" applyFont="0" applyFill="0" applyBorder="0" applyAlignment="0" applyProtection="0"/>
    <xf numFmtId="9" fontId="6" fillId="0" borderId="1" applyFont="0" applyFill="0" applyBorder="0" applyAlignment="0" applyProtection="0"/>
    <xf numFmtId="0" fontId="5" fillId="0" borderId="1"/>
    <xf numFmtId="0" fontId="6" fillId="0" borderId="1"/>
    <xf numFmtId="0" fontId="6" fillId="0" borderId="1"/>
    <xf numFmtId="0" fontId="34" fillId="0" borderId="1"/>
    <xf numFmtId="0" fontId="6" fillId="0" borderId="1"/>
    <xf numFmtId="0" fontId="5" fillId="0" borderId="1"/>
    <xf numFmtId="0" fontId="6" fillId="0" borderId="1"/>
    <xf numFmtId="0" fontId="4" fillId="0" borderId="1"/>
    <xf numFmtId="9" fontId="4" fillId="0" borderId="1" applyFont="0" applyFill="0" applyBorder="0" applyAlignment="0" applyProtection="0"/>
    <xf numFmtId="0" fontId="91" fillId="0" borderId="1"/>
    <xf numFmtId="0" fontId="3" fillId="0" borderId="1"/>
    <xf numFmtId="9" fontId="3" fillId="0" borderId="1" applyFont="0" applyFill="0" applyBorder="0" applyAlignment="0" applyProtection="0"/>
    <xf numFmtId="9" fontId="91" fillId="0" borderId="1" applyFont="0" applyFill="0" applyBorder="0" applyAlignment="0" applyProtection="0"/>
    <xf numFmtId="0" fontId="2" fillId="0" borderId="1"/>
    <xf numFmtId="0" fontId="91" fillId="0" borderId="1"/>
  </cellStyleXfs>
  <cellXfs count="442">
    <xf numFmtId="0" fontId="0" fillId="0" borderId="0" xfId="0"/>
    <xf numFmtId="3" fontId="36" fillId="0" borderId="1" xfId="0" applyNumberFormat="1" applyFont="1" applyBorder="1"/>
    <xf numFmtId="170" fontId="36" fillId="0" borderId="1" xfId="180" applyNumberFormat="1" applyFont="1" applyBorder="1"/>
    <xf numFmtId="0" fontId="85" fillId="0" borderId="1" xfId="138" applyNumberFormat="1" applyFont="1" applyFill="1" applyBorder="1"/>
    <xf numFmtId="0" fontId="85" fillId="0" borderId="1" xfId="138" applyNumberFormat="1" applyFont="1" applyBorder="1"/>
    <xf numFmtId="0" fontId="39" fillId="0" borderId="1" xfId="30" applyFont="1" applyFill="1" applyBorder="1" applyAlignment="1"/>
    <xf numFmtId="0" fontId="85" fillId="25" borderId="1" xfId="0" applyFont="1" applyFill="1" applyBorder="1" applyAlignment="1">
      <alignment vertical="center"/>
    </xf>
    <xf numFmtId="166" fontId="36" fillId="0" borderId="1" xfId="138" applyNumberFormat="1" applyFont="1" applyBorder="1"/>
    <xf numFmtId="0" fontId="36" fillId="0" borderId="1" xfId="16" applyFont="1" applyBorder="1"/>
    <xf numFmtId="3" fontId="36" fillId="0" borderId="1" xfId="16" applyNumberFormat="1" applyFont="1" applyBorder="1"/>
    <xf numFmtId="0" fontId="36" fillId="0" borderId="1" xfId="16" applyFont="1" applyBorder="1" applyAlignment="1">
      <alignment horizontal="center"/>
    </xf>
    <xf numFmtId="10" fontId="36" fillId="0" borderId="1" xfId="16" applyNumberFormat="1" applyFont="1" applyBorder="1"/>
    <xf numFmtId="168" fontId="36" fillId="0" borderId="1" xfId="16" applyNumberFormat="1" applyFont="1" applyBorder="1"/>
    <xf numFmtId="166" fontId="36" fillId="0" borderId="1" xfId="16" applyNumberFormat="1" applyFont="1" applyBorder="1"/>
    <xf numFmtId="17" fontId="36" fillId="0" borderId="1" xfId="16" applyNumberFormat="1" applyFont="1" applyBorder="1" applyAlignment="1">
      <alignment horizontal="center"/>
    </xf>
    <xf numFmtId="3" fontId="84" fillId="0" borderId="1" xfId="16" applyNumberFormat="1" applyFont="1" applyBorder="1"/>
    <xf numFmtId="173" fontId="36" fillId="0" borderId="1" xfId="16" applyNumberFormat="1" applyFont="1" applyBorder="1"/>
    <xf numFmtId="175" fontId="36" fillId="0" borderId="1" xfId="16" applyNumberFormat="1" applyFont="1" applyBorder="1"/>
    <xf numFmtId="175" fontId="36" fillId="0" borderId="1" xfId="16" applyNumberFormat="1" applyFont="1" applyBorder="1" applyAlignment="1">
      <alignment horizontal="right"/>
    </xf>
    <xf numFmtId="0" fontId="36" fillId="0" borderId="1" xfId="16" applyFont="1" applyBorder="1" applyAlignment="1">
      <alignment horizontal="right"/>
    </xf>
    <xf numFmtId="10" fontId="85" fillId="0" borderId="1" xfId="138" applyNumberFormat="1" applyFont="1" applyBorder="1"/>
    <xf numFmtId="0" fontId="36" fillId="0" borderId="1" xfId="30" applyFont="1" applyBorder="1"/>
    <xf numFmtId="167" fontId="36" fillId="0" borderId="1" xfId="270" applyNumberFormat="1" applyFont="1" applyBorder="1"/>
    <xf numFmtId="0" fontId="36" fillId="0" borderId="1" xfId="0" applyFont="1" applyBorder="1"/>
    <xf numFmtId="0" fontId="36" fillId="0" borderId="1" xfId="266" applyFont="1" applyBorder="1"/>
    <xf numFmtId="0" fontId="36" fillId="0" borderId="1" xfId="7" applyFont="1" applyBorder="1"/>
    <xf numFmtId="0" fontId="85" fillId="0" borderId="1" xfId="7" applyFont="1" applyBorder="1"/>
    <xf numFmtId="0" fontId="36" fillId="0" borderId="1" xfId="187" applyFont="1" applyBorder="1"/>
    <xf numFmtId="166" fontId="36" fillId="0" borderId="1" xfId="171" applyNumberFormat="1" applyFont="1" applyBorder="1"/>
    <xf numFmtId="0" fontId="36" fillId="0" borderId="1" xfId="23" applyFont="1" applyBorder="1"/>
    <xf numFmtId="168" fontId="85" fillId="0" borderId="1" xfId="7" applyNumberFormat="1" applyFont="1" applyBorder="1"/>
    <xf numFmtId="0" fontId="36" fillId="0" borderId="1" xfId="102" applyFont="1" applyBorder="1"/>
    <xf numFmtId="166" fontId="36" fillId="0" borderId="1" xfId="107" applyNumberFormat="1" applyFont="1" applyBorder="1"/>
    <xf numFmtId="0" fontId="80" fillId="0" borderId="1" xfId="102" applyFont="1" applyBorder="1"/>
    <xf numFmtId="171" fontId="85" fillId="0" borderId="1" xfId="7" applyNumberFormat="1" applyFont="1" applyBorder="1"/>
    <xf numFmtId="0" fontId="85" fillId="0" borderId="1" xfId="7" applyFont="1" applyFill="1" applyBorder="1"/>
    <xf numFmtId="166" fontId="36" fillId="0" borderId="1" xfId="31" applyNumberFormat="1" applyFont="1" applyBorder="1"/>
    <xf numFmtId="14" fontId="85" fillId="0" borderId="1" xfId="7" applyNumberFormat="1" applyFont="1" applyBorder="1"/>
    <xf numFmtId="2" fontId="85" fillId="0" borderId="1" xfId="7" applyNumberFormat="1" applyFont="1" applyBorder="1"/>
    <xf numFmtId="0" fontId="36" fillId="0" borderId="1" xfId="256" applyFont="1" applyBorder="1"/>
    <xf numFmtId="0" fontId="80" fillId="0" borderId="1" xfId="256" applyFont="1" applyBorder="1"/>
    <xf numFmtId="17" fontId="81" fillId="0" borderId="1" xfId="256" quotePrefix="1" applyNumberFormat="1" applyFont="1" applyBorder="1" applyAlignment="1">
      <alignment horizontal="center" vertical="center" wrapText="1"/>
    </xf>
    <xf numFmtId="0" fontId="81" fillId="0" borderId="1" xfId="256" applyFont="1" applyBorder="1" applyAlignment="1">
      <alignment horizontal="center" vertical="center" wrapText="1"/>
    </xf>
    <xf numFmtId="3" fontId="80" fillId="0" borderId="1" xfId="256" applyNumberFormat="1" applyFont="1" applyBorder="1"/>
    <xf numFmtId="3" fontId="80" fillId="0" borderId="1" xfId="256" applyNumberFormat="1" applyFont="1" applyBorder="1" applyAlignment="1">
      <alignment horizontal="right" vertical="center"/>
    </xf>
    <xf numFmtId="10" fontId="80" fillId="0" borderId="1" xfId="256" applyNumberFormat="1" applyFont="1" applyBorder="1" applyAlignment="1">
      <alignment horizontal="right" vertical="center"/>
    </xf>
    <xf numFmtId="10" fontId="36" fillId="0" borderId="1" xfId="254" applyNumberFormat="1" applyFont="1" applyBorder="1"/>
    <xf numFmtId="0" fontId="80" fillId="0" borderId="1" xfId="252" applyFont="1" applyBorder="1"/>
    <xf numFmtId="166" fontId="36" fillId="0" borderId="1" xfId="23" applyNumberFormat="1" applyFont="1" applyBorder="1"/>
    <xf numFmtId="0" fontId="36" fillId="0" borderId="1" xfId="252" applyFont="1" applyBorder="1"/>
    <xf numFmtId="10" fontId="36" fillId="0" borderId="1" xfId="254" applyNumberFormat="1" applyFont="1" applyBorder="1" applyAlignment="1">
      <alignment horizontal="center"/>
    </xf>
    <xf numFmtId="166" fontId="36" fillId="0" borderId="1" xfId="254" applyNumberFormat="1" applyFont="1" applyBorder="1"/>
    <xf numFmtId="0" fontId="84" fillId="0" borderId="1" xfId="23" applyFont="1" applyBorder="1"/>
    <xf numFmtId="0" fontId="80" fillId="0" borderId="1" xfId="252" applyFont="1" applyBorder="1" applyAlignment="1">
      <alignment horizontal="center"/>
    </xf>
    <xf numFmtId="0" fontId="36" fillId="0" borderId="1" xfId="252" applyFont="1" applyBorder="1" applyAlignment="1">
      <alignment horizontal="center"/>
    </xf>
    <xf numFmtId="0" fontId="36" fillId="0" borderId="1" xfId="252" applyFont="1" applyBorder="1" applyAlignment="1">
      <alignment horizontal="left"/>
    </xf>
    <xf numFmtId="0" fontId="36" fillId="0" borderId="1" xfId="23" applyFont="1" applyBorder="1" applyAlignment="1">
      <alignment horizontal="center"/>
    </xf>
    <xf numFmtId="3" fontId="36" fillId="0" borderId="1" xfId="23" applyNumberFormat="1" applyFont="1" applyBorder="1" applyAlignment="1">
      <alignment wrapText="1"/>
    </xf>
    <xf numFmtId="3" fontId="36" fillId="0" borderId="1" xfId="23" applyNumberFormat="1" applyFont="1" applyBorder="1"/>
    <xf numFmtId="0" fontId="36" fillId="0" borderId="1" xfId="23" applyFont="1" applyBorder="1" applyAlignment="1">
      <alignment horizontal="left"/>
    </xf>
    <xf numFmtId="0" fontId="39" fillId="0" borderId="1" xfId="3" applyFont="1" applyFill="1" applyBorder="1" applyAlignment="1"/>
    <xf numFmtId="10" fontId="84" fillId="0" borderId="1" xfId="254" applyNumberFormat="1" applyFont="1" applyBorder="1"/>
    <xf numFmtId="3" fontId="86" fillId="0" borderId="1" xfId="252" applyNumberFormat="1" applyFont="1" applyBorder="1" applyAlignment="1">
      <alignment horizontal="right" vertical="center"/>
    </xf>
    <xf numFmtId="167" fontId="36" fillId="0" borderId="1" xfId="179" applyNumberFormat="1" applyFont="1" applyBorder="1"/>
    <xf numFmtId="175" fontId="36" fillId="0" borderId="1" xfId="0" applyNumberFormat="1" applyFont="1" applyBorder="1" applyAlignment="1">
      <alignment horizontal="left"/>
    </xf>
    <xf numFmtId="167" fontId="36" fillId="0" borderId="1" xfId="0" applyNumberFormat="1" applyFont="1" applyBorder="1"/>
    <xf numFmtId="0" fontId="36" fillId="0" borderId="1" xfId="0" applyNumberFormat="1" applyFont="1" applyBorder="1"/>
    <xf numFmtId="177" fontId="36" fillId="0" borderId="1" xfId="0" applyNumberFormat="1" applyFont="1" applyBorder="1"/>
    <xf numFmtId="175" fontId="36" fillId="0" borderId="1" xfId="187" applyNumberFormat="1" applyFont="1" applyBorder="1"/>
    <xf numFmtId="0" fontId="36" fillId="0" borderId="1" xfId="0" applyFont="1" applyBorder="1" applyAlignment="1">
      <alignment horizontal="left" vertical="center"/>
    </xf>
    <xf numFmtId="0" fontId="88" fillId="0" borderId="1" xfId="263" applyFont="1" applyBorder="1"/>
    <xf numFmtId="0" fontId="36" fillId="0" borderId="1" xfId="109" applyFont="1" applyBorder="1"/>
    <xf numFmtId="3" fontId="84" fillId="18" borderId="1" xfId="0" applyNumberFormat="1" applyFont="1" applyFill="1" applyBorder="1" applyAlignment="1">
      <alignment vertical="center"/>
    </xf>
    <xf numFmtId="10" fontId="86" fillId="18" borderId="1" xfId="0" applyNumberFormat="1" applyFont="1" applyFill="1" applyBorder="1" applyAlignment="1">
      <alignment horizontal="center" vertical="center"/>
    </xf>
    <xf numFmtId="10" fontId="36" fillId="0" borderId="1" xfId="171" applyNumberFormat="1" applyFont="1" applyBorder="1"/>
    <xf numFmtId="0" fontId="36" fillId="0" borderId="1" xfId="123" applyFont="1" applyBorder="1"/>
    <xf numFmtId="0" fontId="39" fillId="0" borderId="1" xfId="16" applyFont="1" applyBorder="1"/>
    <xf numFmtId="166" fontId="36" fillId="0" borderId="1" xfId="271" applyNumberFormat="1" applyFont="1" applyBorder="1"/>
    <xf numFmtId="166" fontId="36" fillId="0" borderId="1" xfId="272" applyNumberFormat="1" applyFont="1" applyBorder="1"/>
    <xf numFmtId="0" fontId="36" fillId="0" borderId="1" xfId="276" applyFont="1" applyBorder="1"/>
    <xf numFmtId="0" fontId="36" fillId="0" borderId="1" xfId="276" applyFont="1" applyBorder="1" applyAlignment="1">
      <alignment horizontal="left" vertical="center"/>
    </xf>
    <xf numFmtId="0" fontId="36" fillId="0" borderId="1" xfId="269" applyFont="1" applyBorder="1"/>
    <xf numFmtId="0" fontId="80" fillId="0" borderId="1" xfId="269" applyFont="1" applyBorder="1"/>
    <xf numFmtId="0" fontId="81" fillId="8" borderId="1" xfId="266" applyFont="1" applyFill="1" applyBorder="1" applyAlignment="1">
      <alignment horizontal="center" vertical="center" wrapText="1"/>
    </xf>
    <xf numFmtId="0" fontId="86" fillId="9" borderId="1" xfId="266" applyFont="1" applyFill="1" applyBorder="1" applyAlignment="1">
      <alignment horizontal="left" vertical="center" wrapText="1"/>
    </xf>
    <xf numFmtId="0" fontId="86" fillId="14" borderId="1" xfId="266" applyFont="1" applyFill="1" applyBorder="1" applyAlignment="1">
      <alignment horizontal="left" vertical="center" wrapText="1"/>
    </xf>
    <xf numFmtId="0" fontId="36" fillId="0" borderId="1" xfId="273" applyFont="1" applyBorder="1"/>
    <xf numFmtId="178" fontId="81" fillId="8" borderId="1" xfId="266" applyNumberFormat="1" applyFont="1" applyFill="1" applyBorder="1" applyAlignment="1">
      <alignment horizontal="center" vertical="center" wrapText="1"/>
    </xf>
    <xf numFmtId="179" fontId="85" fillId="10" borderId="1" xfId="266" applyNumberFormat="1" applyFont="1" applyFill="1" applyBorder="1" applyAlignment="1">
      <alignment horizontal="center" vertical="center" wrapText="1"/>
    </xf>
    <xf numFmtId="14" fontId="36" fillId="0" borderId="1" xfId="266" applyNumberFormat="1" applyFont="1" applyBorder="1"/>
    <xf numFmtId="0" fontId="36" fillId="0" borderId="1" xfId="275" applyFont="1" applyBorder="1"/>
    <xf numFmtId="0" fontId="36" fillId="0" borderId="1" xfId="273" applyFont="1" applyBorder="1" applyAlignment="1">
      <alignment horizontal="left"/>
    </xf>
    <xf numFmtId="0" fontId="36" fillId="0" borderId="1" xfId="266" applyFont="1" applyBorder="1" applyAlignment="1">
      <alignment horizontal="left" vertical="center"/>
    </xf>
    <xf numFmtId="0" fontId="84" fillId="0" borderId="1" xfId="0" applyFont="1" applyBorder="1"/>
    <xf numFmtId="0" fontId="36" fillId="5" borderId="1" xfId="0" applyFont="1" applyFill="1" applyBorder="1"/>
    <xf numFmtId="0" fontId="36" fillId="4" borderId="1" xfId="0" applyFont="1" applyFill="1" applyBorder="1"/>
    <xf numFmtId="10" fontId="36" fillId="56" borderId="0" xfId="0" applyNumberFormat="1" applyFont="1" applyFill="1" applyAlignment="1">
      <alignment horizontal="center" vertical="center"/>
    </xf>
    <xf numFmtId="10" fontId="36" fillId="0" borderId="0" xfId="0" applyNumberFormat="1" applyFont="1" applyAlignment="1">
      <alignment horizontal="center" vertical="center"/>
    </xf>
    <xf numFmtId="0" fontId="36" fillId="9" borderId="0" xfId="0" applyFont="1" applyFill="1" applyAlignment="1">
      <alignment horizontal="justify" vertical="center"/>
    </xf>
    <xf numFmtId="3" fontId="36" fillId="56" borderId="0" xfId="0" applyNumberFormat="1" applyFont="1" applyFill="1" applyAlignment="1">
      <alignment horizontal="center" vertical="center"/>
    </xf>
    <xf numFmtId="3" fontId="36" fillId="0" borderId="0" xfId="0" applyNumberFormat="1" applyFont="1" applyAlignment="1">
      <alignment horizontal="center" vertical="center"/>
    </xf>
    <xf numFmtId="0" fontId="84" fillId="9" borderId="0" xfId="0" applyFont="1" applyFill="1" applyAlignment="1">
      <alignment horizontal="justify" vertical="center"/>
    </xf>
    <xf numFmtId="3" fontId="84" fillId="56" borderId="0" xfId="0" applyNumberFormat="1" applyFont="1" applyFill="1" applyAlignment="1">
      <alignment horizontal="center" vertical="center"/>
    </xf>
    <xf numFmtId="10" fontId="84" fillId="56" borderId="0" xfId="0" applyNumberFormat="1" applyFont="1" applyFill="1" applyAlignment="1">
      <alignment horizontal="center" vertical="center"/>
    </xf>
    <xf numFmtId="0" fontId="82" fillId="22" borderId="1" xfId="269" applyFont="1" applyFill="1"/>
    <xf numFmtId="0" fontId="82" fillId="23" borderId="1" xfId="269" applyFont="1" applyFill="1"/>
    <xf numFmtId="0" fontId="81" fillId="12" borderId="1" xfId="269" applyFont="1" applyFill="1" applyAlignment="1">
      <alignment horizontal="center"/>
    </xf>
    <xf numFmtId="0" fontId="36" fillId="0" borderId="0" xfId="0" applyFont="1"/>
    <xf numFmtId="0" fontId="81" fillId="6" borderId="12" xfId="10" applyFont="1" applyFill="1" applyBorder="1" applyAlignment="1">
      <alignment horizontal="center" vertical="center" wrapText="1"/>
    </xf>
    <xf numFmtId="17" fontId="81" fillId="6" borderId="12" xfId="10" quotePrefix="1" applyNumberFormat="1" applyFont="1" applyFill="1" applyBorder="1" applyAlignment="1">
      <alignment horizontal="center" vertical="center" wrapText="1"/>
    </xf>
    <xf numFmtId="0" fontId="80" fillId="2" borderId="12" xfId="10" applyFont="1" applyFill="1" applyBorder="1" applyAlignment="1">
      <alignment vertical="center"/>
    </xf>
    <xf numFmtId="3" fontId="80" fillId="2" borderId="12" xfId="10" applyNumberFormat="1" applyFont="1" applyFill="1" applyBorder="1" applyAlignment="1">
      <alignment vertical="center"/>
    </xf>
    <xf numFmtId="3" fontId="80" fillId="2" borderId="11" xfId="10" applyNumberFormat="1" applyFont="1" applyFill="1" applyBorder="1" applyAlignment="1">
      <alignment vertical="center"/>
    </xf>
    <xf numFmtId="10" fontId="80" fillId="2" borderId="12" xfId="138" applyNumberFormat="1" applyFont="1" applyFill="1" applyBorder="1" applyAlignment="1">
      <alignment vertical="center"/>
    </xf>
    <xf numFmtId="0" fontId="81" fillId="6" borderId="0" xfId="0" applyFont="1" applyFill="1" applyAlignment="1">
      <alignment horizontal="center" vertical="center" wrapText="1"/>
    </xf>
    <xf numFmtId="0" fontId="85" fillId="3" borderId="11" xfId="0" applyFont="1" applyFill="1" applyBorder="1" applyAlignment="1">
      <alignment horizontal="left" vertical="center" wrapText="1"/>
    </xf>
    <xf numFmtId="3" fontId="85" fillId="3" borderId="11" xfId="0" applyNumberFormat="1" applyFont="1" applyFill="1" applyBorder="1" applyAlignment="1">
      <alignment horizontal="right" vertical="center"/>
    </xf>
    <xf numFmtId="10" fontId="85" fillId="3" borderId="11" xfId="0" applyNumberFormat="1" applyFont="1" applyFill="1" applyBorder="1" applyAlignment="1">
      <alignment horizontal="right" vertical="center"/>
    </xf>
    <xf numFmtId="0" fontId="85" fillId="3" borderId="12" xfId="0" applyFont="1" applyFill="1" applyBorder="1" applyAlignment="1">
      <alignment horizontal="left" vertical="center"/>
    </xf>
    <xf numFmtId="0" fontId="85" fillId="3" borderId="12" xfId="0" applyFont="1" applyFill="1" applyBorder="1" applyAlignment="1">
      <alignment horizontal="left" vertical="center" wrapText="1"/>
    </xf>
    <xf numFmtId="0" fontId="86" fillId="2" borderId="12" xfId="0" applyFont="1" applyFill="1" applyBorder="1" applyAlignment="1">
      <alignment horizontal="left" vertical="center"/>
    </xf>
    <xf numFmtId="3" fontId="86" fillId="2" borderId="12" xfId="0" applyNumberFormat="1" applyFont="1" applyFill="1" applyBorder="1" applyAlignment="1">
      <alignment horizontal="right" vertical="center"/>
    </xf>
    <xf numFmtId="3" fontId="86" fillId="2" borderId="11" xfId="0" applyNumberFormat="1" applyFont="1" applyFill="1" applyBorder="1" applyAlignment="1">
      <alignment horizontal="right" vertical="center"/>
    </xf>
    <xf numFmtId="10" fontId="86" fillId="2" borderId="11" xfId="0" applyNumberFormat="1" applyFont="1" applyFill="1" applyBorder="1" applyAlignment="1">
      <alignment horizontal="right" vertical="center"/>
    </xf>
    <xf numFmtId="3" fontId="80" fillId="0" borderId="1" xfId="269" applyNumberFormat="1" applyFont="1" applyBorder="1"/>
    <xf numFmtId="169" fontId="80" fillId="0" borderId="1" xfId="269" applyNumberFormat="1" applyFont="1" applyBorder="1"/>
    <xf numFmtId="0" fontId="80" fillId="0" borderId="13" xfId="269" applyFont="1" applyBorder="1"/>
    <xf numFmtId="169" fontId="80" fillId="0" borderId="13" xfId="269" applyNumberFormat="1" applyFont="1" applyBorder="1"/>
    <xf numFmtId="10" fontId="36" fillId="0" borderId="1" xfId="31" applyNumberFormat="1" applyFont="1" applyBorder="1"/>
    <xf numFmtId="3" fontId="80" fillId="0" borderId="0" xfId="0" applyNumberFormat="1" applyFont="1"/>
    <xf numFmtId="0" fontId="36" fillId="56" borderId="0" xfId="0" applyFont="1" applyFill="1" applyAlignment="1">
      <alignment horizontal="center" vertical="center"/>
    </xf>
    <xf numFmtId="10" fontId="36" fillId="57" borderId="0" xfId="0" applyNumberFormat="1" applyFont="1" applyFill="1" applyAlignment="1">
      <alignment horizontal="center" vertical="center" wrapText="1"/>
    </xf>
    <xf numFmtId="10" fontId="36" fillId="57" borderId="18" xfId="0" applyNumberFormat="1" applyFont="1" applyFill="1" applyBorder="1" applyAlignment="1">
      <alignment horizontal="center" vertical="center" wrapText="1"/>
    </xf>
    <xf numFmtId="10" fontId="36" fillId="10" borderId="0" xfId="0" applyNumberFormat="1" applyFont="1" applyFill="1" applyAlignment="1">
      <alignment horizontal="center" vertical="center" wrapText="1"/>
    </xf>
    <xf numFmtId="10" fontId="36" fillId="10" borderId="18" xfId="0" applyNumberFormat="1" applyFont="1" applyFill="1" applyBorder="1" applyAlignment="1">
      <alignment horizontal="center" vertical="center" wrapText="1"/>
    </xf>
    <xf numFmtId="2" fontId="36" fillId="0" borderId="0" xfId="0" applyNumberFormat="1" applyFont="1"/>
    <xf numFmtId="10" fontId="36" fillId="0" borderId="0" xfId="138" applyNumberFormat="1" applyFont="1"/>
    <xf numFmtId="0" fontId="36" fillId="0" borderId="1" xfId="0" applyFont="1" applyBorder="1" applyAlignment="1">
      <alignment horizontal="center"/>
    </xf>
    <xf numFmtId="0" fontId="84" fillId="0" borderId="1" xfId="16" applyFont="1" applyBorder="1"/>
    <xf numFmtId="0" fontId="83" fillId="6" borderId="20" xfId="16" applyFont="1" applyFill="1" applyBorder="1" applyAlignment="1">
      <alignment horizontal="center" vertical="center" wrapText="1"/>
    </xf>
    <xf numFmtId="17" fontId="81" fillId="6" borderId="20" xfId="256" quotePrefix="1" applyNumberFormat="1" applyFont="1" applyFill="1" applyBorder="1" applyAlignment="1">
      <alignment horizontal="center" vertical="center" wrapText="1"/>
    </xf>
    <xf numFmtId="0" fontId="36" fillId="7" borderId="20" xfId="16" applyFont="1" applyFill="1" applyBorder="1"/>
    <xf numFmtId="0" fontId="36" fillId="2" borderId="20" xfId="16" applyFont="1" applyFill="1" applyBorder="1"/>
    <xf numFmtId="10" fontId="80" fillId="2" borderId="20" xfId="257" applyNumberFormat="1" applyFont="1" applyFill="1" applyBorder="1"/>
    <xf numFmtId="17" fontId="80" fillId="0" borderId="1" xfId="23" applyNumberFormat="1" applyFont="1"/>
    <xf numFmtId="0" fontId="36" fillId="9" borderId="0" xfId="0" applyFont="1" applyFill="1" applyAlignment="1">
      <alignment horizontal="left" vertical="center"/>
    </xf>
    <xf numFmtId="0" fontId="36" fillId="0" borderId="0" xfId="0" applyFont="1" applyAlignment="1">
      <alignment horizontal="center" vertical="center"/>
    </xf>
    <xf numFmtId="3" fontId="36" fillId="0" borderId="0" xfId="0" applyNumberFormat="1" applyFont="1" applyAlignment="1">
      <alignment horizontal="justify" vertical="center"/>
    </xf>
    <xf numFmtId="10" fontId="36" fillId="0" borderId="0" xfId="0" applyNumberFormat="1" applyFont="1" applyAlignment="1">
      <alignment horizontal="justify" vertical="center"/>
    </xf>
    <xf numFmtId="0" fontId="36" fillId="0" borderId="0" xfId="0" applyFont="1" applyAlignment="1">
      <alignment horizontal="justify" vertical="center"/>
    </xf>
    <xf numFmtId="0" fontId="36" fillId="24" borderId="1" xfId="0" applyFont="1" applyFill="1" applyBorder="1" applyAlignment="1">
      <alignment horizontal="center" vertical="center" wrapText="1"/>
    </xf>
    <xf numFmtId="2" fontId="36" fillId="7" borderId="1" xfId="81" applyNumberFormat="1" applyFont="1" applyFill="1" applyBorder="1" applyAlignment="1">
      <alignment horizontal="center" vertical="center"/>
    </xf>
    <xf numFmtId="0" fontId="36" fillId="0" borderId="1" xfId="123" applyFont="1" applyBorder="1" applyAlignment="1">
      <alignment horizontal="center"/>
    </xf>
    <xf numFmtId="10" fontId="85" fillId="10" borderId="1" xfId="138" applyNumberFormat="1" applyFont="1" applyFill="1" applyBorder="1" applyAlignment="1">
      <alignment horizontal="center" vertical="center" wrapText="1"/>
    </xf>
    <xf numFmtId="0" fontId="85" fillId="9" borderId="0" xfId="0" applyFont="1" applyFill="1" applyAlignment="1">
      <alignment horizontal="center" vertical="center" wrapText="1"/>
    </xf>
    <xf numFmtId="3" fontId="85" fillId="10" borderId="0" xfId="0" applyNumberFormat="1" applyFont="1" applyFill="1" applyAlignment="1">
      <alignment horizontal="center" vertical="center" wrapText="1"/>
    </xf>
    <xf numFmtId="10" fontId="85" fillId="10" borderId="0" xfId="0" applyNumberFormat="1" applyFont="1" applyFill="1" applyAlignment="1">
      <alignment horizontal="center" vertical="center" wrapText="1"/>
    </xf>
    <xf numFmtId="0" fontId="85" fillId="14" borderId="0" xfId="0" applyFont="1" applyFill="1" applyAlignment="1">
      <alignment horizontal="center" vertical="center" wrapText="1"/>
    </xf>
    <xf numFmtId="3" fontId="85" fillId="3" borderId="0" xfId="0" applyNumberFormat="1" applyFont="1" applyFill="1" applyAlignment="1">
      <alignment horizontal="center" vertical="center" wrapText="1"/>
    </xf>
    <xf numFmtId="10" fontId="85" fillId="3" borderId="0" xfId="0" applyNumberFormat="1" applyFont="1" applyFill="1" applyAlignment="1">
      <alignment horizontal="center" vertical="center" wrapText="1"/>
    </xf>
    <xf numFmtId="0" fontId="36" fillId="11" borderId="0" xfId="0" applyFont="1" applyFill="1" applyAlignment="1">
      <alignment horizontal="center" vertical="center" wrapText="1"/>
    </xf>
    <xf numFmtId="3" fontId="36" fillId="11" borderId="0" xfId="0" applyNumberFormat="1" applyFont="1" applyFill="1" applyAlignment="1">
      <alignment horizontal="center" vertical="center" wrapText="1"/>
    </xf>
    <xf numFmtId="10" fontId="36" fillId="11" borderId="0" xfId="0" applyNumberFormat="1" applyFont="1" applyFill="1" applyAlignment="1">
      <alignment horizontal="center" vertical="center" wrapText="1"/>
    </xf>
    <xf numFmtId="0" fontId="85" fillId="3" borderId="0" xfId="0" applyFont="1" applyFill="1" applyAlignment="1">
      <alignment horizontal="center" vertical="center" wrapText="1"/>
    </xf>
    <xf numFmtId="0" fontId="85" fillId="10" borderId="0" xfId="0" applyFont="1" applyFill="1" applyAlignment="1">
      <alignment horizontal="center" vertical="center" wrapText="1"/>
    </xf>
    <xf numFmtId="0" fontId="85" fillId="11" borderId="0" xfId="0" applyFont="1" applyFill="1" applyAlignment="1">
      <alignment horizontal="center" vertical="center"/>
    </xf>
    <xf numFmtId="3" fontId="85" fillId="11" borderId="0" xfId="0" applyNumberFormat="1" applyFont="1" applyFill="1" applyAlignment="1">
      <alignment horizontal="center" vertical="center" wrapText="1"/>
    </xf>
    <xf numFmtId="0" fontId="85" fillId="11" borderId="0" xfId="0" applyFont="1" applyFill="1" applyAlignment="1">
      <alignment horizontal="center" vertical="center" wrapText="1"/>
    </xf>
    <xf numFmtId="0" fontId="85" fillId="2" borderId="0" xfId="0" applyFont="1" applyFill="1" applyAlignment="1">
      <alignment horizontal="center" vertical="center"/>
    </xf>
    <xf numFmtId="0" fontId="85" fillId="61" borderId="0" xfId="0" applyFont="1" applyFill="1" applyAlignment="1">
      <alignment horizontal="center" vertical="center"/>
    </xf>
    <xf numFmtId="0" fontId="85" fillId="0" borderId="0" xfId="0" applyFont="1" applyAlignment="1">
      <alignment horizontal="center" vertical="center"/>
    </xf>
    <xf numFmtId="4" fontId="85" fillId="61" borderId="0" xfId="0" applyNumberFormat="1" applyFont="1" applyFill="1" applyAlignment="1">
      <alignment horizontal="center" vertical="center"/>
    </xf>
    <xf numFmtId="4" fontId="85" fillId="0" borderId="0" xfId="0" applyNumberFormat="1" applyFont="1" applyAlignment="1">
      <alignment horizontal="center" vertical="center"/>
    </xf>
    <xf numFmtId="4" fontId="36" fillId="56" borderId="0" xfId="0" applyNumberFormat="1" applyFont="1" applyFill="1" applyAlignment="1">
      <alignment horizontal="center" vertical="center"/>
    </xf>
    <xf numFmtId="0" fontId="84" fillId="62" borderId="0" xfId="0" applyFont="1" applyFill="1" applyAlignment="1">
      <alignment horizontal="center" vertical="center"/>
    </xf>
    <xf numFmtId="4" fontId="84" fillId="62" borderId="0" xfId="0" applyNumberFormat="1" applyFont="1" applyFill="1" applyAlignment="1">
      <alignment horizontal="center" vertical="center"/>
    </xf>
    <xf numFmtId="9" fontId="84" fillId="62" borderId="0" xfId="0" applyNumberFormat="1" applyFont="1" applyFill="1" applyAlignment="1">
      <alignment horizontal="center" vertical="center"/>
    </xf>
    <xf numFmtId="0" fontId="36" fillId="9" borderId="0" xfId="0" applyFont="1" applyFill="1" applyAlignment="1">
      <alignment horizontal="center" vertical="center"/>
    </xf>
    <xf numFmtId="10" fontId="36" fillId="56" borderId="0" xfId="0" applyNumberFormat="1" applyFont="1" applyFill="1" applyAlignment="1">
      <alignment horizontal="center" vertical="center" wrapText="1"/>
    </xf>
    <xf numFmtId="4" fontId="36" fillId="0" borderId="0" xfId="0" applyNumberFormat="1" applyFont="1" applyAlignment="1">
      <alignment horizontal="center" vertical="center"/>
    </xf>
    <xf numFmtId="10" fontId="36" fillId="0" borderId="0" xfId="0" applyNumberFormat="1" applyFont="1" applyAlignment="1">
      <alignment horizontal="center" vertical="center" wrapText="1"/>
    </xf>
    <xf numFmtId="0" fontId="84" fillId="9" borderId="0" xfId="0" applyFont="1" applyFill="1" applyAlignment="1">
      <alignment horizontal="center" vertical="center"/>
    </xf>
    <xf numFmtId="4" fontId="84" fillId="0" borderId="0" xfId="0" applyNumberFormat="1" applyFont="1" applyAlignment="1">
      <alignment horizontal="center" vertical="center"/>
    </xf>
    <xf numFmtId="10" fontId="84" fillId="0" borderId="0" xfId="0" applyNumberFormat="1" applyFont="1" applyAlignment="1">
      <alignment horizontal="center" vertical="center" wrapText="1"/>
    </xf>
    <xf numFmtId="10" fontId="84" fillId="0" borderId="0" xfId="0" applyNumberFormat="1" applyFont="1" applyAlignment="1">
      <alignment horizontal="center" vertical="center"/>
    </xf>
    <xf numFmtId="9" fontId="84" fillId="62" borderId="0" xfId="0" applyNumberFormat="1" applyFont="1" applyFill="1" applyAlignment="1">
      <alignment horizontal="center" vertical="center" wrapText="1"/>
    </xf>
    <xf numFmtId="10" fontId="84" fillId="62" borderId="0" xfId="0" applyNumberFormat="1" applyFont="1" applyFill="1" applyAlignment="1">
      <alignment horizontal="center" vertical="center"/>
    </xf>
    <xf numFmtId="0" fontId="81" fillId="60" borderId="0" xfId="0" applyFont="1" applyFill="1" applyAlignment="1">
      <alignment horizontal="center" vertical="center" wrapText="1"/>
    </xf>
    <xf numFmtId="0" fontId="84" fillId="2" borderId="0" xfId="0" applyFont="1" applyFill="1" applyAlignment="1">
      <alignment horizontal="center" vertical="center" wrapText="1"/>
    </xf>
    <xf numFmtId="10" fontId="36" fillId="59" borderId="0" xfId="0" applyNumberFormat="1" applyFont="1" applyFill="1" applyAlignment="1">
      <alignment horizontal="center" vertical="center" wrapText="1"/>
    </xf>
    <xf numFmtId="0" fontId="81" fillId="60" borderId="23" xfId="0" applyFont="1" applyFill="1" applyBorder="1" applyAlignment="1">
      <alignment horizontal="center" vertical="center" wrapText="1"/>
    </xf>
    <xf numFmtId="0" fontId="81" fillId="60" borderId="24" xfId="0" applyFont="1" applyFill="1" applyBorder="1" applyAlignment="1">
      <alignment horizontal="center" vertical="center" wrapText="1"/>
    </xf>
    <xf numFmtId="0" fontId="81" fillId="60" borderId="25" xfId="0" applyFont="1" applyFill="1" applyBorder="1" applyAlignment="1">
      <alignment horizontal="center" vertical="center" wrapText="1"/>
    </xf>
    <xf numFmtId="3" fontId="36" fillId="56" borderId="0" xfId="0" applyNumberFormat="1" applyFont="1" applyFill="1" applyAlignment="1">
      <alignment horizontal="justify" vertical="center"/>
    </xf>
    <xf numFmtId="10" fontId="36" fillId="56" borderId="0" xfId="0" applyNumberFormat="1" applyFont="1" applyFill="1" applyAlignment="1">
      <alignment horizontal="justify" vertical="center"/>
    </xf>
    <xf numFmtId="0" fontId="36" fillId="56" borderId="0" xfId="0" applyFont="1" applyFill="1" applyAlignment="1">
      <alignment horizontal="justify" vertical="center"/>
    </xf>
    <xf numFmtId="0" fontId="85" fillId="3" borderId="11" xfId="0" applyFont="1" applyFill="1" applyBorder="1" applyAlignment="1">
      <alignment horizontal="right" vertical="center"/>
    </xf>
    <xf numFmtId="3" fontId="85" fillId="3" borderId="12" xfId="0" applyNumberFormat="1" applyFont="1" applyFill="1" applyBorder="1" applyAlignment="1">
      <alignment horizontal="right" vertical="center"/>
    </xf>
    <xf numFmtId="10" fontId="85" fillId="3" borderId="12" xfId="0" applyNumberFormat="1" applyFont="1" applyFill="1" applyBorder="1" applyAlignment="1">
      <alignment horizontal="right" vertical="center"/>
    </xf>
    <xf numFmtId="3" fontId="85" fillId="0" borderId="12" xfId="0" applyNumberFormat="1" applyFont="1" applyBorder="1" applyAlignment="1">
      <alignment horizontal="right" vertical="center"/>
    </xf>
    <xf numFmtId="0" fontId="85" fillId="3" borderId="12" xfId="0" applyFont="1" applyFill="1" applyBorder="1" applyAlignment="1">
      <alignment horizontal="right" vertical="center"/>
    </xf>
    <xf numFmtId="10" fontId="86" fillId="2" borderId="12" xfId="0" applyNumberFormat="1" applyFont="1" applyFill="1" applyBorder="1" applyAlignment="1">
      <alignment horizontal="right" vertical="center"/>
    </xf>
    <xf numFmtId="0" fontId="81" fillId="6" borderId="1" xfId="0" applyFont="1" applyFill="1" applyBorder="1" applyAlignment="1">
      <alignment horizontal="center" vertical="center" wrapText="1"/>
    </xf>
    <xf numFmtId="0" fontId="81" fillId="6" borderId="12" xfId="0" applyFont="1" applyFill="1" applyBorder="1" applyAlignment="1">
      <alignment horizontal="center" vertical="center" wrapText="1"/>
    </xf>
    <xf numFmtId="0" fontId="85" fillId="3" borderId="0" xfId="0" applyFont="1" applyFill="1" applyAlignment="1">
      <alignment horizontal="right" vertical="center"/>
    </xf>
    <xf numFmtId="10" fontId="85" fillId="3" borderId="0" xfId="0" applyNumberFormat="1" applyFont="1" applyFill="1" applyAlignment="1">
      <alignment horizontal="right" vertical="center"/>
    </xf>
    <xf numFmtId="0" fontId="86" fillId="2" borderId="11" xfId="0" applyFont="1" applyFill="1" applyBorder="1" applyAlignment="1">
      <alignment horizontal="left" vertical="center"/>
    </xf>
    <xf numFmtId="0" fontId="86" fillId="2" borderId="11" xfId="0" applyFont="1" applyFill="1" applyBorder="1" applyAlignment="1">
      <alignment horizontal="right" vertical="center"/>
    </xf>
    <xf numFmtId="0" fontId="85" fillId="3" borderId="0" xfId="0" applyFont="1" applyFill="1" applyAlignment="1">
      <alignment horizontal="left" vertical="center" wrapText="1"/>
    </xf>
    <xf numFmtId="0" fontId="85" fillId="3" borderId="11" xfId="0" applyFont="1" applyFill="1" applyBorder="1" applyAlignment="1">
      <alignment horizontal="left" vertical="center"/>
    </xf>
    <xf numFmtId="3" fontId="85" fillId="3" borderId="0" xfId="0" applyNumberFormat="1" applyFont="1" applyFill="1" applyAlignment="1">
      <alignment horizontal="right" vertical="center"/>
    </xf>
    <xf numFmtId="0" fontId="85" fillId="3" borderId="0" xfId="0" applyFont="1" applyFill="1" applyAlignment="1">
      <alignment horizontal="left" vertical="center"/>
    </xf>
    <xf numFmtId="0" fontId="81" fillId="6" borderId="27" xfId="0" applyFont="1" applyFill="1" applyBorder="1" applyAlignment="1">
      <alignment horizontal="center" vertical="center"/>
    </xf>
    <xf numFmtId="0" fontId="81" fillId="6" borderId="11" xfId="0" applyFont="1" applyFill="1" applyBorder="1" applyAlignment="1">
      <alignment horizontal="center" vertical="center"/>
    </xf>
    <xf numFmtId="0" fontId="85" fillId="3" borderId="12" xfId="0" applyFont="1" applyFill="1" applyBorder="1" applyAlignment="1">
      <alignment horizontal="center" vertical="center"/>
    </xf>
    <xf numFmtId="10" fontId="85" fillId="3" borderId="0" xfId="0" applyNumberFormat="1" applyFont="1" applyFill="1" applyAlignment="1">
      <alignment horizontal="center" vertical="center"/>
    </xf>
    <xf numFmtId="10" fontId="85" fillId="3" borderId="11" xfId="0" applyNumberFormat="1" applyFont="1" applyFill="1" applyBorder="1" applyAlignment="1">
      <alignment horizontal="center" vertical="center"/>
    </xf>
    <xf numFmtId="3" fontId="86" fillId="2" borderId="12" xfId="0" applyNumberFormat="1" applyFont="1" applyFill="1" applyBorder="1" applyAlignment="1">
      <alignment horizontal="center" vertical="center"/>
    </xf>
    <xf numFmtId="10" fontId="86" fillId="2" borderId="11" xfId="0" applyNumberFormat="1" applyFont="1" applyFill="1" applyBorder="1" applyAlignment="1">
      <alignment horizontal="center" vertical="center"/>
    </xf>
    <xf numFmtId="0" fontId="81" fillId="6" borderId="12" xfId="0" applyFont="1" applyFill="1" applyBorder="1" applyAlignment="1">
      <alignment horizontal="center" vertical="center"/>
    </xf>
    <xf numFmtId="17" fontId="84" fillId="9" borderId="0" xfId="0" applyNumberFormat="1" applyFont="1" applyFill="1" applyAlignment="1">
      <alignment horizontal="justify" vertical="center" wrapText="1"/>
    </xf>
    <xf numFmtId="0" fontId="36" fillId="56" borderId="12" xfId="0" applyFont="1" applyFill="1" applyBorder="1" applyAlignment="1">
      <alignment horizontal="justify" vertical="center"/>
    </xf>
    <xf numFmtId="17" fontId="84" fillId="56" borderId="12" xfId="0" applyNumberFormat="1" applyFont="1" applyFill="1" applyBorder="1" applyAlignment="1">
      <alignment horizontal="justify" vertical="center"/>
    </xf>
    <xf numFmtId="0" fontId="84" fillId="56" borderId="12" xfId="0" applyFont="1" applyFill="1" applyBorder="1" applyAlignment="1">
      <alignment horizontal="justify" vertical="center"/>
    </xf>
    <xf numFmtId="0" fontId="84" fillId="56" borderId="1" xfId="0" applyFont="1" applyFill="1" applyBorder="1" applyAlignment="1">
      <alignment horizontal="left" vertical="center"/>
    </xf>
    <xf numFmtId="0" fontId="36" fillId="56" borderId="0" xfId="0" applyFont="1" applyFill="1" applyAlignment="1">
      <alignment horizontal="left" vertical="center"/>
    </xf>
    <xf numFmtId="0" fontId="36" fillId="56" borderId="12" xfId="0" applyFont="1" applyFill="1" applyBorder="1" applyAlignment="1">
      <alignment horizontal="left" vertical="center"/>
    </xf>
    <xf numFmtId="3" fontId="36" fillId="0" borderId="12" xfId="0" applyNumberFormat="1" applyFont="1" applyBorder="1" applyAlignment="1">
      <alignment horizontal="justify" vertical="center"/>
    </xf>
    <xf numFmtId="10" fontId="36" fillId="0" borderId="12" xfId="0" applyNumberFormat="1" applyFont="1" applyBorder="1" applyAlignment="1">
      <alignment horizontal="justify" vertical="center"/>
    </xf>
    <xf numFmtId="0" fontId="36" fillId="0" borderId="12" xfId="0" applyFont="1" applyBorder="1" applyAlignment="1">
      <alignment horizontal="justify" vertical="center"/>
    </xf>
    <xf numFmtId="0" fontId="36" fillId="0" borderId="1" xfId="0" applyFont="1" applyBorder="1" applyAlignment="1">
      <alignment horizontal="justify" vertical="center"/>
    </xf>
    <xf numFmtId="0" fontId="81" fillId="63" borderId="30" xfId="0" applyFont="1" applyFill="1" applyBorder="1" applyAlignment="1">
      <alignment horizontal="justify" vertical="center"/>
    </xf>
    <xf numFmtId="0" fontId="81" fillId="63" borderId="31" xfId="0" applyFont="1" applyFill="1" applyBorder="1" applyAlignment="1">
      <alignment horizontal="justify" vertical="center"/>
    </xf>
    <xf numFmtId="0" fontId="81" fillId="63" borderId="32" xfId="0" applyFont="1" applyFill="1" applyBorder="1" applyAlignment="1">
      <alignment horizontal="justify" vertical="center"/>
    </xf>
    <xf numFmtId="0" fontId="81" fillId="63" borderId="33" xfId="0" applyFont="1" applyFill="1" applyBorder="1" applyAlignment="1">
      <alignment horizontal="justify" vertical="center"/>
    </xf>
    <xf numFmtId="10" fontId="36" fillId="64" borderId="16" xfId="0" applyNumberFormat="1" applyFont="1" applyFill="1" applyBorder="1" applyAlignment="1">
      <alignment horizontal="justify" vertical="center"/>
    </xf>
    <xf numFmtId="10" fontId="36" fillId="65" borderId="16" xfId="0" applyNumberFormat="1" applyFont="1" applyFill="1" applyBorder="1" applyAlignment="1">
      <alignment horizontal="justify" vertical="center"/>
    </xf>
    <xf numFmtId="10" fontId="84" fillId="65" borderId="16" xfId="0" applyNumberFormat="1" applyFont="1" applyFill="1" applyBorder="1" applyAlignment="1">
      <alignment horizontal="justify" vertical="center"/>
    </xf>
    <xf numFmtId="0" fontId="1" fillId="0" borderId="1" xfId="252" applyFont="1" applyBorder="1"/>
    <xf numFmtId="0" fontId="83" fillId="12" borderId="0" xfId="0" applyFont="1" applyFill="1" applyAlignment="1">
      <alignment horizontal="justify" vertical="center" wrapText="1"/>
    </xf>
    <xf numFmtId="0" fontId="83" fillId="12" borderId="18" xfId="0" applyFont="1" applyFill="1" applyBorder="1" applyAlignment="1">
      <alignment horizontal="center" vertical="center" wrapText="1"/>
    </xf>
    <xf numFmtId="0" fontId="83" fillId="12" borderId="0" xfId="0" applyFont="1" applyFill="1" applyAlignment="1">
      <alignment horizontal="center" vertical="center" wrapText="1"/>
    </xf>
    <xf numFmtId="0" fontId="1" fillId="10" borderId="1" xfId="269" applyFont="1" applyFill="1"/>
    <xf numFmtId="3" fontId="1" fillId="10" borderId="1" xfId="269" applyNumberFormat="1" applyFont="1" applyFill="1"/>
    <xf numFmtId="0" fontId="1" fillId="3" borderId="1" xfId="269" applyFont="1" applyFill="1"/>
    <xf numFmtId="3" fontId="1" fillId="3" borderId="1" xfId="269" applyNumberFormat="1" applyFont="1" applyFill="1"/>
    <xf numFmtId="2" fontId="1" fillId="3" borderId="1" xfId="269" applyNumberFormat="1" applyFont="1" applyFill="1"/>
    <xf numFmtId="2" fontId="1" fillId="10" borderId="1" xfId="269" applyNumberFormat="1" applyFont="1" applyFill="1"/>
    <xf numFmtId="181" fontId="1" fillId="68" borderId="1" xfId="269" applyNumberFormat="1" applyFont="1" applyFill="1" applyAlignment="1">
      <alignment horizontal="right"/>
    </xf>
    <xf numFmtId="0" fontId="1" fillId="0" borderId="1" xfId="269" applyFont="1"/>
    <xf numFmtId="3" fontId="1" fillId="0" borderId="1" xfId="269" applyNumberFormat="1" applyFont="1"/>
    <xf numFmtId="0" fontId="1" fillId="0" borderId="1" xfId="269" applyFont="1" applyFill="1"/>
    <xf numFmtId="0" fontId="1" fillId="0" borderId="13" xfId="269" applyFont="1" applyBorder="1"/>
    <xf numFmtId="3" fontId="1" fillId="0" borderId="13" xfId="269" applyNumberFormat="1" applyFont="1" applyBorder="1"/>
    <xf numFmtId="0" fontId="83" fillId="8" borderId="0" xfId="0" applyFont="1" applyFill="1" applyAlignment="1">
      <alignment horizontal="center" vertical="center" wrapText="1"/>
    </xf>
    <xf numFmtId="0" fontId="86" fillId="2" borderId="0" xfId="0" applyFont="1" applyFill="1" applyAlignment="1">
      <alignment horizontal="center" vertical="center"/>
    </xf>
    <xf numFmtId="0" fontId="86" fillId="61" borderId="0" xfId="0" applyFont="1" applyFill="1" applyAlignment="1">
      <alignment horizontal="center" vertical="center"/>
    </xf>
    <xf numFmtId="0" fontId="86" fillId="0" borderId="0" xfId="0" applyFont="1" applyAlignment="1">
      <alignment horizontal="center" vertical="center"/>
    </xf>
    <xf numFmtId="0" fontId="83" fillId="58" borderId="0" xfId="0" applyFont="1" applyFill="1" applyAlignment="1">
      <alignment horizontal="center" vertical="center"/>
    </xf>
    <xf numFmtId="0" fontId="83" fillId="58" borderId="0" xfId="0" applyFont="1" applyFill="1" applyAlignment="1">
      <alignment horizontal="center" vertical="center" wrapText="1"/>
    </xf>
    <xf numFmtId="0" fontId="83" fillId="12" borderId="0" xfId="0" applyFont="1" applyFill="1" applyAlignment="1">
      <alignment horizontal="center" vertical="center"/>
    </xf>
    <xf numFmtId="0" fontId="83" fillId="12" borderId="0" xfId="0" applyFont="1" applyFill="1" applyAlignment="1">
      <alignment horizontal="justify" vertical="center"/>
    </xf>
    <xf numFmtId="2" fontId="36" fillId="0" borderId="1" xfId="269" applyNumberFormat="1" applyFont="1" applyFill="1"/>
    <xf numFmtId="2" fontId="36" fillId="69" borderId="1" xfId="269" applyNumberFormat="1" applyFont="1" applyFill="1"/>
    <xf numFmtId="0" fontId="1" fillId="0" borderId="1" xfId="102" applyFont="1" applyBorder="1"/>
    <xf numFmtId="166" fontId="1" fillId="0" borderId="1" xfId="102" applyNumberFormat="1" applyFont="1" applyBorder="1"/>
    <xf numFmtId="0" fontId="1" fillId="0" borderId="1" xfId="23" applyNumberFormat="1" applyFont="1"/>
    <xf numFmtId="3" fontId="1" fillId="0" borderId="0" xfId="0" applyNumberFormat="1" applyFont="1"/>
    <xf numFmtId="0" fontId="1" fillId="0" borderId="1" xfId="256" applyFont="1" applyBorder="1"/>
    <xf numFmtId="0" fontId="1" fillId="7" borderId="20" xfId="10" applyFont="1" applyFill="1" applyBorder="1" applyAlignment="1">
      <alignment vertical="center"/>
    </xf>
    <xf numFmtId="10" fontId="1" fillId="3" borderId="20" xfId="257" applyNumberFormat="1" applyFont="1" applyFill="1" applyBorder="1" applyAlignment="1">
      <alignment horizontal="right" vertical="center"/>
    </xf>
    <xf numFmtId="3" fontId="1" fillId="0" borderId="1" xfId="39" applyNumberFormat="1" applyFont="1" applyBorder="1" applyAlignment="1">
      <alignment horizontal="right" vertical="center"/>
    </xf>
    <xf numFmtId="3" fontId="1" fillId="0" borderId="1" xfId="256" applyNumberFormat="1" applyFont="1" applyBorder="1" applyAlignment="1">
      <alignment horizontal="right" vertical="center"/>
    </xf>
    <xf numFmtId="10" fontId="1" fillId="0" borderId="1" xfId="256" applyNumberFormat="1" applyFont="1" applyBorder="1" applyAlignment="1">
      <alignment horizontal="right" vertical="center"/>
    </xf>
    <xf numFmtId="166" fontId="1" fillId="0" borderId="1" xfId="39" applyNumberFormat="1" applyFont="1" applyBorder="1" applyAlignment="1">
      <alignment horizontal="right" vertical="center"/>
    </xf>
    <xf numFmtId="3" fontId="1" fillId="0" borderId="1" xfId="256" applyNumberFormat="1" applyFont="1" applyBorder="1"/>
    <xf numFmtId="166" fontId="1" fillId="0" borderId="1" xfId="138" applyNumberFormat="1" applyFont="1" applyBorder="1"/>
    <xf numFmtId="0" fontId="1" fillId="0" borderId="1" xfId="252" applyFont="1" applyBorder="1" applyAlignment="1">
      <alignment horizontal="center"/>
    </xf>
    <xf numFmtId="3" fontId="1" fillId="0" borderId="1" xfId="252" applyNumberFormat="1" applyFont="1" applyBorder="1"/>
    <xf numFmtId="166" fontId="1" fillId="0" borderId="1" xfId="39" applyNumberFormat="1" applyFont="1" applyBorder="1"/>
    <xf numFmtId="0" fontId="1" fillId="0" borderId="1" xfId="252" quotePrefix="1" applyNumberFormat="1" applyFont="1" applyBorder="1" applyAlignment="1">
      <alignment horizontal="right"/>
    </xf>
    <xf numFmtId="17" fontId="1" fillId="0" borderId="1" xfId="252" quotePrefix="1" applyNumberFormat="1" applyFont="1" applyBorder="1" applyAlignment="1">
      <alignment horizontal="right"/>
    </xf>
    <xf numFmtId="0" fontId="1" fillId="0" borderId="1" xfId="253" applyFont="1" applyBorder="1"/>
    <xf numFmtId="0" fontId="1" fillId="0" borderId="1" xfId="252" applyFont="1" applyBorder="1" applyAlignment="1">
      <alignment horizontal="left"/>
    </xf>
    <xf numFmtId="10" fontId="1" fillId="0" borderId="1" xfId="39" applyNumberFormat="1" applyFont="1" applyBorder="1"/>
    <xf numFmtId="10" fontId="1" fillId="0" borderId="1" xfId="138" applyNumberFormat="1" applyFont="1" applyBorder="1"/>
    <xf numFmtId="17" fontId="1" fillId="0" borderId="1" xfId="252" applyNumberFormat="1" applyFont="1" applyBorder="1"/>
    <xf numFmtId="0" fontId="1" fillId="0" borderId="1" xfId="255" applyFont="1" applyBorder="1" applyAlignment="1">
      <alignment vertical="center"/>
    </xf>
    <xf numFmtId="0" fontId="1" fillId="0" borderId="1" xfId="187" applyFont="1" applyBorder="1"/>
    <xf numFmtId="173" fontId="1" fillId="0" borderId="1" xfId="187" applyNumberFormat="1" applyFont="1" applyBorder="1"/>
    <xf numFmtId="174" fontId="1" fillId="0" borderId="1" xfId="187" applyNumberFormat="1" applyFont="1" applyBorder="1"/>
    <xf numFmtId="167" fontId="1" fillId="0" borderId="1" xfId="187" applyNumberFormat="1" applyFont="1" applyBorder="1"/>
    <xf numFmtId="3" fontId="36" fillId="0" borderId="1" xfId="269" applyNumberFormat="1" applyFont="1" applyBorder="1"/>
    <xf numFmtId="3" fontId="36" fillId="0" borderId="1" xfId="269" applyNumberFormat="1" applyFont="1"/>
    <xf numFmtId="3" fontId="36" fillId="2" borderId="1" xfId="269" applyNumberFormat="1" applyFont="1" applyFill="1"/>
    <xf numFmtId="3" fontId="84" fillId="70" borderId="1" xfId="269" applyNumberFormat="1" applyFont="1" applyFill="1"/>
    <xf numFmtId="0" fontId="1" fillId="0" borderId="1" xfId="263" applyFont="1" applyBorder="1"/>
    <xf numFmtId="10" fontId="1" fillId="0" borderId="1" xfId="263" applyNumberFormat="1" applyFont="1" applyBorder="1"/>
    <xf numFmtId="0" fontId="1" fillId="0" borderId="1" xfId="109" applyFont="1" applyBorder="1"/>
    <xf numFmtId="10" fontId="1" fillId="21" borderId="1" xfId="0" applyNumberFormat="1" applyFont="1" applyFill="1" applyBorder="1" applyAlignment="1">
      <alignment horizontal="center"/>
    </xf>
    <xf numFmtId="10" fontId="1" fillId="7" borderId="1" xfId="0" applyNumberFormat="1" applyFont="1" applyFill="1" applyBorder="1"/>
    <xf numFmtId="3" fontId="1" fillId="0" borderId="1" xfId="0" applyNumberFormat="1" applyFont="1" applyBorder="1"/>
    <xf numFmtId="2" fontId="36" fillId="7" borderId="1" xfId="81" applyNumberFormat="1" applyFont="1" applyFill="1" applyAlignment="1">
      <alignment horizontal="center" vertical="center"/>
    </xf>
    <xf numFmtId="2" fontId="84" fillId="7" borderId="1" xfId="81" applyNumberFormat="1" applyFont="1" applyFill="1" applyAlignment="1">
      <alignment horizontal="center" vertical="center"/>
    </xf>
    <xf numFmtId="0" fontId="81" fillId="13" borderId="0" xfId="0" applyFont="1" applyFill="1" applyAlignment="1">
      <alignment horizontal="center" vertical="center"/>
    </xf>
    <xf numFmtId="0" fontId="36" fillId="13" borderId="0" xfId="0" applyFont="1" applyFill="1" applyAlignment="1">
      <alignment horizontal="justify" vertical="center"/>
    </xf>
    <xf numFmtId="0" fontId="36" fillId="3" borderId="0" xfId="0" applyFont="1" applyFill="1" applyAlignment="1">
      <alignment horizontal="center" vertical="center"/>
    </xf>
    <xf numFmtId="3" fontId="36" fillId="3" borderId="0" xfId="0" applyNumberFormat="1" applyFont="1" applyFill="1" applyAlignment="1">
      <alignment horizontal="center" vertical="center"/>
    </xf>
    <xf numFmtId="0" fontId="36" fillId="11" borderId="0" xfId="0" applyFont="1" applyFill="1" applyAlignment="1">
      <alignment horizontal="center" vertical="center"/>
    </xf>
    <xf numFmtId="3" fontId="36" fillId="11" borderId="0" xfId="0" applyNumberFormat="1" applyFont="1" applyFill="1" applyAlignment="1">
      <alignment horizontal="center" vertical="center"/>
    </xf>
    <xf numFmtId="0" fontId="1" fillId="0" borderId="1" xfId="269" applyFont="1" applyBorder="1"/>
    <xf numFmtId="9" fontId="1" fillId="0" borderId="1" xfId="272" applyFont="1" applyBorder="1"/>
    <xf numFmtId="3" fontId="1" fillId="0" borderId="1" xfId="269" applyNumberFormat="1" applyFont="1" applyBorder="1"/>
    <xf numFmtId="0" fontId="81" fillId="8" borderId="0" xfId="0" applyFont="1" applyFill="1" applyAlignment="1">
      <alignment horizontal="center" vertical="center" wrapText="1"/>
    </xf>
    <xf numFmtId="0" fontId="86" fillId="9" borderId="0" xfId="0" applyFont="1" applyFill="1" applyAlignment="1">
      <alignment horizontal="left" vertical="center" wrapText="1"/>
    </xf>
    <xf numFmtId="0" fontId="86" fillId="14" borderId="0" xfId="0" applyFont="1" applyFill="1" applyAlignment="1">
      <alignment horizontal="left" vertical="center" wrapText="1"/>
    </xf>
    <xf numFmtId="0" fontId="86" fillId="11" borderId="0" xfId="0" applyFont="1" applyFill="1" applyAlignment="1">
      <alignment horizontal="center" vertical="center" wrapText="1"/>
    </xf>
    <xf numFmtId="10" fontId="86" fillId="11" borderId="0" xfId="0" applyNumberFormat="1" applyFont="1" applyFill="1" applyAlignment="1">
      <alignment horizontal="center" vertical="center" wrapText="1"/>
    </xf>
    <xf numFmtId="3" fontId="86" fillId="11" borderId="0" xfId="0" applyNumberFormat="1" applyFont="1" applyFill="1" applyAlignment="1">
      <alignment horizontal="center" vertical="center" wrapText="1"/>
    </xf>
    <xf numFmtId="0" fontId="1" fillId="0" borderId="1" xfId="273" applyFont="1" applyBorder="1"/>
    <xf numFmtId="0" fontId="1" fillId="0" borderId="1" xfId="275" applyFont="1" applyBorder="1"/>
    <xf numFmtId="0" fontId="1" fillId="0" borderId="1" xfId="273" applyFont="1" applyBorder="1" applyAlignment="1">
      <alignment horizontal="left"/>
    </xf>
    <xf numFmtId="3" fontId="36" fillId="3" borderId="12" xfId="0" applyNumberFormat="1" applyFont="1" applyFill="1" applyBorder="1" applyAlignment="1">
      <alignment horizontal="right" vertical="center"/>
    </xf>
    <xf numFmtId="1" fontId="1" fillId="0" borderId="1" xfId="269" applyNumberFormat="1" applyFont="1" applyBorder="1"/>
    <xf numFmtId="0" fontId="83" fillId="15" borderId="0" xfId="0" applyFont="1" applyFill="1" applyAlignment="1">
      <alignment horizontal="center" vertical="center" wrapText="1"/>
    </xf>
    <xf numFmtId="0" fontId="84" fillId="24" borderId="0" xfId="0" applyFont="1" applyFill="1" applyAlignment="1">
      <alignment horizontal="center" vertical="center" wrapText="1"/>
    </xf>
    <xf numFmtId="10" fontId="84" fillId="7" borderId="1" xfId="82" applyNumberFormat="1" applyFont="1" applyFill="1" applyAlignment="1">
      <alignment horizontal="center" vertical="center"/>
    </xf>
    <xf numFmtId="0" fontId="36" fillId="16" borderId="0" xfId="0" applyFont="1" applyFill="1" applyAlignment="1">
      <alignment vertical="center" wrapText="1"/>
    </xf>
    <xf numFmtId="2" fontId="36" fillId="17" borderId="1" xfId="81" applyNumberFormat="1" applyFont="1" applyFill="1" applyAlignment="1">
      <alignment horizontal="center" vertical="center"/>
    </xf>
    <xf numFmtId="10" fontId="36" fillId="17" borderId="1" xfId="82" applyNumberFormat="1" applyFont="1" applyFill="1" applyAlignment="1">
      <alignment horizontal="center" vertical="center"/>
    </xf>
    <xf numFmtId="0" fontId="36" fillId="24" borderId="0" xfId="0" applyFont="1" applyFill="1" applyAlignment="1">
      <alignment vertical="center" wrapText="1"/>
    </xf>
    <xf numFmtId="10" fontId="36" fillId="7" borderId="1" xfId="82" applyNumberFormat="1" applyFont="1" applyFill="1" applyAlignment="1">
      <alignment horizontal="center" vertical="center"/>
    </xf>
    <xf numFmtId="167" fontId="36" fillId="0" borderId="1" xfId="270" applyNumberFormat="1" applyFont="1"/>
    <xf numFmtId="166" fontId="36" fillId="0" borderId="1" xfId="271" applyNumberFormat="1" applyFont="1"/>
    <xf numFmtId="2" fontId="1" fillId="0" borderId="1" xfId="269" applyNumberFormat="1" applyFont="1"/>
    <xf numFmtId="0" fontId="85" fillId="0" borderId="1" xfId="15" applyFont="1"/>
    <xf numFmtId="10" fontId="36" fillId="0" borderId="1" xfId="271" applyNumberFormat="1" applyFont="1"/>
    <xf numFmtId="0" fontId="80" fillId="0" borderId="1" xfId="269" applyFont="1"/>
    <xf numFmtId="0" fontId="92" fillId="0" borderId="1" xfId="269" applyFont="1"/>
    <xf numFmtId="166" fontId="36" fillId="66" borderId="1" xfId="271" applyNumberFormat="1" applyFont="1" applyFill="1"/>
    <xf numFmtId="166" fontId="36" fillId="67" borderId="1" xfId="271" applyNumberFormat="1" applyFont="1" applyFill="1"/>
    <xf numFmtId="9" fontId="36" fillId="0" borderId="1" xfId="271" applyFont="1"/>
    <xf numFmtId="168" fontId="1" fillId="0" borderId="1" xfId="269" applyNumberFormat="1" applyFont="1"/>
    <xf numFmtId="0" fontId="36" fillId="0" borderId="1" xfId="260" applyFont="1"/>
    <xf numFmtId="1" fontId="36" fillId="0" borderId="1" xfId="260" applyNumberFormat="1" applyFont="1" applyBorder="1"/>
    <xf numFmtId="14" fontId="36" fillId="0" borderId="1" xfId="260" applyNumberFormat="1" applyFont="1" applyBorder="1"/>
    <xf numFmtId="3" fontId="36" fillId="0" borderId="1" xfId="260" applyNumberFormat="1" applyFont="1" applyBorder="1"/>
    <xf numFmtId="0" fontId="85" fillId="0" borderId="1" xfId="7" applyFont="1"/>
    <xf numFmtId="168" fontId="85" fillId="0" borderId="1" xfId="7" applyNumberFormat="1" applyFont="1"/>
    <xf numFmtId="3" fontId="85" fillId="0" borderId="1" xfId="7" applyNumberFormat="1" applyFont="1"/>
    <xf numFmtId="10" fontId="85" fillId="0" borderId="1" xfId="7" applyNumberFormat="1" applyFont="1"/>
    <xf numFmtId="171" fontId="85" fillId="0" borderId="1" xfId="7" applyNumberFormat="1" applyFont="1"/>
    <xf numFmtId="171" fontId="85" fillId="0" borderId="0" xfId="0" applyNumberFormat="1" applyFont="1"/>
    <xf numFmtId="176" fontId="36" fillId="0" borderId="1" xfId="173" applyNumberFormat="1" applyFont="1"/>
    <xf numFmtId="176" fontId="85" fillId="0" borderId="1" xfId="7" applyNumberFormat="1" applyFont="1"/>
    <xf numFmtId="10" fontId="36" fillId="0" borderId="1" xfId="31" applyNumberFormat="1" applyFont="1"/>
    <xf numFmtId="172" fontId="85" fillId="0" borderId="1" xfId="7" applyNumberFormat="1" applyFont="1"/>
    <xf numFmtId="166" fontId="85" fillId="0" borderId="1" xfId="7" applyNumberFormat="1" applyFont="1"/>
    <xf numFmtId="167" fontId="36" fillId="0" borderId="1" xfId="173" applyNumberFormat="1" applyFont="1"/>
    <xf numFmtId="3" fontId="36" fillId="0" borderId="1" xfId="173" applyNumberFormat="1" applyFont="1"/>
    <xf numFmtId="0" fontId="85" fillId="0" borderId="1" xfId="7" applyNumberFormat="1" applyFont="1"/>
    <xf numFmtId="3" fontId="85" fillId="0" borderId="1" xfId="173" applyNumberFormat="1" applyFont="1"/>
    <xf numFmtId="3" fontId="36" fillId="0" borderId="1" xfId="31" applyNumberFormat="1" applyFont="1"/>
    <xf numFmtId="3" fontId="85" fillId="0" borderId="1" xfId="31" applyNumberFormat="1" applyFont="1"/>
    <xf numFmtId="172" fontId="85" fillId="0" borderId="1" xfId="173" applyNumberFormat="1" applyFont="1"/>
    <xf numFmtId="172" fontId="36" fillId="0" borderId="1" xfId="173" applyNumberFormat="1" applyFont="1"/>
    <xf numFmtId="0" fontId="1" fillId="69" borderId="1" xfId="269" applyFont="1" applyFill="1"/>
    <xf numFmtId="2" fontId="85" fillId="0" borderId="1" xfId="7" applyNumberFormat="1" applyFont="1"/>
    <xf numFmtId="180" fontId="85" fillId="0" borderId="1" xfId="7" applyNumberFormat="1" applyFont="1"/>
    <xf numFmtId="0" fontId="1" fillId="0" borderId="1" xfId="269" applyFont="1" applyAlignment="1">
      <alignment vertical="center"/>
    </xf>
    <xf numFmtId="0" fontId="36" fillId="0" borderId="1" xfId="271" applyNumberFormat="1" applyFont="1"/>
    <xf numFmtId="10" fontId="1" fillId="0" borderId="1" xfId="269" applyNumberFormat="1" applyFont="1"/>
    <xf numFmtId="0" fontId="36" fillId="0" borderId="1" xfId="270" applyNumberFormat="1" applyFont="1"/>
    <xf numFmtId="43" fontId="36" fillId="0" borderId="1" xfId="270" applyFont="1"/>
    <xf numFmtId="0" fontId="80" fillId="0" borderId="1" xfId="269" applyFont="1" applyAlignment="1">
      <alignment vertical="center" wrapText="1"/>
    </xf>
    <xf numFmtId="166" fontId="36" fillId="0" borderId="1" xfId="271" applyNumberFormat="1" applyFont="1" applyAlignment="1">
      <alignment vertical="center" wrapText="1"/>
    </xf>
    <xf numFmtId="0" fontId="80" fillId="0" borderId="1" xfId="269" applyFont="1" applyAlignment="1">
      <alignment horizontal="center" vertical="center" wrapText="1"/>
    </xf>
    <xf numFmtId="166" fontId="1" fillId="0" borderId="1" xfId="269" applyNumberFormat="1" applyFont="1"/>
    <xf numFmtId="0" fontId="88" fillId="0" borderId="1" xfId="269" applyFont="1"/>
    <xf numFmtId="0" fontId="1" fillId="0" borderId="0" xfId="0" applyFont="1"/>
    <xf numFmtId="0" fontId="88" fillId="0" borderId="0" xfId="0" applyFont="1"/>
    <xf numFmtId="0" fontId="84" fillId="21" borderId="20" xfId="0" applyFont="1" applyFill="1" applyBorder="1" applyAlignment="1">
      <alignment horizontal="left" vertical="center"/>
    </xf>
    <xf numFmtId="0" fontId="84" fillId="21" borderId="20" xfId="0" applyFont="1" applyFill="1" applyBorder="1" applyAlignment="1">
      <alignment horizontal="center" vertical="center" wrapText="1"/>
    </xf>
    <xf numFmtId="0" fontId="84" fillId="21" borderId="20" xfId="0" applyFont="1" applyFill="1" applyBorder="1" applyAlignment="1">
      <alignment horizontal="center" vertical="center"/>
    </xf>
    <xf numFmtId="0" fontId="1" fillId="0" borderId="0" xfId="0" applyFont="1" applyAlignment="1">
      <alignment vertical="center"/>
    </xf>
    <xf numFmtId="0" fontId="84" fillId="21" borderId="15" xfId="0" applyFont="1" applyFill="1" applyBorder="1" applyAlignment="1">
      <alignment horizontal="center" vertical="center" wrapText="1"/>
    </xf>
    <xf numFmtId="3" fontId="36" fillId="0" borderId="21" xfId="0" applyNumberFormat="1" applyFont="1" applyBorder="1"/>
    <xf numFmtId="3" fontId="36" fillId="0" borderId="22" xfId="0" applyNumberFormat="1" applyFont="1" applyBorder="1"/>
    <xf numFmtId="10" fontId="1" fillId="21" borderId="21" xfId="0" applyNumberFormat="1" applyFont="1" applyFill="1" applyBorder="1" applyAlignment="1">
      <alignment horizontal="center"/>
    </xf>
    <xf numFmtId="3" fontId="84" fillId="18" borderId="20" xfId="0" applyNumberFormat="1" applyFont="1" applyFill="1" applyBorder="1" applyAlignment="1">
      <alignment vertical="center"/>
    </xf>
    <xf numFmtId="10" fontId="86" fillId="18" borderId="20" xfId="0" applyNumberFormat="1" applyFont="1" applyFill="1" applyBorder="1" applyAlignment="1">
      <alignment horizontal="center" vertical="center"/>
    </xf>
    <xf numFmtId="0" fontId="85" fillId="0" borderId="0" xfId="0" applyFont="1" applyAlignment="1">
      <alignment vertical="center"/>
    </xf>
    <xf numFmtId="3" fontId="1" fillId="0" borderId="21" xfId="0" applyNumberFormat="1" applyFont="1" applyBorder="1"/>
    <xf numFmtId="0" fontId="1" fillId="7" borderId="0" xfId="0" applyFont="1" applyFill="1"/>
    <xf numFmtId="3" fontId="94" fillId="18" borderId="20" xfId="0" applyNumberFormat="1" applyFont="1" applyFill="1" applyBorder="1" applyAlignment="1">
      <alignment vertical="center"/>
    </xf>
    <xf numFmtId="10" fontId="1" fillId="7" borderId="0" xfId="0" applyNumberFormat="1" applyFont="1" applyFill="1"/>
    <xf numFmtId="0" fontId="85" fillId="25" borderId="0" xfId="0" applyFont="1" applyFill="1" applyAlignment="1">
      <alignment vertical="center"/>
    </xf>
    <xf numFmtId="10" fontId="85" fillId="25" borderId="0" xfId="0" applyNumberFormat="1" applyFont="1" applyFill="1" applyAlignment="1">
      <alignment vertical="center"/>
    </xf>
    <xf numFmtId="166" fontId="36" fillId="0" borderId="1" xfId="39" applyNumberFormat="1" applyFont="1"/>
    <xf numFmtId="43" fontId="36" fillId="0" borderId="1" xfId="180" applyFont="1"/>
    <xf numFmtId="179" fontId="36" fillId="0" borderId="1" xfId="260" applyNumberFormat="1" applyFont="1"/>
    <xf numFmtId="179" fontId="36" fillId="0" borderId="1" xfId="260" applyNumberFormat="1" applyFont="1" applyBorder="1"/>
    <xf numFmtId="0" fontId="36" fillId="0" borderId="1" xfId="0" applyFont="1" applyBorder="1" applyAlignment="1">
      <alignment vertical="center"/>
    </xf>
    <xf numFmtId="0" fontId="36" fillId="6" borderId="0" xfId="0" applyFont="1" applyFill="1" applyAlignment="1">
      <alignment vertical="center" wrapText="1"/>
    </xf>
    <xf numFmtId="0" fontId="92" fillId="0" borderId="0" xfId="0" applyFont="1"/>
    <xf numFmtId="0" fontId="83" fillId="0" borderId="0" xfId="0" applyFont="1"/>
    <xf numFmtId="0" fontId="36" fillId="10" borderId="0" xfId="0" applyFont="1" applyFill="1" applyAlignment="1">
      <alignment vertical="center" wrapText="1"/>
    </xf>
    <xf numFmtId="0" fontId="36" fillId="3" borderId="0" xfId="0" applyFont="1" applyFill="1" applyAlignment="1">
      <alignment vertical="center" wrapText="1"/>
    </xf>
    <xf numFmtId="0" fontId="39" fillId="4" borderId="0" xfId="16" applyFont="1" applyFill="1" applyAlignment="1">
      <alignment horizontal="center"/>
    </xf>
    <xf numFmtId="0" fontId="39" fillId="4" borderId="1" xfId="16" applyFont="1" applyFill="1" applyBorder="1" applyAlignment="1">
      <alignment horizontal="center"/>
    </xf>
    <xf numFmtId="0" fontId="83" fillId="15" borderId="0" xfId="0" applyFont="1" applyFill="1" applyAlignment="1">
      <alignment horizontal="center" vertical="center" wrapText="1"/>
    </xf>
    <xf numFmtId="0" fontId="83" fillId="15" borderId="0" xfId="0" applyFont="1" applyFill="1" applyAlignment="1">
      <alignment horizontal="center" vertical="center"/>
    </xf>
    <xf numFmtId="1" fontId="83" fillId="15" borderId="0" xfId="0" quotePrefix="1" applyNumberFormat="1" applyFont="1" applyFill="1" applyAlignment="1">
      <alignment horizontal="center" vertical="center" wrapText="1"/>
    </xf>
    <xf numFmtId="0" fontId="83" fillId="12" borderId="0" xfId="0" applyFont="1" applyFill="1" applyAlignment="1">
      <alignment horizontal="justify" vertical="center"/>
    </xf>
    <xf numFmtId="0" fontId="83" fillId="12" borderId="0" xfId="0" applyFont="1" applyFill="1" applyAlignment="1">
      <alignment horizontal="center" vertical="center"/>
    </xf>
    <xf numFmtId="0" fontId="81" fillId="6" borderId="1" xfId="0" applyFont="1" applyFill="1" applyBorder="1" applyAlignment="1">
      <alignment horizontal="center" vertical="center" wrapText="1"/>
    </xf>
    <xf numFmtId="0" fontId="81" fillId="6" borderId="12" xfId="0" applyFont="1" applyFill="1" applyBorder="1" applyAlignment="1">
      <alignment horizontal="center" vertical="center" wrapText="1"/>
    </xf>
    <xf numFmtId="0" fontId="81" fillId="6" borderId="26" xfId="0" applyFont="1" applyFill="1" applyBorder="1" applyAlignment="1">
      <alignment horizontal="center" vertical="center" wrapText="1"/>
    </xf>
    <xf numFmtId="0" fontId="1" fillId="0" borderId="1" xfId="273" applyFont="1" applyBorder="1"/>
    <xf numFmtId="0" fontId="81" fillId="6" borderId="27" xfId="0" applyFont="1" applyFill="1" applyBorder="1" applyAlignment="1">
      <alignment horizontal="center" vertical="center" wrapText="1"/>
    </xf>
    <xf numFmtId="0" fontId="81" fillId="6" borderId="27" xfId="0" applyFont="1" applyFill="1" applyBorder="1" applyAlignment="1">
      <alignment horizontal="center" vertical="center"/>
    </xf>
    <xf numFmtId="0" fontId="81" fillId="6" borderId="26" xfId="0" applyFont="1" applyFill="1" applyBorder="1" applyAlignment="1">
      <alignment horizontal="center" vertical="center"/>
    </xf>
    <xf numFmtId="0" fontId="81" fillId="6" borderId="11" xfId="0" applyFont="1" applyFill="1" applyBorder="1" applyAlignment="1">
      <alignment horizontal="center" vertical="center"/>
    </xf>
    <xf numFmtId="0" fontId="81" fillId="6" borderId="29" xfId="0" applyFont="1" applyFill="1" applyBorder="1" applyAlignment="1">
      <alignment horizontal="center" vertical="center"/>
    </xf>
    <xf numFmtId="0" fontId="81" fillId="6" borderId="28" xfId="0" applyFont="1" applyFill="1" applyBorder="1" applyAlignment="1">
      <alignment horizontal="center" vertical="center"/>
    </xf>
    <xf numFmtId="0" fontId="81" fillId="6" borderId="12" xfId="0" applyFont="1" applyFill="1" applyBorder="1" applyAlignment="1">
      <alignment horizontal="center" vertical="center"/>
    </xf>
    <xf numFmtId="0" fontId="83" fillId="12" borderId="17" xfId="0" applyFont="1" applyFill="1" applyBorder="1" applyAlignment="1">
      <alignment horizontal="center" vertical="center"/>
    </xf>
    <xf numFmtId="0" fontId="83" fillId="12" borderId="16" xfId="0" applyFont="1" applyFill="1" applyBorder="1" applyAlignment="1">
      <alignment horizontal="center" vertical="center"/>
    </xf>
    <xf numFmtId="0" fontId="83" fillId="12" borderId="19" xfId="0" applyFont="1" applyFill="1" applyBorder="1" applyAlignment="1">
      <alignment horizontal="center" vertical="center"/>
    </xf>
    <xf numFmtId="0" fontId="83" fillId="15" borderId="1" xfId="0" applyFont="1" applyFill="1" applyBorder="1" applyAlignment="1">
      <alignment horizontal="center" vertical="center"/>
    </xf>
    <xf numFmtId="0" fontId="39" fillId="15" borderId="1" xfId="16" applyFont="1" applyFill="1" applyBorder="1" applyAlignment="1">
      <alignment horizontal="center" vertical="center"/>
    </xf>
    <xf numFmtId="17" fontId="83" fillId="15" borderId="1" xfId="0" applyNumberFormat="1" applyFont="1" applyFill="1" applyBorder="1" applyAlignment="1">
      <alignment horizontal="center" vertical="center" wrapText="1"/>
    </xf>
    <xf numFmtId="0" fontId="39" fillId="15" borderId="1" xfId="16" applyFont="1" applyFill="1" applyBorder="1" applyAlignment="1">
      <alignment horizontal="center" vertical="center" wrapText="1"/>
    </xf>
    <xf numFmtId="17" fontId="83" fillId="15" borderId="1" xfId="0" quotePrefix="1" applyNumberFormat="1" applyFont="1" applyFill="1" applyBorder="1" applyAlignment="1">
      <alignment horizontal="center" vertical="center" wrapText="1"/>
    </xf>
    <xf numFmtId="0" fontId="80" fillId="20" borderId="14" xfId="0" applyFont="1" applyFill="1" applyBorder="1" applyAlignment="1">
      <alignment horizontal="center"/>
    </xf>
    <xf numFmtId="0" fontId="1" fillId="0" borderId="1" xfId="252" applyFont="1" applyBorder="1"/>
    <xf numFmtId="0" fontId="39" fillId="0" borderId="1" xfId="30" applyFont="1" applyFill="1" applyBorder="1" applyAlignment="1">
      <alignment horizontal="center"/>
    </xf>
    <xf numFmtId="0" fontId="39" fillId="7" borderId="1" xfId="30" applyFont="1" applyFill="1" applyBorder="1" applyAlignment="1">
      <alignment horizontal="center"/>
    </xf>
    <xf numFmtId="0" fontId="1" fillId="0" borderId="1" xfId="252" applyFont="1" applyBorder="1" applyAlignment="1">
      <alignment horizontal="center"/>
    </xf>
    <xf numFmtId="0" fontId="1" fillId="0" borderId="1" xfId="102" applyFont="1" applyBorder="1"/>
    <xf numFmtId="0" fontId="82" fillId="9" borderId="1" xfId="269" applyFont="1" applyFill="1" applyAlignment="1">
      <alignment horizontal="center" vertical="center"/>
    </xf>
    <xf numFmtId="0" fontId="82" fillId="9" borderId="1" xfId="269" applyFont="1" applyFill="1" applyAlignment="1">
      <alignment horizontal="center" vertical="center" textRotation="90"/>
    </xf>
  </cellXfs>
  <cellStyles count="288">
    <cellStyle name="0" xfId="151" xr:uid="{00000000-0005-0000-0000-000000000000}"/>
    <cellStyle name="20% - Énfasis1 2" xfId="93" xr:uid="{00000000-0005-0000-0000-000001000000}"/>
    <cellStyle name="20% - Énfasis1 3" xfId="116" xr:uid="{00000000-0005-0000-0000-000002000000}"/>
    <cellStyle name="20% - Énfasis1 4" xfId="222" xr:uid="{00000000-0005-0000-0000-000003000000}"/>
    <cellStyle name="20% - Énfasis2 2" xfId="226" xr:uid="{00000000-0005-0000-0000-000004000000}"/>
    <cellStyle name="20% - Énfasis3 2" xfId="230" xr:uid="{00000000-0005-0000-0000-000005000000}"/>
    <cellStyle name="20% - Énfasis4 2" xfId="234" xr:uid="{00000000-0005-0000-0000-000006000000}"/>
    <cellStyle name="20% - Énfasis5 2" xfId="238" xr:uid="{00000000-0005-0000-0000-000007000000}"/>
    <cellStyle name="20% - Énfasis6 2" xfId="242" xr:uid="{00000000-0005-0000-0000-000008000000}"/>
    <cellStyle name="40% - Énfasis1 2" xfId="223" xr:uid="{00000000-0005-0000-0000-000009000000}"/>
    <cellStyle name="40% - Énfasis2 2" xfId="227" xr:uid="{00000000-0005-0000-0000-00000A000000}"/>
    <cellStyle name="40% - Énfasis3 2" xfId="231" xr:uid="{00000000-0005-0000-0000-00000B000000}"/>
    <cellStyle name="40% - Énfasis4 2" xfId="235" xr:uid="{00000000-0005-0000-0000-00000C000000}"/>
    <cellStyle name="40% - Énfasis5 2" xfId="239" xr:uid="{00000000-0005-0000-0000-00000D000000}"/>
    <cellStyle name="40% - Énfasis6 2" xfId="243" xr:uid="{00000000-0005-0000-0000-00000E000000}"/>
    <cellStyle name="60% - Énfasis1 2" xfId="224" xr:uid="{00000000-0005-0000-0000-00000F000000}"/>
    <cellStyle name="60% - Énfasis2 2" xfId="228" xr:uid="{00000000-0005-0000-0000-000010000000}"/>
    <cellStyle name="60% - Énfasis3 2" xfId="232" xr:uid="{00000000-0005-0000-0000-000011000000}"/>
    <cellStyle name="60% - Énfasis4 2" xfId="236" xr:uid="{00000000-0005-0000-0000-000012000000}"/>
    <cellStyle name="60% - Énfasis5 2" xfId="240" xr:uid="{00000000-0005-0000-0000-000013000000}"/>
    <cellStyle name="60% - Énfasis6 2" xfId="244" xr:uid="{00000000-0005-0000-0000-000014000000}"/>
    <cellStyle name="Bueno 2" xfId="209" xr:uid="{00000000-0005-0000-0000-000015000000}"/>
    <cellStyle name="Cálculo 2" xfId="214" xr:uid="{00000000-0005-0000-0000-000016000000}"/>
    <cellStyle name="Celda de comprobación 2" xfId="216" xr:uid="{00000000-0005-0000-0000-000017000000}"/>
    <cellStyle name="Celda vinculada 2" xfId="215" xr:uid="{00000000-0005-0000-0000-000018000000}"/>
    <cellStyle name="Encabezado 1 2" xfId="205" xr:uid="{00000000-0005-0000-0000-000019000000}"/>
    <cellStyle name="Encabezado 4 2" xfId="208" xr:uid="{00000000-0005-0000-0000-00001A000000}"/>
    <cellStyle name="Énfasis1 2" xfId="221" xr:uid="{00000000-0005-0000-0000-00001B000000}"/>
    <cellStyle name="Énfasis2 2" xfId="225" xr:uid="{00000000-0005-0000-0000-00001C000000}"/>
    <cellStyle name="Énfasis3 2" xfId="229" xr:uid="{00000000-0005-0000-0000-00001D000000}"/>
    <cellStyle name="Énfasis4 2" xfId="233" xr:uid="{00000000-0005-0000-0000-00001E000000}"/>
    <cellStyle name="Énfasis5 2" xfId="237" xr:uid="{00000000-0005-0000-0000-00001F000000}"/>
    <cellStyle name="Énfasis6 2" xfId="241" xr:uid="{00000000-0005-0000-0000-000020000000}"/>
    <cellStyle name="Entrada 2" xfId="212" xr:uid="{00000000-0005-0000-0000-000021000000}"/>
    <cellStyle name="Hipervínculo" xfId="16" builtinId="8"/>
    <cellStyle name="Hipervínculo 2" xfId="3" xr:uid="{00000000-0005-0000-0000-000023000000}"/>
    <cellStyle name="Hipervínculo 2 2" xfId="30" xr:uid="{00000000-0005-0000-0000-000024000000}"/>
    <cellStyle name="Hipervínculo 3" xfId="84" xr:uid="{00000000-0005-0000-0000-000025000000}"/>
    <cellStyle name="Incorrecto 2" xfId="210" xr:uid="{00000000-0005-0000-0000-000026000000}"/>
    <cellStyle name="Millares 10" xfId="140" xr:uid="{00000000-0005-0000-0000-000028000000}"/>
    <cellStyle name="Millares 11" xfId="147" xr:uid="{00000000-0005-0000-0000-000029000000}"/>
    <cellStyle name="Millares 12" xfId="153" xr:uid="{00000000-0005-0000-0000-00002A000000}"/>
    <cellStyle name="Millares 13" xfId="160" xr:uid="{00000000-0005-0000-0000-00002B000000}"/>
    <cellStyle name="Millares 14" xfId="26" xr:uid="{00000000-0005-0000-0000-00002C000000}"/>
    <cellStyle name="Millares 15" xfId="161" xr:uid="{00000000-0005-0000-0000-00002D000000}"/>
    <cellStyle name="Millares 16" xfId="6" xr:uid="{00000000-0005-0000-0000-00002E000000}"/>
    <cellStyle name="Millares 16 2" xfId="29" xr:uid="{00000000-0005-0000-0000-00002F000000}"/>
    <cellStyle name="Millares 16 3" xfId="74" xr:uid="{00000000-0005-0000-0000-000030000000}"/>
    <cellStyle name="Millares 17" xfId="164" xr:uid="{00000000-0005-0000-0000-000031000000}"/>
    <cellStyle name="Millares 18" xfId="173" xr:uid="{00000000-0005-0000-0000-000032000000}"/>
    <cellStyle name="Millares 19" xfId="175" xr:uid="{00000000-0005-0000-0000-000033000000}"/>
    <cellStyle name="Millares 2" xfId="19" xr:uid="{00000000-0005-0000-0000-000034000000}"/>
    <cellStyle name="Millares 2 2" xfId="24" xr:uid="{00000000-0005-0000-0000-000035000000}"/>
    <cellStyle name="Millares 2 3" xfId="44" xr:uid="{00000000-0005-0000-0000-000036000000}"/>
    <cellStyle name="Millares 2 3 2" xfId="57" xr:uid="{00000000-0005-0000-0000-000037000000}"/>
    <cellStyle name="Millares 2 3 2 2" xfId="97" xr:uid="{00000000-0005-0000-0000-000038000000}"/>
    <cellStyle name="Millares 2 3 2 2 2" xfId="111" xr:uid="{00000000-0005-0000-0000-000039000000}"/>
    <cellStyle name="Millares 2 4" xfId="53" xr:uid="{00000000-0005-0000-0000-00003A000000}"/>
    <cellStyle name="Millares 2 5" xfId="76" xr:uid="{00000000-0005-0000-0000-00003B000000}"/>
    <cellStyle name="Millares 2 6" xfId="135" xr:uid="{00000000-0005-0000-0000-00003C000000}"/>
    <cellStyle name="Millares 2 6 2" xfId="179" xr:uid="{00000000-0005-0000-0000-00003D000000}"/>
    <cellStyle name="Millares 2 6 2 2" xfId="270" xr:uid="{00000000-0005-0000-0000-00003E000000}"/>
    <cellStyle name="Millares 2 6 3" xfId="267" xr:uid="{00000000-0005-0000-0000-00003F000000}"/>
    <cellStyle name="Millares 2 7" xfId="157" xr:uid="{00000000-0005-0000-0000-000040000000}"/>
    <cellStyle name="Millares 2 8" xfId="172" xr:uid="{00000000-0005-0000-0000-000041000000}"/>
    <cellStyle name="Millares 2 9" xfId="262" xr:uid="{00000000-0005-0000-0000-000042000000}"/>
    <cellStyle name="Millares 20" xfId="180" xr:uid="{00000000-0005-0000-0000-000043000000}"/>
    <cellStyle name="Millares 21" xfId="183" xr:uid="{00000000-0005-0000-0000-000044000000}"/>
    <cellStyle name="Millares 22" xfId="189" xr:uid="{00000000-0005-0000-0000-000045000000}"/>
    <cellStyle name="Millares 23" xfId="194" xr:uid="{00000000-0005-0000-0000-000046000000}"/>
    <cellStyle name="Millares 24" xfId="198" xr:uid="{00000000-0005-0000-0000-000047000000}"/>
    <cellStyle name="Millares 25" xfId="203" xr:uid="{00000000-0005-0000-0000-000048000000}"/>
    <cellStyle name="Millares 26" xfId="249" xr:uid="{00000000-0005-0000-0000-000049000000}"/>
    <cellStyle name="Millares 3" xfId="21" xr:uid="{00000000-0005-0000-0000-00004A000000}"/>
    <cellStyle name="Millares 3 2" xfId="38" xr:uid="{00000000-0005-0000-0000-00004B000000}"/>
    <cellStyle name="Millares 4" xfId="32" xr:uid="{00000000-0005-0000-0000-00004C000000}"/>
    <cellStyle name="Millares 5" xfId="69" xr:uid="{00000000-0005-0000-0000-00004D000000}"/>
    <cellStyle name="Millares 6" xfId="81" xr:uid="{00000000-0005-0000-0000-00004E000000}"/>
    <cellStyle name="Millares 7" xfId="88" xr:uid="{00000000-0005-0000-0000-00004F000000}"/>
    <cellStyle name="Millares 8" xfId="108" xr:uid="{00000000-0005-0000-0000-000050000000}"/>
    <cellStyle name="Millares 9" xfId="136" xr:uid="{00000000-0005-0000-0000-000051000000}"/>
    <cellStyle name="Moneda 2" xfId="40" xr:uid="{00000000-0005-0000-0000-000052000000}"/>
    <cellStyle name="Moneda 2 2" xfId="145" xr:uid="{00000000-0005-0000-0000-000053000000}"/>
    <cellStyle name="Moneda 2 3" xfId="167" xr:uid="{00000000-0005-0000-0000-000054000000}"/>
    <cellStyle name="Moneda 2 5" xfId="146" xr:uid="{00000000-0005-0000-0000-000055000000}"/>
    <cellStyle name="Moneda 2 5 2" xfId="168" xr:uid="{00000000-0005-0000-0000-000056000000}"/>
    <cellStyle name="Moneda 3" xfId="59" xr:uid="{00000000-0005-0000-0000-000057000000}"/>
    <cellStyle name="Moneda 4" xfId="112" xr:uid="{00000000-0005-0000-0000-000058000000}"/>
    <cellStyle name="Moneda 5" xfId="143" xr:uid="{00000000-0005-0000-0000-000059000000}"/>
    <cellStyle name="Neutral 2" xfId="211" xr:uid="{00000000-0005-0000-0000-00005A000000}"/>
    <cellStyle name="Normal" xfId="0" builtinId="0"/>
    <cellStyle name="Normal 10" xfId="35" xr:uid="{00000000-0005-0000-0000-00005C000000}"/>
    <cellStyle name="Normal 10 2" xfId="42" xr:uid="{00000000-0005-0000-0000-00005D000000}"/>
    <cellStyle name="Normal 11" xfId="54" xr:uid="{00000000-0005-0000-0000-00005E000000}"/>
    <cellStyle name="Normal 12" xfId="62" xr:uid="{00000000-0005-0000-0000-00005F000000}"/>
    <cellStyle name="Normal 12 2" xfId="176" xr:uid="{00000000-0005-0000-0000-000060000000}"/>
    <cellStyle name="Normal 12 3" xfId="191" xr:uid="{00000000-0005-0000-0000-000061000000}"/>
    <cellStyle name="Normal 12 4" xfId="200" xr:uid="{00000000-0005-0000-0000-000062000000}"/>
    <cellStyle name="Normal 12 5" xfId="251" xr:uid="{00000000-0005-0000-0000-000063000000}"/>
    <cellStyle name="Normal 12 6" xfId="260" xr:uid="{00000000-0005-0000-0000-000064000000}"/>
    <cellStyle name="Normal 12 7" xfId="287" xr:uid="{35D3DB8D-789B-4423-BF95-AD4F836C23F0}"/>
    <cellStyle name="Normal 13" xfId="64" xr:uid="{00000000-0005-0000-0000-000065000000}"/>
    <cellStyle name="Normal 14" xfId="66" xr:uid="{00000000-0005-0000-0000-000066000000}"/>
    <cellStyle name="Normal 15" xfId="68" xr:uid="{00000000-0005-0000-0000-000067000000}"/>
    <cellStyle name="Normal 16" xfId="80" xr:uid="{00000000-0005-0000-0000-000068000000}"/>
    <cellStyle name="Normal 17" xfId="83" xr:uid="{00000000-0005-0000-0000-000069000000}"/>
    <cellStyle name="Normal 18" xfId="12" xr:uid="{00000000-0005-0000-0000-00006A000000}"/>
    <cellStyle name="Normal 18 2" xfId="106" xr:uid="{00000000-0005-0000-0000-00006B000000}"/>
    <cellStyle name="Normal 18 2 2" xfId="253" xr:uid="{00000000-0005-0000-0000-00006C000000}"/>
    <cellStyle name="Normal 19" xfId="86" xr:uid="{00000000-0005-0000-0000-00006D000000}"/>
    <cellStyle name="Normal 19 2" xfId="109" xr:uid="{00000000-0005-0000-0000-00006E000000}"/>
    <cellStyle name="Normal 2" xfId="1" xr:uid="{00000000-0005-0000-0000-00006F000000}"/>
    <cellStyle name="Normal 2 10" xfId="130" xr:uid="{00000000-0005-0000-0000-000070000000}"/>
    <cellStyle name="Normal 2 11" xfId="174" xr:uid="{00000000-0005-0000-0000-000071000000}"/>
    <cellStyle name="Normal 2 12" xfId="181" xr:uid="{00000000-0005-0000-0000-000072000000}"/>
    <cellStyle name="Normal 2 13" xfId="185" xr:uid="{00000000-0005-0000-0000-000073000000}"/>
    <cellStyle name="Normal 2 14" xfId="187" xr:uid="{00000000-0005-0000-0000-000074000000}"/>
    <cellStyle name="Normal 2 14 2" xfId="269" xr:uid="{00000000-0005-0000-0000-000075000000}"/>
    <cellStyle name="Normal 2 15" xfId="188" xr:uid="{00000000-0005-0000-0000-000076000000}"/>
    <cellStyle name="Normal 2 16" xfId="278" xr:uid="{00000000-0005-0000-0000-000077000000}"/>
    <cellStyle name="Normal 2 2" xfId="23" xr:uid="{00000000-0005-0000-0000-000078000000}"/>
    <cellStyle name="Normal 2 2 2" xfId="117" xr:uid="{00000000-0005-0000-0000-000079000000}"/>
    <cellStyle name="Normal 2 3" xfId="9" xr:uid="{00000000-0005-0000-0000-00007A000000}"/>
    <cellStyle name="Normal 2 3 2" xfId="103" xr:uid="{00000000-0005-0000-0000-00007B000000}"/>
    <cellStyle name="Normal 2 3 2 2" xfId="255" xr:uid="{00000000-0005-0000-0000-00007C000000}"/>
    <cellStyle name="Normal 2 3 2 2 2" xfId="274" xr:uid="{00000000-0005-0000-0000-00007D000000}"/>
    <cellStyle name="Normal 2 3 3" xfId="10" xr:uid="{00000000-0005-0000-0000-00007E000000}"/>
    <cellStyle name="Normal 2 3 3 2" xfId="104" xr:uid="{00000000-0005-0000-0000-00007F000000}"/>
    <cellStyle name="Normal 2 3 3 2 2" xfId="256" xr:uid="{00000000-0005-0000-0000-000080000000}"/>
    <cellStyle name="Normal 2 3 3 2 2 2" xfId="275" xr:uid="{00000000-0005-0000-0000-000081000000}"/>
    <cellStyle name="Normal 2 3 4" xfId="126" xr:uid="{00000000-0005-0000-0000-000082000000}"/>
    <cellStyle name="Normal 2 4" xfId="85" xr:uid="{00000000-0005-0000-0000-000083000000}"/>
    <cellStyle name="Normal 2 5" xfId="91" xr:uid="{00000000-0005-0000-0000-000084000000}"/>
    <cellStyle name="Normal 2 6" xfId="94" xr:uid="{00000000-0005-0000-0000-000085000000}"/>
    <cellStyle name="Normal 2 7" xfId="49" xr:uid="{00000000-0005-0000-0000-000086000000}"/>
    <cellStyle name="Normal 2 8" xfId="101" xr:uid="{00000000-0005-0000-0000-000087000000}"/>
    <cellStyle name="Normal 2 9" xfId="102" xr:uid="{00000000-0005-0000-0000-000088000000}"/>
    <cellStyle name="Normal 2 9 2" xfId="125" xr:uid="{00000000-0005-0000-0000-000089000000}"/>
    <cellStyle name="Normal 2 9 3" xfId="252" xr:uid="{00000000-0005-0000-0000-00008A000000}"/>
    <cellStyle name="Normal 2 9 3 2" xfId="273" xr:uid="{00000000-0005-0000-0000-00008B000000}"/>
    <cellStyle name="Normal 20" xfId="89" xr:uid="{00000000-0005-0000-0000-00008C000000}"/>
    <cellStyle name="Normal 21" xfId="25" xr:uid="{00000000-0005-0000-0000-00008D000000}"/>
    <cellStyle name="Normal 22" xfId="121" xr:uid="{00000000-0005-0000-0000-00008E000000}"/>
    <cellStyle name="Normal 22 2" xfId="276" xr:uid="{00000000-0005-0000-0000-00008F000000}"/>
    <cellStyle name="Normal 23" xfId="123" xr:uid="{00000000-0005-0000-0000-000090000000}"/>
    <cellStyle name="Normal 24" xfId="2" xr:uid="{00000000-0005-0000-0000-000091000000}"/>
    <cellStyle name="Normal 24 2" xfId="27" xr:uid="{00000000-0005-0000-0000-000092000000}"/>
    <cellStyle name="Normal 24 2 2" xfId="46" xr:uid="{00000000-0005-0000-0000-000093000000}"/>
    <cellStyle name="Normal 24 2 2 2" xfId="58" xr:uid="{00000000-0005-0000-0000-000094000000}"/>
    <cellStyle name="Normal 24 3" xfId="72" xr:uid="{00000000-0005-0000-0000-000095000000}"/>
    <cellStyle name="Normal 25" xfId="124" xr:uid="{00000000-0005-0000-0000-000096000000}"/>
    <cellStyle name="Normal 26" xfId="132" xr:uid="{00000000-0005-0000-0000-000097000000}"/>
    <cellStyle name="Normal 27" xfId="139" xr:uid="{00000000-0005-0000-0000-000098000000}"/>
    <cellStyle name="Normal 28" xfId="148" xr:uid="{00000000-0005-0000-0000-000099000000}"/>
    <cellStyle name="Normal 29" xfId="150" xr:uid="{00000000-0005-0000-0000-00009A000000}"/>
    <cellStyle name="Normal 3" xfId="7" xr:uid="{00000000-0005-0000-0000-00009B000000}"/>
    <cellStyle name="Normal 3 2" xfId="43" xr:uid="{00000000-0005-0000-0000-00009C000000}"/>
    <cellStyle name="Normal 3 2 2" xfId="55" xr:uid="{00000000-0005-0000-0000-00009D000000}"/>
    <cellStyle name="Normal 3 3" xfId="71" xr:uid="{00000000-0005-0000-0000-00009E000000}"/>
    <cellStyle name="Normal 3 4" xfId="79" xr:uid="{00000000-0005-0000-0000-00009F000000}"/>
    <cellStyle name="Normal 3 5" xfId="115" xr:uid="{00000000-0005-0000-0000-0000A0000000}"/>
    <cellStyle name="Normal 3 6" xfId="129" xr:uid="{00000000-0005-0000-0000-0000A1000000}"/>
    <cellStyle name="Normal 3 7" xfId="142" xr:uid="{00000000-0005-0000-0000-0000A2000000}"/>
    <cellStyle name="Normal 3 7 2" xfId="178" xr:uid="{00000000-0005-0000-0000-0000A3000000}"/>
    <cellStyle name="Normal 3 7 2 2" xfId="277" xr:uid="{00000000-0005-0000-0000-0000A4000000}"/>
    <cellStyle name="Normal 3 7 3" xfId="268" xr:uid="{00000000-0005-0000-0000-0000A5000000}"/>
    <cellStyle name="Normal 30" xfId="152" xr:uid="{00000000-0005-0000-0000-0000A6000000}"/>
    <cellStyle name="Normal 31" xfId="158" xr:uid="{00000000-0005-0000-0000-0000A7000000}"/>
    <cellStyle name="Normal 32" xfId="165" xr:uid="{00000000-0005-0000-0000-0000A8000000}"/>
    <cellStyle name="Normal 33" xfId="182" xr:uid="{00000000-0005-0000-0000-0000A9000000}"/>
    <cellStyle name="Normal 34" xfId="186" xr:uid="{00000000-0005-0000-0000-0000AA000000}"/>
    <cellStyle name="Normal 35" xfId="190" xr:uid="{00000000-0005-0000-0000-0000AB000000}"/>
    <cellStyle name="Normal 36" xfId="192" xr:uid="{00000000-0005-0000-0000-0000AC000000}"/>
    <cellStyle name="Normal 37" xfId="195" xr:uid="{00000000-0005-0000-0000-0000AD000000}"/>
    <cellStyle name="Normal 37 2" xfId="283" xr:uid="{12567D0C-ABF0-489F-A15A-CCE2A386E7AC}"/>
    <cellStyle name="Normal 38" xfId="197" xr:uid="{00000000-0005-0000-0000-0000AE000000}"/>
    <cellStyle name="Normal 39" xfId="201" xr:uid="{00000000-0005-0000-0000-0000AF000000}"/>
    <cellStyle name="Normal 4" xfId="8" xr:uid="{00000000-0005-0000-0000-0000B0000000}"/>
    <cellStyle name="Normal 4 10" xfId="170" xr:uid="{00000000-0005-0000-0000-0000B1000000}"/>
    <cellStyle name="Normal 4 2" xfId="37" xr:uid="{00000000-0005-0000-0000-0000B2000000}"/>
    <cellStyle name="Normal 4 2 2" xfId="177" xr:uid="{00000000-0005-0000-0000-0000B3000000}"/>
    <cellStyle name="Normal 4 3" xfId="47" xr:uid="{00000000-0005-0000-0000-0000B4000000}"/>
    <cellStyle name="Normal 4 4" xfId="51" xr:uid="{00000000-0005-0000-0000-0000B5000000}"/>
    <cellStyle name="Normal 4 5" xfId="75" xr:uid="{00000000-0005-0000-0000-0000B6000000}"/>
    <cellStyle name="Normal 4 6" xfId="99" xr:uid="{00000000-0005-0000-0000-0000B7000000}"/>
    <cellStyle name="Normal 4 7" xfId="113" xr:uid="{00000000-0005-0000-0000-0000B8000000}"/>
    <cellStyle name="Normal 4 8" xfId="133" xr:uid="{00000000-0005-0000-0000-0000B9000000}"/>
    <cellStyle name="Normal 4 9" xfId="155" xr:uid="{00000000-0005-0000-0000-0000BA000000}"/>
    <cellStyle name="Normal 40" xfId="246" xr:uid="{00000000-0005-0000-0000-0000BB000000}"/>
    <cellStyle name="Normal 41" xfId="247" xr:uid="{00000000-0005-0000-0000-0000BC000000}"/>
    <cellStyle name="Normal 42" xfId="258" xr:uid="{00000000-0005-0000-0000-0000BD000000}"/>
    <cellStyle name="Normal 43" xfId="261" xr:uid="{00000000-0005-0000-0000-0000BE000000}"/>
    <cellStyle name="Normal 44" xfId="263" xr:uid="{00000000-0005-0000-0000-0000BF000000}"/>
    <cellStyle name="Normal 45" xfId="265" xr:uid="{00000000-0005-0000-0000-0000C0000000}"/>
    <cellStyle name="Normal 46" xfId="266" xr:uid="{00000000-0005-0000-0000-0000C1000000}"/>
    <cellStyle name="Normal 47" xfId="280" xr:uid="{00000000-0005-0000-0000-0000C2000000}"/>
    <cellStyle name="Normal 48" xfId="282" xr:uid="{6806DDDC-9CFB-45DC-AEC3-9FA2C5AD896A}"/>
    <cellStyle name="Normal 49" xfId="286" xr:uid="{FBE680CA-CAED-424E-9D81-D4D215C485E4}"/>
    <cellStyle name="Normal 5" xfId="13" xr:uid="{00000000-0005-0000-0000-0000C3000000}"/>
    <cellStyle name="Normal 5 2" xfId="78" xr:uid="{00000000-0005-0000-0000-0000C4000000}"/>
    <cellStyle name="Normal 6" xfId="17" xr:uid="{00000000-0005-0000-0000-0000C5000000}"/>
    <cellStyle name="Normal 6 2" xfId="60" xr:uid="{00000000-0005-0000-0000-0000C6000000}"/>
    <cellStyle name="Normal 6 2 2" xfId="95" xr:uid="{00000000-0005-0000-0000-0000C7000000}"/>
    <cellStyle name="Normal 6 2 2 2" xfId="118" xr:uid="{00000000-0005-0000-0000-0000C8000000}"/>
    <cellStyle name="Normal 7" xfId="20" xr:uid="{00000000-0005-0000-0000-0000C9000000}"/>
    <cellStyle name="Normal 7 2" xfId="144" xr:uid="{00000000-0005-0000-0000-0000CA000000}"/>
    <cellStyle name="Normal 7 3" xfId="166" xr:uid="{00000000-0005-0000-0000-0000CB000000}"/>
    <cellStyle name="Normal 7 4" xfId="279" xr:uid="{00000000-0005-0000-0000-0000CC000000}"/>
    <cellStyle name="Normal 8" xfId="33" xr:uid="{00000000-0005-0000-0000-0000CD000000}"/>
    <cellStyle name="Normal 9" xfId="15" xr:uid="{00000000-0005-0000-0000-0000CE000000}"/>
    <cellStyle name="Notas 2" xfId="218" xr:uid="{00000000-0005-0000-0000-0000CF000000}"/>
    <cellStyle name="Porcentaje" xfId="138" builtinId="5"/>
    <cellStyle name="Porcentaje 10" xfId="45" xr:uid="{00000000-0005-0000-0000-0000D1000000}"/>
    <cellStyle name="Porcentaje 10 2" xfId="56" xr:uid="{00000000-0005-0000-0000-0000D2000000}"/>
    <cellStyle name="Porcentaje 10 2 2" xfId="98" xr:uid="{00000000-0005-0000-0000-0000D3000000}"/>
    <cellStyle name="Porcentaje 10 2 2 2" xfId="110" xr:uid="{00000000-0005-0000-0000-0000D4000000}"/>
    <cellStyle name="Porcentaje 11" xfId="63" xr:uid="{00000000-0005-0000-0000-0000D5000000}"/>
    <cellStyle name="Porcentaje 12" xfId="65" xr:uid="{00000000-0005-0000-0000-0000D6000000}"/>
    <cellStyle name="Porcentaje 13" xfId="67" xr:uid="{00000000-0005-0000-0000-0000D7000000}"/>
    <cellStyle name="Porcentaje 14" xfId="70" xr:uid="{00000000-0005-0000-0000-0000D8000000}"/>
    <cellStyle name="Porcentaje 15" xfId="82" xr:uid="{00000000-0005-0000-0000-0000D9000000}"/>
    <cellStyle name="Porcentaje 16" xfId="87" xr:uid="{00000000-0005-0000-0000-0000DA000000}"/>
    <cellStyle name="Porcentaje 16 2" xfId="119" xr:uid="{00000000-0005-0000-0000-0000DB000000}"/>
    <cellStyle name="Porcentaje 17" xfId="90" xr:uid="{00000000-0005-0000-0000-0000DC000000}"/>
    <cellStyle name="Porcentaje 18" xfId="11" xr:uid="{00000000-0005-0000-0000-0000DD000000}"/>
    <cellStyle name="Porcentaje 18 2" xfId="105" xr:uid="{00000000-0005-0000-0000-0000DE000000}"/>
    <cellStyle name="Porcentaje 18 2 2" xfId="257" xr:uid="{00000000-0005-0000-0000-0000DF000000}"/>
    <cellStyle name="Porcentaje 18 2 2 2" xfId="271" xr:uid="{00000000-0005-0000-0000-0000E0000000}"/>
    <cellStyle name="Porcentaje 19" xfId="92" xr:uid="{00000000-0005-0000-0000-0000E1000000}"/>
    <cellStyle name="Porcentaje 2" xfId="5" xr:uid="{00000000-0005-0000-0000-0000E2000000}"/>
    <cellStyle name="Porcentaje 2 10" xfId="131" xr:uid="{00000000-0005-0000-0000-0000E3000000}"/>
    <cellStyle name="Porcentaje 2 11" xfId="134" xr:uid="{00000000-0005-0000-0000-0000E4000000}"/>
    <cellStyle name="Porcentaje 2 12" xfId="156" xr:uid="{00000000-0005-0000-0000-0000E5000000}"/>
    <cellStyle name="Porcentaje 2 13" xfId="171" xr:uid="{00000000-0005-0000-0000-0000E6000000}"/>
    <cellStyle name="Porcentaje 2 13 2" xfId="272" xr:uid="{00000000-0005-0000-0000-0000E7000000}"/>
    <cellStyle name="Porcentaje 2 2" xfId="48" xr:uid="{00000000-0005-0000-0000-0000E8000000}"/>
    <cellStyle name="Porcentaje 2 3" xfId="52" xr:uid="{00000000-0005-0000-0000-0000E9000000}"/>
    <cellStyle name="Porcentaje 2 4" xfId="77" xr:uid="{00000000-0005-0000-0000-0000EA000000}"/>
    <cellStyle name="Porcentaje 2 5" xfId="50" xr:uid="{00000000-0005-0000-0000-0000EB000000}"/>
    <cellStyle name="Porcentaje 2 6" xfId="100" xr:uid="{00000000-0005-0000-0000-0000EC000000}"/>
    <cellStyle name="Porcentaje 2 7" xfId="107" xr:uid="{00000000-0005-0000-0000-0000ED000000}"/>
    <cellStyle name="Porcentaje 2 7 2" xfId="254" xr:uid="{00000000-0005-0000-0000-0000EE000000}"/>
    <cellStyle name="Porcentaje 2 8" xfId="114" xr:uid="{00000000-0005-0000-0000-0000EF000000}"/>
    <cellStyle name="Porcentaje 2 9" xfId="128" xr:uid="{00000000-0005-0000-0000-0000F0000000}"/>
    <cellStyle name="Porcentaje 20" xfId="122" xr:uid="{00000000-0005-0000-0000-0000F1000000}"/>
    <cellStyle name="Porcentaje 21" xfId="127" xr:uid="{00000000-0005-0000-0000-0000F2000000}"/>
    <cellStyle name="Porcentaje 22" xfId="4" xr:uid="{00000000-0005-0000-0000-0000F3000000}"/>
    <cellStyle name="Porcentaje 22 2" xfId="28" xr:uid="{00000000-0005-0000-0000-0000F4000000}"/>
    <cellStyle name="Porcentaje 22 3" xfId="73" xr:uid="{00000000-0005-0000-0000-0000F5000000}"/>
    <cellStyle name="Porcentaje 23" xfId="137" xr:uid="{00000000-0005-0000-0000-0000F6000000}"/>
    <cellStyle name="Porcentaje 24" xfId="141" xr:uid="{00000000-0005-0000-0000-0000F7000000}"/>
    <cellStyle name="Porcentaje 25" xfId="149" xr:uid="{00000000-0005-0000-0000-0000F8000000}"/>
    <cellStyle name="Porcentaje 26" xfId="154" xr:uid="{00000000-0005-0000-0000-0000F9000000}"/>
    <cellStyle name="Porcentaje 27" xfId="159" xr:uid="{00000000-0005-0000-0000-0000FA000000}"/>
    <cellStyle name="Porcentaje 28" xfId="162" xr:uid="{00000000-0005-0000-0000-0000FB000000}"/>
    <cellStyle name="Porcentaje 29" xfId="163" xr:uid="{00000000-0005-0000-0000-0000FC000000}"/>
    <cellStyle name="Porcentaje 3" xfId="14" xr:uid="{00000000-0005-0000-0000-0000FD000000}"/>
    <cellStyle name="Porcentaje 3 2" xfId="39" xr:uid="{00000000-0005-0000-0000-0000FE000000}"/>
    <cellStyle name="Porcentaje 30" xfId="169" xr:uid="{00000000-0005-0000-0000-0000FF000000}"/>
    <cellStyle name="Porcentaje 31" xfId="184" xr:uid="{00000000-0005-0000-0000-000000010000}"/>
    <cellStyle name="Porcentaje 32" xfId="193" xr:uid="{00000000-0005-0000-0000-000001010000}"/>
    <cellStyle name="Porcentaje 33" xfId="196" xr:uid="{00000000-0005-0000-0000-000002010000}"/>
    <cellStyle name="Porcentaje 33 2" xfId="284" xr:uid="{E02B0DAE-9A35-4EFC-ACEB-FB5981F6880C}"/>
    <cellStyle name="Porcentaje 34" xfId="199" xr:uid="{00000000-0005-0000-0000-000003010000}"/>
    <cellStyle name="Porcentaje 35" xfId="202" xr:uid="{00000000-0005-0000-0000-000004010000}"/>
    <cellStyle name="Porcentaje 36" xfId="248" xr:uid="{00000000-0005-0000-0000-000005010000}"/>
    <cellStyle name="Porcentaje 37" xfId="250" xr:uid="{00000000-0005-0000-0000-000006010000}"/>
    <cellStyle name="Porcentaje 38" xfId="259" xr:uid="{00000000-0005-0000-0000-000007010000}"/>
    <cellStyle name="Porcentaje 39" xfId="264" xr:uid="{00000000-0005-0000-0000-000008010000}"/>
    <cellStyle name="Porcentaje 4" xfId="18" xr:uid="{00000000-0005-0000-0000-000009010000}"/>
    <cellStyle name="Porcentaje 4 2" xfId="61" xr:uid="{00000000-0005-0000-0000-00000A010000}"/>
    <cellStyle name="Porcentaje 4 2 2" xfId="96" xr:uid="{00000000-0005-0000-0000-00000B010000}"/>
    <cellStyle name="Porcentaje 4 2 2 2" xfId="120" xr:uid="{00000000-0005-0000-0000-00000C010000}"/>
    <cellStyle name="Porcentaje 40" xfId="281" xr:uid="{00000000-0005-0000-0000-00000D010000}"/>
    <cellStyle name="Porcentaje 41" xfId="285" xr:uid="{25E8BF5C-3669-440B-B462-60E2F09A12F4}"/>
    <cellStyle name="Porcentaje 5" xfId="22" xr:uid="{00000000-0005-0000-0000-00000E010000}"/>
    <cellStyle name="Porcentaje 6" xfId="31" xr:uid="{00000000-0005-0000-0000-00000F010000}"/>
    <cellStyle name="Porcentaje 7" xfId="34" xr:uid="{00000000-0005-0000-0000-000010010000}"/>
    <cellStyle name="Porcentaje 8" xfId="36" xr:uid="{00000000-0005-0000-0000-000011010000}"/>
    <cellStyle name="Porcentaje 9" xfId="41" xr:uid="{00000000-0005-0000-0000-000012010000}"/>
    <cellStyle name="Salida 2" xfId="213" xr:uid="{00000000-0005-0000-0000-000013010000}"/>
    <cellStyle name="Texto de advertencia 2" xfId="217" xr:uid="{00000000-0005-0000-0000-000014010000}"/>
    <cellStyle name="Texto explicativo 2" xfId="219" xr:uid="{00000000-0005-0000-0000-000015010000}"/>
    <cellStyle name="Título 2 2" xfId="206" xr:uid="{00000000-0005-0000-0000-000016010000}"/>
    <cellStyle name="Título 3 2" xfId="207" xr:uid="{00000000-0005-0000-0000-000017010000}"/>
    <cellStyle name="Título 4" xfId="245" xr:uid="{00000000-0005-0000-0000-000018010000}"/>
    <cellStyle name="Título 5" xfId="204" xr:uid="{00000000-0005-0000-0000-000019010000}"/>
    <cellStyle name="Total 2" xfId="220" xr:uid="{00000000-0005-0000-0000-00001A010000}"/>
  </cellStyles>
  <dxfs count="0"/>
  <tableStyles count="0" defaultTableStyle="TableStyleMedium2" defaultPivotStyle="PivotStyleLight16"/>
  <colors>
    <mruColors>
      <color rgb="FF606868"/>
      <color rgb="FF7C878E"/>
      <color rgb="FFBF9000"/>
      <color rgb="FFE7E6E6"/>
      <color rgb="FFFFE79B"/>
      <color rgb="FFFBBB27"/>
      <color rgb="FFAFB7BC"/>
      <color rgb="FFFFE699"/>
      <color rgb="FF76717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externalLink" Target="externalLinks/externalLink2.xml"/><Relationship Id="rId169"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53.xml"/><Relationship Id="rId1" Type="http://schemas.microsoft.com/office/2011/relationships/chartStyle" Target="style53.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54.xml"/><Relationship Id="rId1" Type="http://schemas.microsoft.com/office/2011/relationships/chartStyle" Target="style54.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55.xml"/><Relationship Id="rId1" Type="http://schemas.microsoft.com/office/2011/relationships/chartStyle" Target="style55.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56.xml"/><Relationship Id="rId1" Type="http://schemas.microsoft.com/office/2011/relationships/chartStyle" Target="style56.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57.xml"/><Relationship Id="rId1" Type="http://schemas.microsoft.com/office/2011/relationships/chartStyle" Target="style57.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58.xml"/><Relationship Id="rId1" Type="http://schemas.microsoft.com/office/2011/relationships/chartStyle" Target="style58.xml"/></Relationships>
</file>

<file path=xl/charts/_rels/chart106.xml.rels><?xml version="1.0" encoding="UTF-8" standalone="yes"?>
<Relationships xmlns="http://schemas.openxmlformats.org/package/2006/relationships"><Relationship Id="rId1" Type="http://schemas.openxmlformats.org/officeDocument/2006/relationships/themeOverride" Target="../theme/themeOverride77.xml"/></Relationships>
</file>

<file path=xl/charts/_rels/chart107.xml.rels><?xml version="1.0" encoding="UTF-8" standalone="yes"?>
<Relationships xmlns="http://schemas.openxmlformats.org/package/2006/relationships"><Relationship Id="rId1" Type="http://schemas.openxmlformats.org/officeDocument/2006/relationships/themeOverride" Target="../theme/themeOverride78.xml"/></Relationships>
</file>

<file path=xl/charts/_rels/chart108.xml.rels><?xml version="1.0" encoding="UTF-8" standalone="yes"?>
<Relationships xmlns="http://schemas.openxmlformats.org/package/2006/relationships"><Relationship Id="rId1" Type="http://schemas.openxmlformats.org/officeDocument/2006/relationships/themeOverride" Target="../theme/themeOverride79.xml"/></Relationships>
</file>

<file path=xl/charts/_rels/chart109.xml.rels><?xml version="1.0" encoding="UTF-8" standalone="yes"?>
<Relationships xmlns="http://schemas.openxmlformats.org/package/2006/relationships"><Relationship Id="rId1" Type="http://schemas.openxmlformats.org/officeDocument/2006/relationships/themeOverride" Target="../theme/themeOverride8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10.xml.rels><?xml version="1.0" encoding="UTF-8" standalone="yes"?>
<Relationships xmlns="http://schemas.openxmlformats.org/package/2006/relationships"><Relationship Id="rId1" Type="http://schemas.openxmlformats.org/officeDocument/2006/relationships/themeOverride" Target="../theme/themeOverride81.xml"/></Relationships>
</file>

<file path=xl/charts/_rels/chart111.xml.rels><?xml version="1.0" encoding="UTF-8" standalone="yes"?>
<Relationships xmlns="http://schemas.openxmlformats.org/package/2006/relationships"><Relationship Id="rId1" Type="http://schemas.openxmlformats.org/officeDocument/2006/relationships/themeOverride" Target="../theme/themeOverride82.xml"/></Relationships>
</file>

<file path=xl/charts/_rels/chart112.xml.rels><?xml version="1.0" encoding="UTF-8" standalone="yes"?>
<Relationships xmlns="http://schemas.openxmlformats.org/package/2006/relationships"><Relationship Id="rId1" Type="http://schemas.openxmlformats.org/officeDocument/2006/relationships/themeOverride" Target="../theme/themeOverride83.xml"/></Relationships>
</file>

<file path=xl/charts/_rels/chart113.xml.rels><?xml version="1.0" encoding="UTF-8" standalone="yes"?>
<Relationships xmlns="http://schemas.openxmlformats.org/package/2006/relationships"><Relationship Id="rId1" Type="http://schemas.openxmlformats.org/officeDocument/2006/relationships/themeOverride" Target="../theme/themeOverride84.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59.xml"/><Relationship Id="rId1" Type="http://schemas.microsoft.com/office/2011/relationships/chartStyle" Target="style59.xml"/></Relationships>
</file>

<file path=xl/charts/_rels/chart115.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116.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117.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118.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119.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2.xml"/><Relationship Id="rId1" Type="http://schemas.microsoft.com/office/2011/relationships/chartStyle" Target="style22.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23.xml"/><Relationship Id="rId1" Type="http://schemas.microsoft.com/office/2011/relationships/chartStyle" Target="style23.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5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5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26.xml"/><Relationship Id="rId1" Type="http://schemas.microsoft.com/office/2011/relationships/chartStyle" Target="style26.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27.xml"/><Relationship Id="rId1" Type="http://schemas.microsoft.com/office/2011/relationships/chartStyle" Target="style27.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28.xml"/><Relationship Id="rId1" Type="http://schemas.microsoft.com/office/2011/relationships/chartStyle" Target="style28.xml"/></Relationships>
</file>

<file path=xl/charts/_rels/chart7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7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7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33.xml"/><Relationship Id="rId1" Type="http://schemas.microsoft.com/office/2011/relationships/chartStyle" Target="style33.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34.xml"/><Relationship Id="rId1" Type="http://schemas.microsoft.com/office/2011/relationships/chartStyle" Target="style34.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35.xml"/><Relationship Id="rId1" Type="http://schemas.microsoft.com/office/2011/relationships/chartStyle" Target="style35.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36.xml"/><Relationship Id="rId1" Type="http://schemas.microsoft.com/office/2011/relationships/chartStyle" Target="style36.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37.xml"/><Relationship Id="rId1" Type="http://schemas.microsoft.com/office/2011/relationships/chartStyle" Target="style37.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38.xml"/><Relationship Id="rId1" Type="http://schemas.microsoft.com/office/2011/relationships/chartStyle" Target="style38.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39.xml"/><Relationship Id="rId1" Type="http://schemas.microsoft.com/office/2011/relationships/chartStyle" Target="style39.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40.xml"/><Relationship Id="rId1" Type="http://schemas.microsoft.com/office/2011/relationships/chartStyle" Target="style40.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41.xml"/><Relationship Id="rId1" Type="http://schemas.microsoft.com/office/2011/relationships/chartStyle" Target="style41.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42.xml"/><Relationship Id="rId1" Type="http://schemas.microsoft.com/office/2011/relationships/chartStyle" Target="style42.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43.xml"/><Relationship Id="rId1" Type="http://schemas.microsoft.com/office/2011/relationships/chartStyle" Target="style43.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44.xml"/><Relationship Id="rId1" Type="http://schemas.microsoft.com/office/2011/relationships/chartStyle" Target="style44.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45.xml"/><Relationship Id="rId1" Type="http://schemas.microsoft.com/office/2011/relationships/chartStyle" Target="style45.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46.xml"/><Relationship Id="rId1" Type="http://schemas.microsoft.com/office/2011/relationships/chartStyle" Target="style46.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47.xml"/><Relationship Id="rId1" Type="http://schemas.microsoft.com/office/2011/relationships/chartStyle" Target="style47.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48.xml"/><Relationship Id="rId1" Type="http://schemas.microsoft.com/office/2011/relationships/chartStyle" Target="style48.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49.xml"/><Relationship Id="rId1" Type="http://schemas.microsoft.com/office/2011/relationships/chartStyle" Target="style49.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50.xml"/><Relationship Id="rId1" Type="http://schemas.microsoft.com/office/2011/relationships/chartStyle" Target="style50.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51.xml"/><Relationship Id="rId1" Type="http://schemas.microsoft.com/office/2011/relationships/chartStyle" Target="style51.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52.xml"/><Relationship Id="rId1" Type="http://schemas.microsoft.com/office/2011/relationships/chartStyle" Target="style5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'F4'!$A$7:$A$41</c:f>
              <c:numCache>
                <c:formatCode>mmm\-yy</c:formatCode>
                <c:ptCount val="35"/>
                <c:pt idx="0">
                  <c:v>43862</c:v>
                </c:pt>
                <c:pt idx="1">
                  <c:v>43952</c:v>
                </c:pt>
                <c:pt idx="2">
                  <c:v>43983</c:v>
                </c:pt>
                <c:pt idx="3">
                  <c:v>44013</c:v>
                </c:pt>
                <c:pt idx="4">
                  <c:v>44044</c:v>
                </c:pt>
                <c:pt idx="5">
                  <c:v>44075</c:v>
                </c:pt>
                <c:pt idx="6">
                  <c:v>44105</c:v>
                </c:pt>
                <c:pt idx="7">
                  <c:v>44136</c:v>
                </c:pt>
                <c:pt idx="8">
                  <c:v>44166</c:v>
                </c:pt>
                <c:pt idx="9">
                  <c:v>44197</c:v>
                </c:pt>
                <c:pt idx="10">
                  <c:v>44228</c:v>
                </c:pt>
                <c:pt idx="11">
                  <c:v>44256</c:v>
                </c:pt>
                <c:pt idx="12">
                  <c:v>44287</c:v>
                </c:pt>
                <c:pt idx="13">
                  <c:v>44317</c:v>
                </c:pt>
                <c:pt idx="14">
                  <c:v>44348</c:v>
                </c:pt>
                <c:pt idx="15">
                  <c:v>44378</c:v>
                </c:pt>
                <c:pt idx="16">
                  <c:v>44409</c:v>
                </c:pt>
                <c:pt idx="17">
                  <c:v>44440</c:v>
                </c:pt>
                <c:pt idx="18">
                  <c:v>44470</c:v>
                </c:pt>
                <c:pt idx="19">
                  <c:v>44501</c:v>
                </c:pt>
                <c:pt idx="20">
                  <c:v>44531</c:v>
                </c:pt>
                <c:pt idx="21">
                  <c:v>44562</c:v>
                </c:pt>
                <c:pt idx="22">
                  <c:v>44593</c:v>
                </c:pt>
                <c:pt idx="23">
                  <c:v>44621</c:v>
                </c:pt>
                <c:pt idx="24">
                  <c:v>44652</c:v>
                </c:pt>
                <c:pt idx="25">
                  <c:v>44682</c:v>
                </c:pt>
                <c:pt idx="26">
                  <c:v>44713</c:v>
                </c:pt>
                <c:pt idx="27">
                  <c:v>44743</c:v>
                </c:pt>
                <c:pt idx="28">
                  <c:v>44774</c:v>
                </c:pt>
                <c:pt idx="29">
                  <c:v>44805</c:v>
                </c:pt>
                <c:pt idx="30">
                  <c:v>44835</c:v>
                </c:pt>
                <c:pt idx="31">
                  <c:v>44866</c:v>
                </c:pt>
                <c:pt idx="32">
                  <c:v>44896</c:v>
                </c:pt>
                <c:pt idx="33">
                  <c:v>44927</c:v>
                </c:pt>
                <c:pt idx="34">
                  <c:v>44958</c:v>
                </c:pt>
              </c:numCache>
            </c:numRef>
          </c:cat>
          <c:val>
            <c:numRef>
              <c:f>'F4'!$B$7:$B$41</c:f>
              <c:numCache>
                <c:formatCode>General</c:formatCode>
                <c:ptCount val="35"/>
              </c:numCache>
            </c:numRef>
          </c:val>
          <c:smooth val="0"/>
          <c:extLst>
            <c:ext xmlns:c16="http://schemas.microsoft.com/office/drawing/2014/chart" uri="{C3380CC4-5D6E-409C-BE32-E72D297353CC}">
              <c16:uniqueId val="{00000000-FFD6-4B12-B983-10308AE18F1F}"/>
            </c:ext>
          </c:extLst>
        </c:ser>
        <c:ser>
          <c:idx val="1"/>
          <c:order val="1"/>
          <c:spPr>
            <a:ln w="28575" cap="rnd">
              <a:solidFill>
                <a:schemeClr val="accent1">
                  <a:lumMod val="75000"/>
                </a:schemeClr>
              </a:solidFill>
              <a:round/>
            </a:ln>
            <a:effectLst/>
          </c:spPr>
          <c:marker>
            <c:symbol val="circle"/>
            <c:size val="5"/>
            <c:spPr>
              <a:solidFill>
                <a:schemeClr val="accent1">
                  <a:lumMod val="60000"/>
                  <a:lumOff val="40000"/>
                </a:schemeClr>
              </a:solidFill>
              <a:ln w="9525">
                <a:solidFill>
                  <a:schemeClr val="accent1">
                    <a:lumMod val="75000"/>
                  </a:schemeClr>
                </a:solidFill>
              </a:ln>
              <a:effectLst/>
            </c:spPr>
          </c:marker>
          <c:dLbls>
            <c:dLbl>
              <c:idx val="1"/>
              <c:layout>
                <c:manualLayout>
                  <c:x val="-1.3888888888888914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D6-4B12-B983-10308AE18F1F}"/>
                </c:ext>
              </c:extLst>
            </c:dLbl>
            <c:dLbl>
              <c:idx val="2"/>
              <c:layout>
                <c:manualLayout>
                  <c:x val="-1.1111111111111136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D6-4B12-B983-10308AE18F1F}"/>
                </c:ext>
              </c:extLst>
            </c:dLbl>
            <c:dLbl>
              <c:idx val="3"/>
              <c:layout>
                <c:manualLayout>
                  <c:x val="5.5555555555555558E-3"/>
                  <c:y val="6.944444444444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D6-4B12-B983-10308AE18F1F}"/>
                </c:ext>
              </c:extLst>
            </c:dLbl>
            <c:dLbl>
              <c:idx val="4"/>
              <c:layout>
                <c:manualLayout>
                  <c:x val="-2.7777777777777779E-3"/>
                  <c:y val="-7.407407407407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D6-4B12-B983-10308AE18F1F}"/>
                </c:ext>
              </c:extLst>
            </c:dLbl>
            <c:dLbl>
              <c:idx val="6"/>
              <c:layout>
                <c:manualLayout>
                  <c:x val="2.7777777777777267E-3"/>
                  <c:y val="6.944444444444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D6-4B12-B983-10308AE18F1F}"/>
                </c:ext>
              </c:extLst>
            </c:dLbl>
            <c:dLbl>
              <c:idx val="7"/>
              <c:layout>
                <c:manualLayout>
                  <c:x val="1.9444444444444445E-2"/>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FD6-4B12-B983-10308AE18F1F}"/>
                </c:ext>
              </c:extLst>
            </c:dLbl>
            <c:dLbl>
              <c:idx val="8"/>
              <c:layout>
                <c:manualLayout>
                  <c:x val="-2.7777777777778286E-3"/>
                  <c:y val="-0.162037037037037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FD6-4B12-B983-10308AE18F1F}"/>
                </c:ext>
              </c:extLst>
            </c:dLbl>
            <c:dLbl>
              <c:idx val="9"/>
              <c:layout>
                <c:manualLayout>
                  <c:x val="4.7222222222222221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FD6-4B12-B983-10308AE18F1F}"/>
                </c:ext>
              </c:extLst>
            </c:dLbl>
            <c:dLbl>
              <c:idx val="10"/>
              <c:layout>
                <c:manualLayout>
                  <c:x val="2.7777777777777676E-2"/>
                  <c:y val="9.7222222222222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D6-4B12-B983-10308AE18F1F}"/>
                </c:ext>
              </c:extLst>
            </c:dLbl>
            <c:dLbl>
              <c:idx val="12"/>
              <c:layout>
                <c:manualLayout>
                  <c:x val="-1.388888888888899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FD6-4B12-B983-10308AE18F1F}"/>
                </c:ext>
              </c:extLst>
            </c:dLbl>
            <c:dLbl>
              <c:idx val="15"/>
              <c:layout>
                <c:manualLayout>
                  <c:x val="-2.2222222222222223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FD6-4B12-B983-10308AE18F1F}"/>
                </c:ext>
              </c:extLst>
            </c:dLbl>
            <c:dLbl>
              <c:idx val="16"/>
              <c:layout>
                <c:manualLayout>
                  <c:x val="2.4999999999999897E-2"/>
                  <c:y val="8.33333333333332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FD6-4B12-B983-10308AE18F1F}"/>
                </c:ext>
              </c:extLst>
            </c:dLbl>
            <c:dLbl>
              <c:idx val="17"/>
              <c:layout>
                <c:manualLayout>
                  <c:x val="-3.3333333333333437E-2"/>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FD6-4B12-B983-10308AE18F1F}"/>
                </c:ext>
              </c:extLst>
            </c:dLbl>
            <c:dLbl>
              <c:idx val="18"/>
              <c:layout>
                <c:manualLayout>
                  <c:x val="-5.5555555555555558E-3"/>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FD6-4B12-B983-10308AE18F1F}"/>
                </c:ext>
              </c:extLst>
            </c:dLbl>
            <c:dLbl>
              <c:idx val="19"/>
              <c:layout>
                <c:manualLayout>
                  <c:x val="2.777777777777676E-3"/>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FD6-4B12-B983-10308AE18F1F}"/>
                </c:ext>
              </c:extLst>
            </c:dLbl>
            <c:dLbl>
              <c:idx val="20"/>
              <c:layout>
                <c:manualLayout>
                  <c:x val="-1.0185067526415994E-16"/>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FD6-4B12-B983-10308AE18F1F}"/>
                </c:ext>
              </c:extLst>
            </c:dLbl>
            <c:dLbl>
              <c:idx val="21"/>
              <c:layout>
                <c:manualLayout>
                  <c:x val="8.3333333333333332E-3"/>
                  <c:y val="0.10185185185185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FD6-4B12-B983-10308AE18F1F}"/>
                </c:ext>
              </c:extLst>
            </c:dLbl>
            <c:dLbl>
              <c:idx val="22"/>
              <c:layout>
                <c:manualLayout>
                  <c:x val="0"/>
                  <c:y val="-4.62962962962963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FD6-4B12-B983-10308AE18F1F}"/>
                </c:ext>
              </c:extLst>
            </c:dLbl>
            <c:dLbl>
              <c:idx val="23"/>
              <c:layout>
                <c:manualLayout>
                  <c:x val="0"/>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FD6-4B12-B983-10308AE18F1F}"/>
                </c:ext>
              </c:extLst>
            </c:dLbl>
            <c:dLbl>
              <c:idx val="24"/>
              <c:layout>
                <c:manualLayout>
                  <c:x val="-2.2222222222222223E-2"/>
                  <c:y val="2.7777777777777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FD6-4B12-B983-10308AE18F1F}"/>
                </c:ext>
              </c:extLst>
            </c:dLbl>
            <c:dLbl>
              <c:idx val="25"/>
              <c:layout>
                <c:manualLayout>
                  <c:x val="-4.892966046668246E-3"/>
                  <c:y val="6.7208369787109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17-4427-83D7-8D2B7B9F2C34}"/>
                </c:ext>
              </c:extLst>
            </c:dLbl>
            <c:dLbl>
              <c:idx val="26"/>
              <c:layout>
                <c:manualLayout>
                  <c:x val="-1.8935965250267233E-2"/>
                  <c:y val="-8.2250665190606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D-44A5-B17F-AEDE7DC0E0A2}"/>
                </c:ext>
              </c:extLst>
            </c:dLbl>
            <c:dLbl>
              <c:idx val="27"/>
              <c:layout>
                <c:manualLayout>
                  <c:x val="0"/>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3D-4AB9-A5A6-894DD59FCC1E}"/>
                </c:ext>
              </c:extLst>
            </c:dLbl>
            <c:dLbl>
              <c:idx val="28"/>
              <c:layout>
                <c:manualLayout>
                  <c:x val="-9.4679826251337328E-3"/>
                  <c:y val="-9.1429332146879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1D-4459-AAD6-D2CFAC82D861}"/>
                </c:ext>
              </c:extLst>
            </c:dLbl>
            <c:dLbl>
              <c:idx val="29"/>
              <c:layout>
                <c:manualLayout>
                  <c:x val="-3.3150166026943589E-3"/>
                  <c:y val="-4.4311752697579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0D-43C4-AE2F-3D6CF5CB7926}"/>
                </c:ext>
              </c:extLst>
            </c:dLbl>
            <c:dLbl>
              <c:idx val="30"/>
              <c:layout>
                <c:manualLayout>
                  <c:x val="-2.3828873071580627E-2"/>
                  <c:y val="0.122293671624380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0D-43C4-AE2F-3D6CF5CB7926}"/>
                </c:ext>
              </c:extLst>
            </c:dLbl>
            <c:dLbl>
              <c:idx val="31"/>
              <c:layout>
                <c:manualLayout>
                  <c:x val="0"/>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67-4BB4-99E0-840588A470FF}"/>
                </c:ext>
              </c:extLst>
            </c:dLbl>
            <c:dLbl>
              <c:idx val="32"/>
              <c:layout>
                <c:manualLayout>
                  <c:x val="-1.7940875504450792E-2"/>
                  <c:y val="0.11574074074074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7B-446F-93DA-ABB31BB0624E}"/>
                </c:ext>
              </c:extLst>
            </c:dLbl>
            <c:dLbl>
              <c:idx val="33"/>
              <c:layout>
                <c:manualLayout>
                  <c:x val="4.0774717055569662E-3"/>
                  <c:y val="9.02777777777777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15:layout>
                    <c:manualLayout>
                      <c:w val="5.1392453376840057E-2"/>
                      <c:h val="0.16196777486147565"/>
                    </c:manualLayout>
                  </c15:layout>
                </c:ext>
                <c:ext xmlns:c16="http://schemas.microsoft.com/office/drawing/2014/chart" uri="{C3380CC4-5D6E-409C-BE32-E72D297353CC}">
                  <c16:uniqueId val="{00000000-DCAD-432C-8FE6-B6E5EAE8A89C}"/>
                </c:ext>
              </c:extLst>
            </c:dLbl>
            <c:dLbl>
              <c:idx val="34"/>
              <c:layout>
                <c:manualLayout>
                  <c:x val="0"/>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F5-4220-A8F0-D8B5AE5A8B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'F4'!$A$7:$A$41</c:f>
              <c:numCache>
                <c:formatCode>mmm\-yy</c:formatCode>
                <c:ptCount val="35"/>
                <c:pt idx="0">
                  <c:v>43862</c:v>
                </c:pt>
                <c:pt idx="1">
                  <c:v>43952</c:v>
                </c:pt>
                <c:pt idx="2">
                  <c:v>43983</c:v>
                </c:pt>
                <c:pt idx="3">
                  <c:v>44013</c:v>
                </c:pt>
                <c:pt idx="4">
                  <c:v>44044</c:v>
                </c:pt>
                <c:pt idx="5">
                  <c:v>44075</c:v>
                </c:pt>
                <c:pt idx="6">
                  <c:v>44105</c:v>
                </c:pt>
                <c:pt idx="7">
                  <c:v>44136</c:v>
                </c:pt>
                <c:pt idx="8">
                  <c:v>44166</c:v>
                </c:pt>
                <c:pt idx="9">
                  <c:v>44197</c:v>
                </c:pt>
                <c:pt idx="10">
                  <c:v>44228</c:v>
                </c:pt>
                <c:pt idx="11">
                  <c:v>44256</c:v>
                </c:pt>
                <c:pt idx="12">
                  <c:v>44287</c:v>
                </c:pt>
                <c:pt idx="13">
                  <c:v>44317</c:v>
                </c:pt>
                <c:pt idx="14">
                  <c:v>44348</c:v>
                </c:pt>
                <c:pt idx="15">
                  <c:v>44378</c:v>
                </c:pt>
                <c:pt idx="16">
                  <c:v>44409</c:v>
                </c:pt>
                <c:pt idx="17">
                  <c:v>44440</c:v>
                </c:pt>
                <c:pt idx="18">
                  <c:v>44470</c:v>
                </c:pt>
                <c:pt idx="19">
                  <c:v>44501</c:v>
                </c:pt>
                <c:pt idx="20">
                  <c:v>44531</c:v>
                </c:pt>
                <c:pt idx="21">
                  <c:v>44562</c:v>
                </c:pt>
                <c:pt idx="22">
                  <c:v>44593</c:v>
                </c:pt>
                <c:pt idx="23">
                  <c:v>44621</c:v>
                </c:pt>
                <c:pt idx="24">
                  <c:v>44652</c:v>
                </c:pt>
                <c:pt idx="25">
                  <c:v>44682</c:v>
                </c:pt>
                <c:pt idx="26">
                  <c:v>44713</c:v>
                </c:pt>
                <c:pt idx="27">
                  <c:v>44743</c:v>
                </c:pt>
                <c:pt idx="28">
                  <c:v>44774</c:v>
                </c:pt>
                <c:pt idx="29">
                  <c:v>44805</c:v>
                </c:pt>
                <c:pt idx="30">
                  <c:v>44835</c:v>
                </c:pt>
                <c:pt idx="31">
                  <c:v>44866</c:v>
                </c:pt>
                <c:pt idx="32">
                  <c:v>44896</c:v>
                </c:pt>
                <c:pt idx="33">
                  <c:v>44927</c:v>
                </c:pt>
                <c:pt idx="34">
                  <c:v>44958</c:v>
                </c:pt>
              </c:numCache>
            </c:numRef>
          </c:cat>
          <c:val>
            <c:numRef>
              <c:f>'F4'!$C$7:$C$41</c:f>
              <c:numCache>
                <c:formatCode>0.00</c:formatCode>
                <c:ptCount val="35"/>
                <c:pt idx="0">
                  <c:v>41.838602329450907</c:v>
                </c:pt>
                <c:pt idx="1">
                  <c:v>31.339434276206322</c:v>
                </c:pt>
                <c:pt idx="2">
                  <c:v>35.235715067593461</c:v>
                </c:pt>
                <c:pt idx="3">
                  <c:v>32.712146422628948</c:v>
                </c:pt>
                <c:pt idx="4">
                  <c:v>33.68552412645591</c:v>
                </c:pt>
                <c:pt idx="5">
                  <c:v>33.815609090054785</c:v>
                </c:pt>
                <c:pt idx="6">
                  <c:v>32.251655629139073</c:v>
                </c:pt>
                <c:pt idx="7">
                  <c:v>32.138103161397666</c:v>
                </c:pt>
                <c:pt idx="8">
                  <c:v>32.371048252911812</c:v>
                </c:pt>
                <c:pt idx="9">
                  <c:v>33.760399334442596</c:v>
                </c:pt>
                <c:pt idx="10">
                  <c:v>34.134775374376041</c:v>
                </c:pt>
                <c:pt idx="11">
                  <c:v>37.868988391376448</c:v>
                </c:pt>
                <c:pt idx="12">
                  <c:v>39.692179700499167</c:v>
                </c:pt>
                <c:pt idx="13">
                  <c:v>38.885191347753747</c:v>
                </c:pt>
                <c:pt idx="14">
                  <c:v>41.229235880398669</c:v>
                </c:pt>
                <c:pt idx="15">
                  <c:v>37.034883720930239</c:v>
                </c:pt>
                <c:pt idx="16">
                  <c:v>36.608623548922054</c:v>
                </c:pt>
                <c:pt idx="17">
                  <c:v>38.843594009983363</c:v>
                </c:pt>
                <c:pt idx="18">
                  <c:v>38.928571428571431</c:v>
                </c:pt>
                <c:pt idx="19">
                  <c:v>37.895174708818629</c:v>
                </c:pt>
                <c:pt idx="20">
                  <c:v>39.08</c:v>
                </c:pt>
                <c:pt idx="21">
                  <c:v>38.391376451077946</c:v>
                </c:pt>
                <c:pt idx="22">
                  <c:v>38.828903654485046</c:v>
                </c:pt>
                <c:pt idx="23">
                  <c:v>37.441860465116278</c:v>
                </c:pt>
                <c:pt idx="24" formatCode="General">
                  <c:v>37.75</c:v>
                </c:pt>
                <c:pt idx="25">
                  <c:v>38.098006644518271</c:v>
                </c:pt>
                <c:pt idx="26">
                  <c:v>39.03</c:v>
                </c:pt>
                <c:pt idx="27">
                  <c:v>38.228476821192046</c:v>
                </c:pt>
                <c:pt idx="28">
                  <c:v>39.168526140063797</c:v>
                </c:pt>
                <c:pt idx="29">
                  <c:v>39.909999999999997</c:v>
                </c:pt>
                <c:pt idx="30">
                  <c:v>40.9</c:v>
                </c:pt>
                <c:pt idx="31">
                  <c:v>39.04</c:v>
                </c:pt>
                <c:pt idx="32">
                  <c:v>40.463458110516932</c:v>
                </c:pt>
                <c:pt idx="33">
                  <c:v>39.485049833887047</c:v>
                </c:pt>
                <c:pt idx="34">
                  <c:v>38.696013289036543</c:v>
                </c:pt>
              </c:numCache>
            </c:numRef>
          </c:val>
          <c:smooth val="0"/>
          <c:extLst>
            <c:ext xmlns:c16="http://schemas.microsoft.com/office/drawing/2014/chart" uri="{C3380CC4-5D6E-409C-BE32-E72D297353CC}">
              <c16:uniqueId val="{00000001-FFD6-4B12-B983-10308AE18F1F}"/>
            </c:ext>
          </c:extLst>
        </c:ser>
        <c:dLbls>
          <c:showLegendKey val="0"/>
          <c:showVal val="0"/>
          <c:showCatName val="0"/>
          <c:showSerName val="0"/>
          <c:showPercent val="0"/>
          <c:showBubbleSize val="0"/>
        </c:dLbls>
        <c:marker val="1"/>
        <c:smooth val="0"/>
        <c:axId val="669726336"/>
        <c:axId val="654818016"/>
      </c:lineChart>
      <c:dateAx>
        <c:axId val="669726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54818016"/>
        <c:crosses val="autoZero"/>
        <c:auto val="1"/>
        <c:lblOffset val="100"/>
        <c:baseTimeUnit val="months"/>
      </c:dateAx>
      <c:valAx>
        <c:axId val="654818016"/>
        <c:scaling>
          <c:orientation val="minMax"/>
          <c:min val="0"/>
        </c:scaling>
        <c:delete val="1"/>
        <c:axPos val="l"/>
        <c:numFmt formatCode="General" sourceLinked="1"/>
        <c:majorTickMark val="none"/>
        <c:minorTickMark val="none"/>
        <c:tickLblPos val="nextTo"/>
        <c:crossAx val="6697263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Nacional</c:v>
          </c:tx>
          <c:spPr>
            <a:solidFill>
              <a:srgbClr val="FFDF79"/>
            </a:solidFill>
            <a:ln w="0" cmpd="sng">
              <a:noFill/>
              <a:prstDash val="solid"/>
            </a:ln>
          </c:spPr>
          <c:invertIfNegative val="0"/>
          <c:dPt>
            <c:idx val="0"/>
            <c:invertIfNegative val="0"/>
            <c:bubble3D val="0"/>
            <c:extLst>
              <c:ext xmlns:c16="http://schemas.microsoft.com/office/drawing/2014/chart" uri="{C3380CC4-5D6E-409C-BE32-E72D297353CC}">
                <c16:uniqueId val="{00000000-92C0-47F9-9905-36198B2E13D4}"/>
              </c:ext>
            </c:extLst>
          </c:dPt>
          <c:dPt>
            <c:idx val="1"/>
            <c:invertIfNegative val="0"/>
            <c:bubble3D val="0"/>
            <c:spPr>
              <a:solidFill>
                <a:srgbClr val="E2AC00"/>
              </a:solidFill>
              <a:ln w="0" cmpd="sng">
                <a:noFill/>
                <a:prstDash val="solid"/>
              </a:ln>
            </c:spPr>
            <c:extLst>
              <c:ext xmlns:c16="http://schemas.microsoft.com/office/drawing/2014/chart" uri="{C3380CC4-5D6E-409C-BE32-E72D297353CC}">
                <c16:uniqueId val="{00000002-92C0-47F9-9905-36198B2E13D4}"/>
              </c:ext>
            </c:extLst>
          </c:dPt>
          <c:dPt>
            <c:idx val="2"/>
            <c:invertIfNegative val="0"/>
            <c:bubble3D val="0"/>
            <c:extLst>
              <c:ext xmlns:c16="http://schemas.microsoft.com/office/drawing/2014/chart" uri="{C3380CC4-5D6E-409C-BE32-E72D297353CC}">
                <c16:uniqueId val="{00000003-92C0-47F9-9905-36198B2E13D4}"/>
              </c:ext>
            </c:extLst>
          </c:dPt>
          <c:dPt>
            <c:idx val="3"/>
            <c:invertIfNegative val="0"/>
            <c:bubble3D val="0"/>
            <c:extLst>
              <c:ext xmlns:c16="http://schemas.microsoft.com/office/drawing/2014/chart" uri="{C3380CC4-5D6E-409C-BE32-E72D297353CC}">
                <c16:uniqueId val="{00000004-92C0-47F9-9905-36198B2E13D4}"/>
              </c:ext>
            </c:extLst>
          </c:dPt>
          <c:dPt>
            <c:idx val="4"/>
            <c:invertIfNegative val="0"/>
            <c:bubble3D val="0"/>
            <c:extLst>
              <c:ext xmlns:c16="http://schemas.microsoft.com/office/drawing/2014/chart" uri="{C3380CC4-5D6E-409C-BE32-E72D297353CC}">
                <c16:uniqueId val="{00000005-92C0-47F9-9905-36198B2E13D4}"/>
              </c:ext>
            </c:extLst>
          </c:dPt>
          <c:dPt>
            <c:idx val="5"/>
            <c:invertIfNegative val="0"/>
            <c:bubble3D val="0"/>
            <c:extLst>
              <c:ext xmlns:c16="http://schemas.microsoft.com/office/drawing/2014/chart" uri="{C3380CC4-5D6E-409C-BE32-E72D297353CC}">
                <c16:uniqueId val="{00000006-92C0-47F9-9905-36198B2E13D4}"/>
              </c:ext>
            </c:extLst>
          </c:dPt>
          <c:dPt>
            <c:idx val="6"/>
            <c:invertIfNegative val="0"/>
            <c:bubble3D val="0"/>
            <c:extLst>
              <c:ext xmlns:c16="http://schemas.microsoft.com/office/drawing/2014/chart" uri="{C3380CC4-5D6E-409C-BE32-E72D297353CC}">
                <c16:uniqueId val="{00000007-92C0-47F9-9905-36198B2E13D4}"/>
              </c:ext>
            </c:extLst>
          </c:dPt>
          <c:dPt>
            <c:idx val="7"/>
            <c:invertIfNegative val="0"/>
            <c:bubble3D val="0"/>
            <c:extLst>
              <c:ext xmlns:c16="http://schemas.microsoft.com/office/drawing/2014/chart" uri="{C3380CC4-5D6E-409C-BE32-E72D297353CC}">
                <c16:uniqueId val="{00000008-92C0-47F9-9905-36198B2E13D4}"/>
              </c:ext>
            </c:extLst>
          </c:dPt>
          <c:dPt>
            <c:idx val="8"/>
            <c:invertIfNegative val="0"/>
            <c:bubble3D val="0"/>
            <c:extLst>
              <c:ext xmlns:c16="http://schemas.microsoft.com/office/drawing/2014/chart" uri="{C3380CC4-5D6E-409C-BE32-E72D297353CC}">
                <c16:uniqueId val="{00000009-92C0-47F9-9905-36198B2E13D4}"/>
              </c:ext>
            </c:extLst>
          </c:dPt>
          <c:dPt>
            <c:idx val="9"/>
            <c:invertIfNegative val="0"/>
            <c:bubble3D val="0"/>
            <c:extLst>
              <c:ext xmlns:c16="http://schemas.microsoft.com/office/drawing/2014/chart" uri="{C3380CC4-5D6E-409C-BE32-E72D297353CC}">
                <c16:uniqueId val="{0000000A-92C0-47F9-9905-36198B2E13D4}"/>
              </c:ext>
            </c:extLst>
          </c:dPt>
          <c:dPt>
            <c:idx val="10"/>
            <c:invertIfNegative val="0"/>
            <c:bubble3D val="0"/>
            <c:extLst>
              <c:ext xmlns:c16="http://schemas.microsoft.com/office/drawing/2014/chart" uri="{C3380CC4-5D6E-409C-BE32-E72D297353CC}">
                <c16:uniqueId val="{0000000B-92C0-47F9-9905-36198B2E13D4}"/>
              </c:ext>
            </c:extLst>
          </c:dPt>
          <c:dPt>
            <c:idx val="11"/>
            <c:invertIfNegative val="0"/>
            <c:bubble3D val="0"/>
            <c:extLst>
              <c:ext xmlns:c16="http://schemas.microsoft.com/office/drawing/2014/chart" uri="{C3380CC4-5D6E-409C-BE32-E72D297353CC}">
                <c16:uniqueId val="{0000000C-92C0-47F9-9905-36198B2E13D4}"/>
              </c:ext>
            </c:extLst>
          </c:dPt>
          <c:dPt>
            <c:idx val="12"/>
            <c:invertIfNegative val="0"/>
            <c:bubble3D val="0"/>
            <c:extLst>
              <c:ext xmlns:c16="http://schemas.microsoft.com/office/drawing/2014/chart" uri="{C3380CC4-5D6E-409C-BE32-E72D297353CC}">
                <c16:uniqueId val="{0000000D-92C0-47F9-9905-36198B2E13D4}"/>
              </c:ext>
            </c:extLst>
          </c:dPt>
          <c:dPt>
            <c:idx val="13"/>
            <c:invertIfNegative val="0"/>
            <c:bubble3D val="0"/>
            <c:spPr>
              <a:solidFill>
                <a:srgbClr val="E2AC00"/>
              </a:solidFill>
              <a:ln w="0" cmpd="sng">
                <a:noFill/>
                <a:prstDash val="solid"/>
              </a:ln>
            </c:spPr>
            <c:extLst>
              <c:ext xmlns:c16="http://schemas.microsoft.com/office/drawing/2014/chart" uri="{C3380CC4-5D6E-409C-BE32-E72D297353CC}">
                <c16:uniqueId val="{0000000F-92C0-47F9-9905-36198B2E13D4}"/>
              </c:ext>
            </c:extLst>
          </c:dPt>
          <c:dPt>
            <c:idx val="14"/>
            <c:invertIfNegative val="0"/>
            <c:bubble3D val="0"/>
            <c:extLst>
              <c:ext xmlns:c16="http://schemas.microsoft.com/office/drawing/2014/chart" uri="{C3380CC4-5D6E-409C-BE32-E72D297353CC}">
                <c16:uniqueId val="{00000010-92C0-47F9-9905-36198B2E13D4}"/>
              </c:ext>
            </c:extLst>
          </c:dPt>
          <c:dPt>
            <c:idx val="15"/>
            <c:invertIfNegative val="0"/>
            <c:bubble3D val="0"/>
            <c:extLst>
              <c:ext xmlns:c16="http://schemas.microsoft.com/office/drawing/2014/chart" uri="{C3380CC4-5D6E-409C-BE32-E72D297353CC}">
                <c16:uniqueId val="{00000011-92C0-47F9-9905-36198B2E13D4}"/>
              </c:ext>
            </c:extLst>
          </c:dPt>
          <c:dPt>
            <c:idx val="16"/>
            <c:invertIfNegative val="0"/>
            <c:bubble3D val="0"/>
            <c:extLst>
              <c:ext xmlns:c16="http://schemas.microsoft.com/office/drawing/2014/chart" uri="{C3380CC4-5D6E-409C-BE32-E72D297353CC}">
                <c16:uniqueId val="{00000012-92C0-47F9-9905-36198B2E13D4}"/>
              </c:ext>
            </c:extLst>
          </c:dPt>
          <c:dPt>
            <c:idx val="17"/>
            <c:invertIfNegative val="0"/>
            <c:bubble3D val="0"/>
            <c:extLst>
              <c:ext xmlns:c16="http://schemas.microsoft.com/office/drawing/2014/chart" uri="{C3380CC4-5D6E-409C-BE32-E72D297353CC}">
                <c16:uniqueId val="{00000013-92C0-47F9-9905-36198B2E13D4}"/>
              </c:ext>
            </c:extLst>
          </c:dPt>
          <c:dPt>
            <c:idx val="18"/>
            <c:invertIfNegative val="0"/>
            <c:bubble3D val="0"/>
            <c:extLst>
              <c:ext xmlns:c16="http://schemas.microsoft.com/office/drawing/2014/chart" uri="{C3380CC4-5D6E-409C-BE32-E72D297353CC}">
                <c16:uniqueId val="{00000014-92C0-47F9-9905-36198B2E13D4}"/>
              </c:ext>
            </c:extLst>
          </c:dPt>
          <c:dPt>
            <c:idx val="19"/>
            <c:invertIfNegative val="0"/>
            <c:bubble3D val="0"/>
            <c:extLst>
              <c:ext xmlns:c16="http://schemas.microsoft.com/office/drawing/2014/chart" uri="{C3380CC4-5D6E-409C-BE32-E72D297353CC}">
                <c16:uniqueId val="{00000015-92C0-47F9-9905-36198B2E13D4}"/>
              </c:ext>
            </c:extLst>
          </c:dPt>
          <c:dPt>
            <c:idx val="20"/>
            <c:invertIfNegative val="0"/>
            <c:bubble3D val="0"/>
            <c:extLst>
              <c:ext xmlns:c16="http://schemas.microsoft.com/office/drawing/2014/chart" uri="{C3380CC4-5D6E-409C-BE32-E72D297353CC}">
                <c16:uniqueId val="{00000016-92C0-47F9-9905-36198B2E13D4}"/>
              </c:ext>
            </c:extLst>
          </c:dPt>
          <c:dPt>
            <c:idx val="21"/>
            <c:invertIfNegative val="0"/>
            <c:bubble3D val="0"/>
            <c:extLst>
              <c:ext xmlns:c16="http://schemas.microsoft.com/office/drawing/2014/chart" uri="{C3380CC4-5D6E-409C-BE32-E72D297353CC}">
                <c16:uniqueId val="{00000017-92C0-47F9-9905-36198B2E13D4}"/>
              </c:ext>
            </c:extLst>
          </c:dPt>
          <c:dPt>
            <c:idx val="22"/>
            <c:invertIfNegative val="0"/>
            <c:bubble3D val="0"/>
            <c:extLst>
              <c:ext xmlns:c16="http://schemas.microsoft.com/office/drawing/2014/chart" uri="{C3380CC4-5D6E-409C-BE32-E72D297353CC}">
                <c16:uniqueId val="{00000018-92C0-47F9-9905-36198B2E13D4}"/>
              </c:ext>
            </c:extLst>
          </c:dPt>
          <c:dPt>
            <c:idx val="23"/>
            <c:invertIfNegative val="0"/>
            <c:bubble3D val="0"/>
            <c:extLst>
              <c:ext xmlns:c16="http://schemas.microsoft.com/office/drawing/2014/chart" uri="{C3380CC4-5D6E-409C-BE32-E72D297353CC}">
                <c16:uniqueId val="{00000019-92C0-47F9-9905-36198B2E13D4}"/>
              </c:ext>
            </c:extLst>
          </c:dPt>
          <c:dPt>
            <c:idx val="24"/>
            <c:invertIfNegative val="0"/>
            <c:bubble3D val="0"/>
            <c:extLst>
              <c:ext xmlns:c16="http://schemas.microsoft.com/office/drawing/2014/chart" uri="{C3380CC4-5D6E-409C-BE32-E72D297353CC}">
                <c16:uniqueId val="{0000001A-92C0-47F9-9905-36198B2E13D4}"/>
              </c:ext>
            </c:extLst>
          </c:dPt>
          <c:dPt>
            <c:idx val="25"/>
            <c:invertIfNegative val="0"/>
            <c:bubble3D val="0"/>
            <c:spPr>
              <a:solidFill>
                <a:srgbClr val="E2AC00"/>
              </a:solidFill>
              <a:ln w="0" cmpd="sng">
                <a:noFill/>
                <a:prstDash val="solid"/>
              </a:ln>
            </c:spPr>
            <c:extLst>
              <c:ext xmlns:c16="http://schemas.microsoft.com/office/drawing/2014/chart" uri="{C3380CC4-5D6E-409C-BE32-E72D297353CC}">
                <c16:uniqueId val="{0000001C-92C0-47F9-9905-36198B2E13D4}"/>
              </c:ext>
            </c:extLst>
          </c:dPt>
          <c:dPt>
            <c:idx val="26"/>
            <c:invertIfNegative val="0"/>
            <c:bubble3D val="0"/>
            <c:extLst>
              <c:ext xmlns:c16="http://schemas.microsoft.com/office/drawing/2014/chart" uri="{C3380CC4-5D6E-409C-BE32-E72D297353CC}">
                <c16:uniqueId val="{0000001D-92C0-47F9-9905-36198B2E13D4}"/>
              </c:ext>
            </c:extLst>
          </c:dPt>
          <c:dPt>
            <c:idx val="27"/>
            <c:invertIfNegative val="0"/>
            <c:bubble3D val="0"/>
            <c:extLst>
              <c:ext xmlns:c16="http://schemas.microsoft.com/office/drawing/2014/chart" uri="{C3380CC4-5D6E-409C-BE32-E72D297353CC}">
                <c16:uniqueId val="{0000001E-92C0-47F9-9905-36198B2E13D4}"/>
              </c:ext>
            </c:extLst>
          </c:dPt>
          <c:dPt>
            <c:idx val="28"/>
            <c:invertIfNegative val="0"/>
            <c:bubble3D val="0"/>
            <c:extLst>
              <c:ext xmlns:c16="http://schemas.microsoft.com/office/drawing/2014/chart" uri="{C3380CC4-5D6E-409C-BE32-E72D297353CC}">
                <c16:uniqueId val="{0000001F-92C0-47F9-9905-36198B2E13D4}"/>
              </c:ext>
            </c:extLst>
          </c:dPt>
          <c:dPt>
            <c:idx val="29"/>
            <c:invertIfNegative val="0"/>
            <c:bubble3D val="0"/>
            <c:extLst>
              <c:ext xmlns:c16="http://schemas.microsoft.com/office/drawing/2014/chart" uri="{C3380CC4-5D6E-409C-BE32-E72D297353CC}">
                <c16:uniqueId val="{00000020-92C0-47F9-9905-36198B2E13D4}"/>
              </c:ext>
            </c:extLst>
          </c:dPt>
          <c:dPt>
            <c:idx val="30"/>
            <c:invertIfNegative val="0"/>
            <c:bubble3D val="0"/>
            <c:extLst>
              <c:ext xmlns:c16="http://schemas.microsoft.com/office/drawing/2014/chart" uri="{C3380CC4-5D6E-409C-BE32-E72D297353CC}">
                <c16:uniqueId val="{00000021-92C0-47F9-9905-36198B2E13D4}"/>
              </c:ext>
            </c:extLst>
          </c:dPt>
          <c:dPt>
            <c:idx val="31"/>
            <c:invertIfNegative val="0"/>
            <c:bubble3D val="0"/>
            <c:extLst>
              <c:ext xmlns:c16="http://schemas.microsoft.com/office/drawing/2014/chart" uri="{C3380CC4-5D6E-409C-BE32-E72D297353CC}">
                <c16:uniqueId val="{00000022-92C0-47F9-9905-36198B2E13D4}"/>
              </c:ext>
            </c:extLst>
          </c:dPt>
          <c:dPt>
            <c:idx val="32"/>
            <c:invertIfNegative val="0"/>
            <c:bubble3D val="0"/>
            <c:extLst>
              <c:ext xmlns:c16="http://schemas.microsoft.com/office/drawing/2014/chart" uri="{C3380CC4-5D6E-409C-BE32-E72D297353CC}">
                <c16:uniqueId val="{00000023-92C0-47F9-9905-36198B2E13D4}"/>
              </c:ext>
            </c:extLst>
          </c:dPt>
          <c:dPt>
            <c:idx val="33"/>
            <c:invertIfNegative val="0"/>
            <c:bubble3D val="0"/>
            <c:extLst>
              <c:ext xmlns:c16="http://schemas.microsoft.com/office/drawing/2014/chart" uri="{C3380CC4-5D6E-409C-BE32-E72D297353CC}">
                <c16:uniqueId val="{00000024-92C0-47F9-9905-36198B2E13D4}"/>
              </c:ext>
            </c:extLst>
          </c:dPt>
          <c:dPt>
            <c:idx val="34"/>
            <c:invertIfNegative val="0"/>
            <c:bubble3D val="0"/>
            <c:extLst>
              <c:ext xmlns:c16="http://schemas.microsoft.com/office/drawing/2014/chart" uri="{C3380CC4-5D6E-409C-BE32-E72D297353CC}">
                <c16:uniqueId val="{00000025-92C0-47F9-9905-36198B2E13D4}"/>
              </c:ext>
            </c:extLst>
          </c:dPt>
          <c:dPt>
            <c:idx val="35"/>
            <c:invertIfNegative val="0"/>
            <c:bubble3D val="0"/>
            <c:extLst>
              <c:ext xmlns:c16="http://schemas.microsoft.com/office/drawing/2014/chart" uri="{C3380CC4-5D6E-409C-BE32-E72D297353CC}">
                <c16:uniqueId val="{00000026-92C0-47F9-9905-36198B2E13D4}"/>
              </c:ext>
            </c:extLst>
          </c:dPt>
          <c:dPt>
            <c:idx val="36"/>
            <c:invertIfNegative val="0"/>
            <c:bubble3D val="0"/>
            <c:extLst>
              <c:ext xmlns:c16="http://schemas.microsoft.com/office/drawing/2014/chart" uri="{C3380CC4-5D6E-409C-BE32-E72D297353CC}">
                <c16:uniqueId val="{00000027-92C0-47F9-9905-36198B2E13D4}"/>
              </c:ext>
            </c:extLst>
          </c:dPt>
          <c:dPt>
            <c:idx val="37"/>
            <c:invertIfNegative val="0"/>
            <c:bubble3D val="0"/>
            <c:spPr>
              <a:solidFill>
                <a:srgbClr val="E2AC00"/>
              </a:solidFill>
              <a:ln w="0" cmpd="sng">
                <a:noFill/>
                <a:prstDash val="solid"/>
              </a:ln>
            </c:spPr>
            <c:extLst>
              <c:ext xmlns:c16="http://schemas.microsoft.com/office/drawing/2014/chart" uri="{C3380CC4-5D6E-409C-BE32-E72D297353CC}">
                <c16:uniqueId val="{00000029-92C0-47F9-9905-36198B2E13D4}"/>
              </c:ext>
            </c:extLst>
          </c:dPt>
          <c:dPt>
            <c:idx val="38"/>
            <c:invertIfNegative val="0"/>
            <c:bubble3D val="0"/>
            <c:extLst>
              <c:ext xmlns:c16="http://schemas.microsoft.com/office/drawing/2014/chart" uri="{C3380CC4-5D6E-409C-BE32-E72D297353CC}">
                <c16:uniqueId val="{0000002A-92C0-47F9-9905-36198B2E13D4}"/>
              </c:ext>
            </c:extLst>
          </c:dPt>
          <c:dPt>
            <c:idx val="39"/>
            <c:invertIfNegative val="0"/>
            <c:bubble3D val="0"/>
            <c:extLst>
              <c:ext xmlns:c16="http://schemas.microsoft.com/office/drawing/2014/chart" uri="{C3380CC4-5D6E-409C-BE32-E72D297353CC}">
                <c16:uniqueId val="{0000002B-92C0-47F9-9905-36198B2E13D4}"/>
              </c:ext>
            </c:extLst>
          </c:dPt>
          <c:dPt>
            <c:idx val="40"/>
            <c:invertIfNegative val="0"/>
            <c:bubble3D val="0"/>
            <c:extLst>
              <c:ext xmlns:c16="http://schemas.microsoft.com/office/drawing/2014/chart" uri="{C3380CC4-5D6E-409C-BE32-E72D297353CC}">
                <c16:uniqueId val="{0000002C-92C0-47F9-9905-36198B2E13D4}"/>
              </c:ext>
            </c:extLst>
          </c:dPt>
          <c:dPt>
            <c:idx val="41"/>
            <c:invertIfNegative val="0"/>
            <c:bubble3D val="0"/>
            <c:extLst>
              <c:ext xmlns:c16="http://schemas.microsoft.com/office/drawing/2014/chart" uri="{C3380CC4-5D6E-409C-BE32-E72D297353CC}">
                <c16:uniqueId val="{0000002D-92C0-47F9-9905-36198B2E13D4}"/>
              </c:ext>
            </c:extLst>
          </c:dPt>
          <c:dPt>
            <c:idx val="42"/>
            <c:invertIfNegative val="0"/>
            <c:bubble3D val="0"/>
            <c:extLst>
              <c:ext xmlns:c16="http://schemas.microsoft.com/office/drawing/2014/chart" uri="{C3380CC4-5D6E-409C-BE32-E72D297353CC}">
                <c16:uniqueId val="{0000002E-92C0-47F9-9905-36198B2E13D4}"/>
              </c:ext>
            </c:extLst>
          </c:dPt>
          <c:dPt>
            <c:idx val="43"/>
            <c:invertIfNegative val="0"/>
            <c:bubble3D val="0"/>
            <c:extLst>
              <c:ext xmlns:c16="http://schemas.microsoft.com/office/drawing/2014/chart" uri="{C3380CC4-5D6E-409C-BE32-E72D297353CC}">
                <c16:uniqueId val="{0000002F-92C0-47F9-9905-36198B2E13D4}"/>
              </c:ext>
            </c:extLst>
          </c:dPt>
          <c:dPt>
            <c:idx val="44"/>
            <c:invertIfNegative val="0"/>
            <c:bubble3D val="0"/>
            <c:extLst>
              <c:ext xmlns:c16="http://schemas.microsoft.com/office/drawing/2014/chart" uri="{C3380CC4-5D6E-409C-BE32-E72D297353CC}">
                <c16:uniqueId val="{00000030-92C0-47F9-9905-36198B2E13D4}"/>
              </c:ext>
            </c:extLst>
          </c:dPt>
          <c:dPt>
            <c:idx val="45"/>
            <c:invertIfNegative val="0"/>
            <c:bubble3D val="0"/>
            <c:extLst>
              <c:ext xmlns:c16="http://schemas.microsoft.com/office/drawing/2014/chart" uri="{C3380CC4-5D6E-409C-BE32-E72D297353CC}">
                <c16:uniqueId val="{00000031-92C0-47F9-9905-36198B2E13D4}"/>
              </c:ext>
            </c:extLst>
          </c:dPt>
          <c:dPt>
            <c:idx val="46"/>
            <c:invertIfNegative val="0"/>
            <c:bubble3D val="0"/>
            <c:extLst>
              <c:ext xmlns:c16="http://schemas.microsoft.com/office/drawing/2014/chart" uri="{C3380CC4-5D6E-409C-BE32-E72D297353CC}">
                <c16:uniqueId val="{00000032-92C0-47F9-9905-36198B2E13D4}"/>
              </c:ext>
            </c:extLst>
          </c:dPt>
          <c:dPt>
            <c:idx val="47"/>
            <c:invertIfNegative val="0"/>
            <c:bubble3D val="0"/>
            <c:extLst>
              <c:ext xmlns:c16="http://schemas.microsoft.com/office/drawing/2014/chart" uri="{C3380CC4-5D6E-409C-BE32-E72D297353CC}">
                <c16:uniqueId val="{00000033-92C0-47F9-9905-36198B2E13D4}"/>
              </c:ext>
            </c:extLst>
          </c:dPt>
          <c:dPt>
            <c:idx val="48"/>
            <c:invertIfNegative val="0"/>
            <c:bubble3D val="0"/>
            <c:extLst>
              <c:ext xmlns:c16="http://schemas.microsoft.com/office/drawing/2014/chart" uri="{C3380CC4-5D6E-409C-BE32-E72D297353CC}">
                <c16:uniqueId val="{00000034-92C0-47F9-9905-36198B2E13D4}"/>
              </c:ext>
            </c:extLst>
          </c:dPt>
          <c:dPt>
            <c:idx val="49"/>
            <c:invertIfNegative val="0"/>
            <c:bubble3D val="0"/>
            <c:spPr>
              <a:solidFill>
                <a:srgbClr val="E2AC00"/>
              </a:solidFill>
              <a:ln w="0" cmpd="sng">
                <a:noFill/>
                <a:prstDash val="solid"/>
              </a:ln>
            </c:spPr>
            <c:extLst>
              <c:ext xmlns:c16="http://schemas.microsoft.com/office/drawing/2014/chart" uri="{C3380CC4-5D6E-409C-BE32-E72D297353CC}">
                <c16:uniqueId val="{00000036-92C0-47F9-9905-36198B2E13D4}"/>
              </c:ext>
            </c:extLst>
          </c:dPt>
          <c:dPt>
            <c:idx val="50"/>
            <c:invertIfNegative val="0"/>
            <c:bubble3D val="0"/>
            <c:extLst>
              <c:ext xmlns:c16="http://schemas.microsoft.com/office/drawing/2014/chart" uri="{C3380CC4-5D6E-409C-BE32-E72D297353CC}">
                <c16:uniqueId val="{00000037-92C0-47F9-9905-36198B2E13D4}"/>
              </c:ext>
            </c:extLst>
          </c:dPt>
          <c:dPt>
            <c:idx val="51"/>
            <c:invertIfNegative val="0"/>
            <c:bubble3D val="0"/>
            <c:extLst>
              <c:ext xmlns:c16="http://schemas.microsoft.com/office/drawing/2014/chart" uri="{C3380CC4-5D6E-409C-BE32-E72D297353CC}">
                <c16:uniqueId val="{00000038-92C0-47F9-9905-36198B2E13D4}"/>
              </c:ext>
            </c:extLst>
          </c:dPt>
          <c:dPt>
            <c:idx val="52"/>
            <c:invertIfNegative val="0"/>
            <c:bubble3D val="0"/>
            <c:extLst>
              <c:ext xmlns:c16="http://schemas.microsoft.com/office/drawing/2014/chart" uri="{C3380CC4-5D6E-409C-BE32-E72D297353CC}">
                <c16:uniqueId val="{00000039-92C0-47F9-9905-36198B2E13D4}"/>
              </c:ext>
            </c:extLst>
          </c:dPt>
          <c:dPt>
            <c:idx val="53"/>
            <c:invertIfNegative val="0"/>
            <c:bubble3D val="0"/>
            <c:extLst>
              <c:ext xmlns:c16="http://schemas.microsoft.com/office/drawing/2014/chart" uri="{C3380CC4-5D6E-409C-BE32-E72D297353CC}">
                <c16:uniqueId val="{0000003A-92C0-47F9-9905-36198B2E13D4}"/>
              </c:ext>
            </c:extLst>
          </c:dPt>
          <c:dPt>
            <c:idx val="54"/>
            <c:invertIfNegative val="0"/>
            <c:bubble3D val="0"/>
            <c:extLst>
              <c:ext xmlns:c16="http://schemas.microsoft.com/office/drawing/2014/chart" uri="{C3380CC4-5D6E-409C-BE32-E72D297353CC}">
                <c16:uniqueId val="{0000003B-92C0-47F9-9905-36198B2E13D4}"/>
              </c:ext>
            </c:extLst>
          </c:dPt>
          <c:dPt>
            <c:idx val="55"/>
            <c:invertIfNegative val="0"/>
            <c:bubble3D val="0"/>
            <c:extLst>
              <c:ext xmlns:c16="http://schemas.microsoft.com/office/drawing/2014/chart" uri="{C3380CC4-5D6E-409C-BE32-E72D297353CC}">
                <c16:uniqueId val="{0000003C-92C0-47F9-9905-36198B2E13D4}"/>
              </c:ext>
            </c:extLst>
          </c:dPt>
          <c:dPt>
            <c:idx val="56"/>
            <c:invertIfNegative val="0"/>
            <c:bubble3D val="0"/>
            <c:extLst>
              <c:ext xmlns:c16="http://schemas.microsoft.com/office/drawing/2014/chart" uri="{C3380CC4-5D6E-409C-BE32-E72D297353CC}">
                <c16:uniqueId val="{0000003D-92C0-47F9-9905-36198B2E13D4}"/>
              </c:ext>
            </c:extLst>
          </c:dPt>
          <c:dPt>
            <c:idx val="57"/>
            <c:invertIfNegative val="0"/>
            <c:bubble3D val="0"/>
            <c:extLst>
              <c:ext xmlns:c16="http://schemas.microsoft.com/office/drawing/2014/chart" uri="{C3380CC4-5D6E-409C-BE32-E72D297353CC}">
                <c16:uniqueId val="{0000003E-92C0-47F9-9905-36198B2E13D4}"/>
              </c:ext>
            </c:extLst>
          </c:dPt>
          <c:dPt>
            <c:idx val="58"/>
            <c:invertIfNegative val="0"/>
            <c:bubble3D val="0"/>
            <c:extLst>
              <c:ext xmlns:c16="http://schemas.microsoft.com/office/drawing/2014/chart" uri="{C3380CC4-5D6E-409C-BE32-E72D297353CC}">
                <c16:uniqueId val="{0000003F-92C0-47F9-9905-36198B2E13D4}"/>
              </c:ext>
            </c:extLst>
          </c:dPt>
          <c:dPt>
            <c:idx val="59"/>
            <c:invertIfNegative val="0"/>
            <c:bubble3D val="0"/>
            <c:extLst>
              <c:ext xmlns:c16="http://schemas.microsoft.com/office/drawing/2014/chart" uri="{C3380CC4-5D6E-409C-BE32-E72D297353CC}">
                <c16:uniqueId val="{00000040-92C0-47F9-9905-36198B2E13D4}"/>
              </c:ext>
            </c:extLst>
          </c:dPt>
          <c:dPt>
            <c:idx val="60"/>
            <c:invertIfNegative val="0"/>
            <c:bubble3D val="0"/>
            <c:extLst>
              <c:ext xmlns:c16="http://schemas.microsoft.com/office/drawing/2014/chart" uri="{C3380CC4-5D6E-409C-BE32-E72D297353CC}">
                <c16:uniqueId val="{00000041-92C0-47F9-9905-36198B2E13D4}"/>
              </c:ext>
            </c:extLst>
          </c:dPt>
          <c:dPt>
            <c:idx val="61"/>
            <c:invertIfNegative val="0"/>
            <c:bubble3D val="0"/>
            <c:spPr>
              <a:solidFill>
                <a:srgbClr val="E2AC00"/>
              </a:solidFill>
              <a:ln w="0" cmpd="sng">
                <a:noFill/>
                <a:prstDash val="solid"/>
              </a:ln>
            </c:spPr>
            <c:extLst>
              <c:ext xmlns:c16="http://schemas.microsoft.com/office/drawing/2014/chart" uri="{C3380CC4-5D6E-409C-BE32-E72D297353CC}">
                <c16:uniqueId val="{00000043-92C0-47F9-9905-36198B2E13D4}"/>
              </c:ext>
            </c:extLst>
          </c:dPt>
          <c:dPt>
            <c:idx val="62"/>
            <c:invertIfNegative val="0"/>
            <c:bubble3D val="0"/>
            <c:extLst>
              <c:ext xmlns:c16="http://schemas.microsoft.com/office/drawing/2014/chart" uri="{C3380CC4-5D6E-409C-BE32-E72D297353CC}">
                <c16:uniqueId val="{00000044-92C0-47F9-9905-36198B2E13D4}"/>
              </c:ext>
            </c:extLst>
          </c:dPt>
          <c:dPt>
            <c:idx val="63"/>
            <c:invertIfNegative val="0"/>
            <c:bubble3D val="0"/>
            <c:extLst>
              <c:ext xmlns:c16="http://schemas.microsoft.com/office/drawing/2014/chart" uri="{C3380CC4-5D6E-409C-BE32-E72D297353CC}">
                <c16:uniqueId val="{00000045-92C0-47F9-9905-36198B2E13D4}"/>
              </c:ext>
            </c:extLst>
          </c:dPt>
          <c:dPt>
            <c:idx val="64"/>
            <c:invertIfNegative val="0"/>
            <c:bubble3D val="0"/>
            <c:extLst>
              <c:ext xmlns:c16="http://schemas.microsoft.com/office/drawing/2014/chart" uri="{C3380CC4-5D6E-409C-BE32-E72D297353CC}">
                <c16:uniqueId val="{00000046-92C0-47F9-9905-36198B2E13D4}"/>
              </c:ext>
            </c:extLst>
          </c:dPt>
          <c:dPt>
            <c:idx val="65"/>
            <c:invertIfNegative val="0"/>
            <c:bubble3D val="0"/>
            <c:extLst>
              <c:ext xmlns:c16="http://schemas.microsoft.com/office/drawing/2014/chart" uri="{C3380CC4-5D6E-409C-BE32-E72D297353CC}">
                <c16:uniqueId val="{00000047-92C0-47F9-9905-36198B2E13D4}"/>
              </c:ext>
            </c:extLst>
          </c:dPt>
          <c:dPt>
            <c:idx val="66"/>
            <c:invertIfNegative val="0"/>
            <c:bubble3D val="0"/>
            <c:extLst>
              <c:ext xmlns:c16="http://schemas.microsoft.com/office/drawing/2014/chart" uri="{C3380CC4-5D6E-409C-BE32-E72D297353CC}">
                <c16:uniqueId val="{00000048-92C0-47F9-9905-36198B2E13D4}"/>
              </c:ext>
            </c:extLst>
          </c:dPt>
          <c:dPt>
            <c:idx val="67"/>
            <c:invertIfNegative val="0"/>
            <c:bubble3D val="0"/>
            <c:extLst>
              <c:ext xmlns:c16="http://schemas.microsoft.com/office/drawing/2014/chart" uri="{C3380CC4-5D6E-409C-BE32-E72D297353CC}">
                <c16:uniqueId val="{00000049-92C0-47F9-9905-36198B2E13D4}"/>
              </c:ext>
            </c:extLst>
          </c:dPt>
          <c:dPt>
            <c:idx val="68"/>
            <c:invertIfNegative val="0"/>
            <c:bubble3D val="0"/>
            <c:extLst>
              <c:ext xmlns:c16="http://schemas.microsoft.com/office/drawing/2014/chart" uri="{C3380CC4-5D6E-409C-BE32-E72D297353CC}">
                <c16:uniqueId val="{0000004A-92C0-47F9-9905-36198B2E13D4}"/>
              </c:ext>
            </c:extLst>
          </c:dPt>
          <c:dPt>
            <c:idx val="69"/>
            <c:invertIfNegative val="0"/>
            <c:bubble3D val="0"/>
            <c:extLst>
              <c:ext xmlns:c16="http://schemas.microsoft.com/office/drawing/2014/chart" uri="{C3380CC4-5D6E-409C-BE32-E72D297353CC}">
                <c16:uniqueId val="{0000004B-92C0-47F9-9905-36198B2E13D4}"/>
              </c:ext>
            </c:extLst>
          </c:dPt>
          <c:dPt>
            <c:idx val="70"/>
            <c:invertIfNegative val="0"/>
            <c:bubble3D val="0"/>
            <c:extLst>
              <c:ext xmlns:c16="http://schemas.microsoft.com/office/drawing/2014/chart" uri="{C3380CC4-5D6E-409C-BE32-E72D297353CC}">
                <c16:uniqueId val="{0000004C-92C0-47F9-9905-36198B2E13D4}"/>
              </c:ext>
            </c:extLst>
          </c:dPt>
          <c:dPt>
            <c:idx val="71"/>
            <c:invertIfNegative val="0"/>
            <c:bubble3D val="0"/>
            <c:extLst>
              <c:ext xmlns:c16="http://schemas.microsoft.com/office/drawing/2014/chart" uri="{C3380CC4-5D6E-409C-BE32-E72D297353CC}">
                <c16:uniqueId val="{0000004D-92C0-47F9-9905-36198B2E13D4}"/>
              </c:ext>
            </c:extLst>
          </c:dPt>
          <c:dPt>
            <c:idx val="72"/>
            <c:invertIfNegative val="0"/>
            <c:bubble3D val="0"/>
            <c:extLst>
              <c:ext xmlns:c16="http://schemas.microsoft.com/office/drawing/2014/chart" uri="{C3380CC4-5D6E-409C-BE32-E72D297353CC}">
                <c16:uniqueId val="{0000004E-92C0-47F9-9905-36198B2E13D4}"/>
              </c:ext>
            </c:extLst>
          </c:dPt>
          <c:dPt>
            <c:idx val="73"/>
            <c:invertIfNegative val="0"/>
            <c:bubble3D val="0"/>
            <c:spPr>
              <a:solidFill>
                <a:srgbClr val="E2AC00"/>
              </a:solidFill>
              <a:ln w="0" cmpd="sng">
                <a:noFill/>
                <a:prstDash val="solid"/>
              </a:ln>
            </c:spPr>
            <c:extLst>
              <c:ext xmlns:c16="http://schemas.microsoft.com/office/drawing/2014/chart" uri="{C3380CC4-5D6E-409C-BE32-E72D297353CC}">
                <c16:uniqueId val="{00000050-92C0-47F9-9905-36198B2E13D4}"/>
              </c:ext>
            </c:extLst>
          </c:dPt>
          <c:dPt>
            <c:idx val="74"/>
            <c:invertIfNegative val="0"/>
            <c:bubble3D val="0"/>
            <c:extLst>
              <c:ext xmlns:c16="http://schemas.microsoft.com/office/drawing/2014/chart" uri="{C3380CC4-5D6E-409C-BE32-E72D297353CC}">
                <c16:uniqueId val="{00000051-92C0-47F9-9905-36198B2E13D4}"/>
              </c:ext>
            </c:extLst>
          </c:dPt>
          <c:dPt>
            <c:idx val="75"/>
            <c:invertIfNegative val="0"/>
            <c:bubble3D val="0"/>
            <c:extLst>
              <c:ext xmlns:c16="http://schemas.microsoft.com/office/drawing/2014/chart" uri="{C3380CC4-5D6E-409C-BE32-E72D297353CC}">
                <c16:uniqueId val="{00000052-92C0-47F9-9905-36198B2E13D4}"/>
              </c:ext>
            </c:extLst>
          </c:dPt>
          <c:dPt>
            <c:idx val="76"/>
            <c:invertIfNegative val="0"/>
            <c:bubble3D val="0"/>
            <c:extLst>
              <c:ext xmlns:c16="http://schemas.microsoft.com/office/drawing/2014/chart" uri="{C3380CC4-5D6E-409C-BE32-E72D297353CC}">
                <c16:uniqueId val="{00000053-92C0-47F9-9905-36198B2E13D4}"/>
              </c:ext>
            </c:extLst>
          </c:dPt>
          <c:dPt>
            <c:idx val="77"/>
            <c:invertIfNegative val="0"/>
            <c:bubble3D val="0"/>
            <c:extLst>
              <c:ext xmlns:c16="http://schemas.microsoft.com/office/drawing/2014/chart" uri="{C3380CC4-5D6E-409C-BE32-E72D297353CC}">
                <c16:uniqueId val="{00000054-92C0-47F9-9905-36198B2E13D4}"/>
              </c:ext>
            </c:extLst>
          </c:dPt>
          <c:dPt>
            <c:idx val="78"/>
            <c:invertIfNegative val="0"/>
            <c:bubble3D val="0"/>
            <c:extLst>
              <c:ext xmlns:c16="http://schemas.microsoft.com/office/drawing/2014/chart" uri="{C3380CC4-5D6E-409C-BE32-E72D297353CC}">
                <c16:uniqueId val="{00000055-92C0-47F9-9905-36198B2E13D4}"/>
              </c:ext>
            </c:extLst>
          </c:dPt>
          <c:dPt>
            <c:idx val="79"/>
            <c:invertIfNegative val="0"/>
            <c:bubble3D val="0"/>
            <c:extLst>
              <c:ext xmlns:c16="http://schemas.microsoft.com/office/drawing/2014/chart" uri="{C3380CC4-5D6E-409C-BE32-E72D297353CC}">
                <c16:uniqueId val="{00000056-92C0-47F9-9905-36198B2E13D4}"/>
              </c:ext>
            </c:extLst>
          </c:dPt>
          <c:dPt>
            <c:idx val="80"/>
            <c:invertIfNegative val="0"/>
            <c:bubble3D val="0"/>
            <c:extLst>
              <c:ext xmlns:c16="http://schemas.microsoft.com/office/drawing/2014/chart" uri="{C3380CC4-5D6E-409C-BE32-E72D297353CC}">
                <c16:uniqueId val="{00000057-92C0-47F9-9905-36198B2E13D4}"/>
              </c:ext>
            </c:extLst>
          </c:dPt>
          <c:dPt>
            <c:idx val="81"/>
            <c:invertIfNegative val="0"/>
            <c:bubble3D val="0"/>
            <c:extLst>
              <c:ext xmlns:c16="http://schemas.microsoft.com/office/drawing/2014/chart" uri="{C3380CC4-5D6E-409C-BE32-E72D297353CC}">
                <c16:uniqueId val="{00000058-92C0-47F9-9905-36198B2E13D4}"/>
              </c:ext>
            </c:extLst>
          </c:dPt>
          <c:dPt>
            <c:idx val="82"/>
            <c:invertIfNegative val="0"/>
            <c:bubble3D val="0"/>
            <c:extLst>
              <c:ext xmlns:c16="http://schemas.microsoft.com/office/drawing/2014/chart" uri="{C3380CC4-5D6E-409C-BE32-E72D297353CC}">
                <c16:uniqueId val="{00000059-92C0-47F9-9905-36198B2E13D4}"/>
              </c:ext>
            </c:extLst>
          </c:dPt>
          <c:dPt>
            <c:idx val="83"/>
            <c:invertIfNegative val="0"/>
            <c:bubble3D val="0"/>
            <c:extLst>
              <c:ext xmlns:c16="http://schemas.microsoft.com/office/drawing/2014/chart" uri="{C3380CC4-5D6E-409C-BE32-E72D297353CC}">
                <c16:uniqueId val="{0000005A-92C0-47F9-9905-36198B2E13D4}"/>
              </c:ext>
            </c:extLst>
          </c:dPt>
          <c:dPt>
            <c:idx val="84"/>
            <c:invertIfNegative val="0"/>
            <c:bubble3D val="0"/>
            <c:extLst>
              <c:ext xmlns:c16="http://schemas.microsoft.com/office/drawing/2014/chart" uri="{C3380CC4-5D6E-409C-BE32-E72D297353CC}">
                <c16:uniqueId val="{0000005B-92C0-47F9-9905-36198B2E13D4}"/>
              </c:ext>
            </c:extLst>
          </c:dPt>
          <c:dPt>
            <c:idx val="85"/>
            <c:invertIfNegative val="0"/>
            <c:bubble3D val="0"/>
            <c:spPr>
              <a:solidFill>
                <a:srgbClr val="E2AC00"/>
              </a:solidFill>
              <a:ln w="0" cmpd="sng">
                <a:noFill/>
                <a:prstDash val="solid"/>
              </a:ln>
            </c:spPr>
            <c:extLst>
              <c:ext xmlns:c16="http://schemas.microsoft.com/office/drawing/2014/chart" uri="{C3380CC4-5D6E-409C-BE32-E72D297353CC}">
                <c16:uniqueId val="{0000005D-92C0-47F9-9905-36198B2E13D4}"/>
              </c:ext>
            </c:extLst>
          </c:dPt>
          <c:dPt>
            <c:idx val="86"/>
            <c:invertIfNegative val="0"/>
            <c:bubble3D val="0"/>
            <c:extLst>
              <c:ext xmlns:c16="http://schemas.microsoft.com/office/drawing/2014/chart" uri="{C3380CC4-5D6E-409C-BE32-E72D297353CC}">
                <c16:uniqueId val="{0000005E-92C0-47F9-9905-36198B2E13D4}"/>
              </c:ext>
            </c:extLst>
          </c:dPt>
          <c:dPt>
            <c:idx val="87"/>
            <c:invertIfNegative val="0"/>
            <c:bubble3D val="0"/>
            <c:extLst>
              <c:ext xmlns:c16="http://schemas.microsoft.com/office/drawing/2014/chart" uri="{C3380CC4-5D6E-409C-BE32-E72D297353CC}">
                <c16:uniqueId val="{0000005F-92C0-47F9-9905-36198B2E13D4}"/>
              </c:ext>
            </c:extLst>
          </c:dPt>
          <c:dPt>
            <c:idx val="88"/>
            <c:invertIfNegative val="0"/>
            <c:bubble3D val="0"/>
            <c:extLst>
              <c:ext xmlns:c16="http://schemas.microsoft.com/office/drawing/2014/chart" uri="{C3380CC4-5D6E-409C-BE32-E72D297353CC}">
                <c16:uniqueId val="{00000060-92C0-47F9-9905-36198B2E13D4}"/>
              </c:ext>
            </c:extLst>
          </c:dPt>
          <c:dPt>
            <c:idx val="89"/>
            <c:invertIfNegative val="0"/>
            <c:bubble3D val="0"/>
            <c:extLst>
              <c:ext xmlns:c16="http://schemas.microsoft.com/office/drawing/2014/chart" uri="{C3380CC4-5D6E-409C-BE32-E72D297353CC}">
                <c16:uniqueId val="{00000061-92C0-47F9-9905-36198B2E13D4}"/>
              </c:ext>
            </c:extLst>
          </c:dPt>
          <c:dPt>
            <c:idx val="90"/>
            <c:invertIfNegative val="0"/>
            <c:bubble3D val="0"/>
            <c:extLst>
              <c:ext xmlns:c16="http://schemas.microsoft.com/office/drawing/2014/chart" uri="{C3380CC4-5D6E-409C-BE32-E72D297353CC}">
                <c16:uniqueId val="{00000062-92C0-47F9-9905-36198B2E13D4}"/>
              </c:ext>
            </c:extLst>
          </c:dPt>
          <c:dPt>
            <c:idx val="91"/>
            <c:invertIfNegative val="0"/>
            <c:bubble3D val="0"/>
            <c:extLst>
              <c:ext xmlns:c16="http://schemas.microsoft.com/office/drawing/2014/chart" uri="{C3380CC4-5D6E-409C-BE32-E72D297353CC}">
                <c16:uniqueId val="{00000063-92C0-47F9-9905-36198B2E13D4}"/>
              </c:ext>
            </c:extLst>
          </c:dPt>
          <c:dPt>
            <c:idx val="92"/>
            <c:invertIfNegative val="0"/>
            <c:bubble3D val="0"/>
            <c:extLst>
              <c:ext xmlns:c16="http://schemas.microsoft.com/office/drawing/2014/chart" uri="{C3380CC4-5D6E-409C-BE32-E72D297353CC}">
                <c16:uniqueId val="{00000064-92C0-47F9-9905-36198B2E13D4}"/>
              </c:ext>
            </c:extLst>
          </c:dPt>
          <c:dPt>
            <c:idx val="93"/>
            <c:invertIfNegative val="0"/>
            <c:bubble3D val="0"/>
            <c:extLst>
              <c:ext xmlns:c16="http://schemas.microsoft.com/office/drawing/2014/chart" uri="{C3380CC4-5D6E-409C-BE32-E72D297353CC}">
                <c16:uniqueId val="{00000065-92C0-47F9-9905-36198B2E13D4}"/>
              </c:ext>
            </c:extLst>
          </c:dPt>
          <c:dPt>
            <c:idx val="94"/>
            <c:invertIfNegative val="0"/>
            <c:bubble3D val="0"/>
            <c:extLst>
              <c:ext xmlns:c16="http://schemas.microsoft.com/office/drawing/2014/chart" uri="{C3380CC4-5D6E-409C-BE32-E72D297353CC}">
                <c16:uniqueId val="{00000066-92C0-47F9-9905-36198B2E13D4}"/>
              </c:ext>
            </c:extLst>
          </c:dPt>
          <c:dPt>
            <c:idx val="95"/>
            <c:invertIfNegative val="0"/>
            <c:bubble3D val="0"/>
            <c:extLst>
              <c:ext xmlns:c16="http://schemas.microsoft.com/office/drawing/2014/chart" uri="{C3380CC4-5D6E-409C-BE32-E72D297353CC}">
                <c16:uniqueId val="{00000067-92C0-47F9-9905-36198B2E13D4}"/>
              </c:ext>
            </c:extLst>
          </c:dPt>
          <c:dPt>
            <c:idx val="96"/>
            <c:invertIfNegative val="0"/>
            <c:bubble3D val="0"/>
            <c:extLst>
              <c:ext xmlns:c16="http://schemas.microsoft.com/office/drawing/2014/chart" uri="{C3380CC4-5D6E-409C-BE32-E72D297353CC}">
                <c16:uniqueId val="{00000068-92C0-47F9-9905-36198B2E13D4}"/>
              </c:ext>
            </c:extLst>
          </c:dPt>
          <c:dPt>
            <c:idx val="97"/>
            <c:invertIfNegative val="0"/>
            <c:bubble3D val="0"/>
            <c:spPr>
              <a:solidFill>
                <a:srgbClr val="E2AC00"/>
              </a:solidFill>
              <a:ln w="0" cmpd="sng">
                <a:noFill/>
                <a:prstDash val="solid"/>
              </a:ln>
            </c:spPr>
            <c:extLst>
              <c:ext xmlns:c16="http://schemas.microsoft.com/office/drawing/2014/chart" uri="{C3380CC4-5D6E-409C-BE32-E72D297353CC}">
                <c16:uniqueId val="{0000006A-92C0-47F9-9905-36198B2E13D4}"/>
              </c:ext>
            </c:extLst>
          </c:dPt>
          <c:dPt>
            <c:idx val="98"/>
            <c:invertIfNegative val="0"/>
            <c:bubble3D val="0"/>
            <c:extLst>
              <c:ext xmlns:c16="http://schemas.microsoft.com/office/drawing/2014/chart" uri="{C3380CC4-5D6E-409C-BE32-E72D297353CC}">
                <c16:uniqueId val="{0000006B-92C0-47F9-9905-36198B2E13D4}"/>
              </c:ext>
            </c:extLst>
          </c:dPt>
          <c:dPt>
            <c:idx val="99"/>
            <c:invertIfNegative val="0"/>
            <c:bubble3D val="0"/>
            <c:extLst>
              <c:ext xmlns:c16="http://schemas.microsoft.com/office/drawing/2014/chart" uri="{C3380CC4-5D6E-409C-BE32-E72D297353CC}">
                <c16:uniqueId val="{0000006C-92C0-47F9-9905-36198B2E13D4}"/>
              </c:ext>
            </c:extLst>
          </c:dPt>
          <c:dPt>
            <c:idx val="100"/>
            <c:invertIfNegative val="0"/>
            <c:bubble3D val="0"/>
            <c:extLst>
              <c:ext xmlns:c16="http://schemas.microsoft.com/office/drawing/2014/chart" uri="{C3380CC4-5D6E-409C-BE32-E72D297353CC}">
                <c16:uniqueId val="{0000006D-92C0-47F9-9905-36198B2E13D4}"/>
              </c:ext>
            </c:extLst>
          </c:dPt>
          <c:dPt>
            <c:idx val="101"/>
            <c:invertIfNegative val="0"/>
            <c:bubble3D val="0"/>
            <c:extLst>
              <c:ext xmlns:c16="http://schemas.microsoft.com/office/drawing/2014/chart" uri="{C3380CC4-5D6E-409C-BE32-E72D297353CC}">
                <c16:uniqueId val="{0000006E-92C0-47F9-9905-36198B2E13D4}"/>
              </c:ext>
            </c:extLst>
          </c:dPt>
          <c:dPt>
            <c:idx val="102"/>
            <c:invertIfNegative val="0"/>
            <c:bubble3D val="0"/>
            <c:extLst>
              <c:ext xmlns:c16="http://schemas.microsoft.com/office/drawing/2014/chart" uri="{C3380CC4-5D6E-409C-BE32-E72D297353CC}">
                <c16:uniqueId val="{0000006F-92C0-47F9-9905-36198B2E13D4}"/>
              </c:ext>
            </c:extLst>
          </c:dPt>
          <c:dPt>
            <c:idx val="103"/>
            <c:invertIfNegative val="0"/>
            <c:bubble3D val="0"/>
            <c:extLst>
              <c:ext xmlns:c16="http://schemas.microsoft.com/office/drawing/2014/chart" uri="{C3380CC4-5D6E-409C-BE32-E72D297353CC}">
                <c16:uniqueId val="{00000070-92C0-47F9-9905-36198B2E13D4}"/>
              </c:ext>
            </c:extLst>
          </c:dPt>
          <c:dPt>
            <c:idx val="104"/>
            <c:invertIfNegative val="0"/>
            <c:bubble3D val="0"/>
            <c:extLst>
              <c:ext xmlns:c16="http://schemas.microsoft.com/office/drawing/2014/chart" uri="{C3380CC4-5D6E-409C-BE32-E72D297353CC}">
                <c16:uniqueId val="{00000071-92C0-47F9-9905-36198B2E13D4}"/>
              </c:ext>
            </c:extLst>
          </c:dPt>
          <c:dPt>
            <c:idx val="105"/>
            <c:invertIfNegative val="0"/>
            <c:bubble3D val="0"/>
            <c:extLst>
              <c:ext xmlns:c16="http://schemas.microsoft.com/office/drawing/2014/chart" uri="{C3380CC4-5D6E-409C-BE32-E72D297353CC}">
                <c16:uniqueId val="{00000072-92C0-47F9-9905-36198B2E13D4}"/>
              </c:ext>
            </c:extLst>
          </c:dPt>
          <c:dPt>
            <c:idx val="109"/>
            <c:invertIfNegative val="0"/>
            <c:bubble3D val="0"/>
            <c:spPr>
              <a:solidFill>
                <a:srgbClr val="E2AC00"/>
              </a:solidFill>
              <a:ln w="0" cmpd="sng">
                <a:noFill/>
                <a:prstDash val="solid"/>
              </a:ln>
            </c:spPr>
            <c:extLst>
              <c:ext xmlns:c16="http://schemas.microsoft.com/office/drawing/2014/chart" uri="{C3380CC4-5D6E-409C-BE32-E72D297353CC}">
                <c16:uniqueId val="{00000074-92C0-47F9-9905-36198B2E13D4}"/>
              </c:ext>
            </c:extLst>
          </c:dPt>
          <c:dPt>
            <c:idx val="121"/>
            <c:invertIfNegative val="0"/>
            <c:bubble3D val="0"/>
            <c:spPr>
              <a:solidFill>
                <a:srgbClr val="E2AC59"/>
              </a:solidFill>
              <a:ln w="0" cmpd="sng">
                <a:noFill/>
                <a:prstDash val="solid"/>
              </a:ln>
            </c:spPr>
            <c:extLst>
              <c:ext xmlns:c16="http://schemas.microsoft.com/office/drawing/2014/chart" uri="{C3380CC4-5D6E-409C-BE32-E72D297353CC}">
                <c16:uniqueId val="{00000076-92C0-47F9-9905-36198B2E13D4}"/>
              </c:ext>
            </c:extLst>
          </c:dPt>
          <c:dLbls>
            <c:dLbl>
              <c:idx val="121"/>
              <c:layout>
                <c:manualLayout>
                  <c:x val="0"/>
                  <c:y val="-0.1953584804708400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6-92C0-47F9-9905-36198B2E13D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'F13'!$A$7:$B$128</c:f>
              <c:multiLvlStrCache>
                <c:ptCount val="1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'F13'!$F$7:$F$128</c:f>
              <c:numCache>
                <c:formatCode>0.00</c:formatCode>
                <c:ptCount val="122"/>
                <c:pt idx="0">
                  <c:v>3.2545700000000002</c:v>
                </c:pt>
                <c:pt idx="1">
                  <c:v>3.5522900000000002</c:v>
                </c:pt>
                <c:pt idx="2">
                  <c:v>4.2522700000000002</c:v>
                </c:pt>
                <c:pt idx="3">
                  <c:v>4.6494200000000001</c:v>
                </c:pt>
                <c:pt idx="4">
                  <c:v>4.6314200000000003</c:v>
                </c:pt>
                <c:pt idx="5">
                  <c:v>4.0880299999999998</c:v>
                </c:pt>
                <c:pt idx="6">
                  <c:v>3.47262</c:v>
                </c:pt>
                <c:pt idx="7">
                  <c:v>3.4565299999999999</c:v>
                </c:pt>
                <c:pt idx="8">
                  <c:v>3.3902999999999999</c:v>
                </c:pt>
                <c:pt idx="9">
                  <c:v>3.3591099999999998</c:v>
                </c:pt>
                <c:pt idx="10">
                  <c:v>3.61869</c:v>
                </c:pt>
                <c:pt idx="11">
                  <c:v>3.97404</c:v>
                </c:pt>
                <c:pt idx="12">
                  <c:v>4.4828099999999997</c:v>
                </c:pt>
                <c:pt idx="13">
                  <c:v>4.2344400000000002</c:v>
                </c:pt>
                <c:pt idx="14">
                  <c:v>3.7586499999999998</c:v>
                </c:pt>
                <c:pt idx="15">
                  <c:v>3.4967100000000002</c:v>
                </c:pt>
                <c:pt idx="16">
                  <c:v>3.5102199999999999</c:v>
                </c:pt>
                <c:pt idx="17">
                  <c:v>3.7525900000000001</c:v>
                </c:pt>
                <c:pt idx="18">
                  <c:v>4.0724099999999996</c:v>
                </c:pt>
                <c:pt idx="19">
                  <c:v>4.1499100000000002</c:v>
                </c:pt>
                <c:pt idx="20">
                  <c:v>4.2175799999999999</c:v>
                </c:pt>
                <c:pt idx="21">
                  <c:v>4.2977600000000002</c:v>
                </c:pt>
                <c:pt idx="22">
                  <c:v>4.1678699999999997</c:v>
                </c:pt>
                <c:pt idx="23">
                  <c:v>4.0813199999999998</c:v>
                </c:pt>
                <c:pt idx="24">
                  <c:v>3.0656400000000001</c:v>
                </c:pt>
                <c:pt idx="25">
                  <c:v>3.00027</c:v>
                </c:pt>
                <c:pt idx="26">
                  <c:v>3.13707</c:v>
                </c:pt>
                <c:pt idx="27">
                  <c:v>3.0623300000000002</c:v>
                </c:pt>
                <c:pt idx="28">
                  <c:v>2.8766400000000001</c:v>
                </c:pt>
                <c:pt idx="29">
                  <c:v>2.8707799999999999</c:v>
                </c:pt>
                <c:pt idx="30">
                  <c:v>2.7390500000000002</c:v>
                </c:pt>
                <c:pt idx="31">
                  <c:v>2.5873200000000001</c:v>
                </c:pt>
                <c:pt idx="32">
                  <c:v>2.5188899999999999</c:v>
                </c:pt>
                <c:pt idx="33">
                  <c:v>2.47973</c:v>
                </c:pt>
                <c:pt idx="34">
                  <c:v>2.2148500000000002</c:v>
                </c:pt>
                <c:pt idx="35">
                  <c:v>2.1308099999999999</c:v>
                </c:pt>
                <c:pt idx="36">
                  <c:v>2.6131099999999998</c:v>
                </c:pt>
                <c:pt idx="37">
                  <c:v>2.8672499999999999</c:v>
                </c:pt>
                <c:pt idx="38">
                  <c:v>2.60101</c:v>
                </c:pt>
                <c:pt idx="39">
                  <c:v>2.5415800000000002</c:v>
                </c:pt>
                <c:pt idx="40">
                  <c:v>2.59666</c:v>
                </c:pt>
                <c:pt idx="41">
                  <c:v>2.5379900000000002</c:v>
                </c:pt>
                <c:pt idx="42">
                  <c:v>2.65483</c:v>
                </c:pt>
                <c:pt idx="43">
                  <c:v>2.7274400000000001</c:v>
                </c:pt>
                <c:pt idx="44">
                  <c:v>2.96895</c:v>
                </c:pt>
                <c:pt idx="45">
                  <c:v>3.0636199999999998</c:v>
                </c:pt>
                <c:pt idx="46">
                  <c:v>3.3053499999999998</c:v>
                </c:pt>
                <c:pt idx="47">
                  <c:v>3.3602699999999999</c:v>
                </c:pt>
                <c:pt idx="48">
                  <c:v>4.71828</c:v>
                </c:pt>
                <c:pt idx="49">
                  <c:v>4.8642300000000001</c:v>
                </c:pt>
                <c:pt idx="50">
                  <c:v>5.3525600000000004</c:v>
                </c:pt>
                <c:pt idx="51">
                  <c:v>5.81717</c:v>
                </c:pt>
                <c:pt idx="52">
                  <c:v>6.1640100000000002</c:v>
                </c:pt>
                <c:pt idx="53">
                  <c:v>6.3136599999999996</c:v>
                </c:pt>
                <c:pt idx="54">
                  <c:v>6.4381599999999999</c:v>
                </c:pt>
                <c:pt idx="55">
                  <c:v>6.6634900000000004</c:v>
                </c:pt>
                <c:pt idx="56">
                  <c:v>6.3478500000000002</c:v>
                </c:pt>
                <c:pt idx="57">
                  <c:v>6.3715299999999999</c:v>
                </c:pt>
                <c:pt idx="58">
                  <c:v>6.6345200000000002</c:v>
                </c:pt>
                <c:pt idx="59">
                  <c:v>6.7730499999999996</c:v>
                </c:pt>
                <c:pt idx="60">
                  <c:v>5.5458400000000001</c:v>
                </c:pt>
                <c:pt idx="61">
                  <c:v>5.3392200000000001</c:v>
                </c:pt>
                <c:pt idx="62">
                  <c:v>5.0354099999999997</c:v>
                </c:pt>
                <c:pt idx="63">
                  <c:v>4.5507799999999996</c:v>
                </c:pt>
                <c:pt idx="64">
                  <c:v>4.5062699999999998</c:v>
                </c:pt>
                <c:pt idx="65">
                  <c:v>4.6468600000000002</c:v>
                </c:pt>
                <c:pt idx="66">
                  <c:v>4.8114100000000004</c:v>
                </c:pt>
                <c:pt idx="67">
                  <c:v>4.9045300000000003</c:v>
                </c:pt>
                <c:pt idx="68">
                  <c:v>5.0195699999999999</c:v>
                </c:pt>
                <c:pt idx="69">
                  <c:v>4.9036400000000002</c:v>
                </c:pt>
                <c:pt idx="70">
                  <c:v>4.7165299999999997</c:v>
                </c:pt>
                <c:pt idx="71">
                  <c:v>4.8305499999999997</c:v>
                </c:pt>
                <c:pt idx="72">
                  <c:v>4.3656100000000002</c:v>
                </c:pt>
                <c:pt idx="73">
                  <c:v>3.94028</c:v>
                </c:pt>
                <c:pt idx="74">
                  <c:v>4.0041799999999999</c:v>
                </c:pt>
                <c:pt idx="75">
                  <c:v>4.4134500000000001</c:v>
                </c:pt>
                <c:pt idx="76">
                  <c:v>4.2819900000000004</c:v>
                </c:pt>
                <c:pt idx="77">
                  <c:v>3.9471500000000002</c:v>
                </c:pt>
                <c:pt idx="78">
                  <c:v>3.7813400000000001</c:v>
                </c:pt>
                <c:pt idx="79">
                  <c:v>3.1624400000000001</c:v>
                </c:pt>
                <c:pt idx="80">
                  <c:v>2.9975100000000001</c:v>
                </c:pt>
                <c:pt idx="81">
                  <c:v>3.01952</c:v>
                </c:pt>
                <c:pt idx="82">
                  <c:v>2.9744999999999999</c:v>
                </c:pt>
                <c:pt idx="83">
                  <c:v>2.8285800000000001</c:v>
                </c:pt>
                <c:pt idx="84">
                  <c:v>3.2383500000000001</c:v>
                </c:pt>
                <c:pt idx="85">
                  <c:v>3.6961900000000001</c:v>
                </c:pt>
                <c:pt idx="86">
                  <c:v>3.2490600000000001</c:v>
                </c:pt>
                <c:pt idx="87">
                  <c:v>2.1481499999999998</c:v>
                </c:pt>
                <c:pt idx="88">
                  <c:v>2.8372700000000002</c:v>
                </c:pt>
                <c:pt idx="89">
                  <c:v>3.3340100000000001</c:v>
                </c:pt>
                <c:pt idx="90">
                  <c:v>3.6234099999999998</c:v>
                </c:pt>
                <c:pt idx="91">
                  <c:v>4.0484200000000001</c:v>
                </c:pt>
                <c:pt idx="92">
                  <c:v>4.0137799999999997</c:v>
                </c:pt>
                <c:pt idx="93">
                  <c:v>4.0869600000000004</c:v>
                </c:pt>
                <c:pt idx="94">
                  <c:v>3.33188</c:v>
                </c:pt>
                <c:pt idx="95">
                  <c:v>3.1500699999999999</c:v>
                </c:pt>
                <c:pt idx="96">
                  <c:v>3.5350899999999998</c:v>
                </c:pt>
                <c:pt idx="97">
                  <c:v>3.7590400000000002</c:v>
                </c:pt>
                <c:pt idx="98">
                  <c:v>4.6668799999999999</c:v>
                </c:pt>
                <c:pt idx="99">
                  <c:v>6.0848199999999997</c:v>
                </c:pt>
                <c:pt idx="100">
                  <c:v>5.8938199999999998</c:v>
                </c:pt>
                <c:pt idx="101">
                  <c:v>5.8786100000000001</c:v>
                </c:pt>
                <c:pt idx="102">
                  <c:v>5.8058199999999998</c:v>
                </c:pt>
                <c:pt idx="103">
                  <c:v>5.5920699999999997</c:v>
                </c:pt>
                <c:pt idx="104">
                  <c:v>6.0001499999999997</c:v>
                </c:pt>
                <c:pt idx="105">
                  <c:v>6.2395399999999999</c:v>
                </c:pt>
                <c:pt idx="106">
                  <c:v>7.3748800000000001</c:v>
                </c:pt>
                <c:pt idx="107">
                  <c:v>7.3551099999999998</c:v>
                </c:pt>
                <c:pt idx="108">
                  <c:v>7.0701400000000003</c:v>
                </c:pt>
                <c:pt idx="109">
                  <c:v>7.2799699999999996</c:v>
                </c:pt>
                <c:pt idx="110">
                  <c:v>7.4536800000000003</c:v>
                </c:pt>
                <c:pt idx="111">
                  <c:v>7.6825000000000001</c:v>
                </c:pt>
                <c:pt idx="112">
                  <c:v>7.6526199999999998</c:v>
                </c:pt>
                <c:pt idx="113">
                  <c:v>7.9863400000000002</c:v>
                </c:pt>
                <c:pt idx="114">
                  <c:v>8.1508099999999999</c:v>
                </c:pt>
                <c:pt idx="115">
                  <c:v>8.6954200000000004</c:v>
                </c:pt>
                <c:pt idx="116">
                  <c:v>8.6997499999999999</c:v>
                </c:pt>
                <c:pt idx="117">
                  <c:v>8.4068199999999997</c:v>
                </c:pt>
                <c:pt idx="118">
                  <c:v>7.7966199999999999</c:v>
                </c:pt>
                <c:pt idx="119">
                  <c:v>7.8170299999999999</c:v>
                </c:pt>
                <c:pt idx="120">
                  <c:v>7.9100400000000004</c:v>
                </c:pt>
                <c:pt idx="121">
                  <c:v>7.6188599999999997</c:v>
                </c:pt>
              </c:numCache>
            </c:numRef>
          </c:val>
          <c:extLst>
            <c:ext xmlns:c16="http://schemas.microsoft.com/office/drawing/2014/chart" uri="{C3380CC4-5D6E-409C-BE32-E72D297353CC}">
              <c16:uniqueId val="{00000077-92C0-47F9-9905-36198B2E13D4}"/>
            </c:ext>
          </c:extLst>
        </c:ser>
        <c:dLbls>
          <c:showLegendKey val="0"/>
          <c:showVal val="0"/>
          <c:showCatName val="0"/>
          <c:showSerName val="0"/>
          <c:showPercent val="0"/>
          <c:showBubbleSize val="0"/>
        </c:dLbls>
        <c:gapWidth val="75"/>
        <c:axId val="125943168"/>
        <c:axId val="134166016"/>
      </c:barChart>
      <c:lineChart>
        <c:grouping val="standard"/>
        <c:varyColors val="0"/>
        <c:ser>
          <c:idx val="1"/>
          <c:order val="1"/>
          <c:tx>
            <c:v>Guadalajara</c:v>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79-92C0-47F9-9905-36198B2E13D4}"/>
              </c:ext>
            </c:extLst>
          </c:dPt>
          <c:dPt>
            <c:idx val="81"/>
            <c:bubble3D val="0"/>
            <c:extLst>
              <c:ext xmlns:c16="http://schemas.microsoft.com/office/drawing/2014/chart" uri="{C3380CC4-5D6E-409C-BE32-E72D297353CC}">
                <c16:uniqueId val="{0000007A-92C0-47F9-9905-36198B2E13D4}"/>
              </c:ext>
            </c:extLst>
          </c:dPt>
          <c:dPt>
            <c:idx val="83"/>
            <c:bubble3D val="0"/>
            <c:extLst>
              <c:ext xmlns:c16="http://schemas.microsoft.com/office/drawing/2014/chart" uri="{C3380CC4-5D6E-409C-BE32-E72D297353CC}">
                <c16:uniqueId val="{0000007B-92C0-47F9-9905-36198B2E13D4}"/>
              </c:ext>
            </c:extLst>
          </c:dPt>
          <c:dPt>
            <c:idx val="85"/>
            <c:bubble3D val="0"/>
            <c:extLst>
              <c:ext xmlns:c16="http://schemas.microsoft.com/office/drawing/2014/chart" uri="{C3380CC4-5D6E-409C-BE32-E72D297353CC}">
                <c16:uniqueId val="{0000007C-92C0-47F9-9905-36198B2E13D4}"/>
              </c:ext>
            </c:extLst>
          </c:dPt>
          <c:dLbls>
            <c:dLbl>
              <c:idx val="121"/>
              <c:layout>
                <c:manualLayout>
                  <c:x val="0"/>
                  <c:y val="-0.24349028000713394"/>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D-92C0-47F9-9905-36198B2E13D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'F13'!$G$7:$G$128</c:f>
              <c:numCache>
                <c:formatCode>0.00</c:formatCode>
                <c:ptCount val="122"/>
                <c:pt idx="0">
                  <c:v>3.3545099999999999</c:v>
                </c:pt>
                <c:pt idx="1">
                  <c:v>3.6920700000000002</c:v>
                </c:pt>
                <c:pt idx="2">
                  <c:v>4.3492899999999999</c:v>
                </c:pt>
                <c:pt idx="3">
                  <c:v>4.5427799999999996</c:v>
                </c:pt>
                <c:pt idx="4">
                  <c:v>4.6555999999999997</c:v>
                </c:pt>
                <c:pt idx="5">
                  <c:v>3.9207000000000001</c:v>
                </c:pt>
                <c:pt idx="6">
                  <c:v>2.9805700000000002</c:v>
                </c:pt>
                <c:pt idx="7">
                  <c:v>2.91777</c:v>
                </c:pt>
                <c:pt idx="8">
                  <c:v>3.0012099999999999</c:v>
                </c:pt>
                <c:pt idx="9">
                  <c:v>2.7610100000000002</c:v>
                </c:pt>
                <c:pt idx="10">
                  <c:v>3.0890599999999999</c:v>
                </c:pt>
                <c:pt idx="11">
                  <c:v>3.7076799999999999</c:v>
                </c:pt>
                <c:pt idx="12">
                  <c:v>4.1425700000000001</c:v>
                </c:pt>
                <c:pt idx="13">
                  <c:v>4.0471599999999999</c:v>
                </c:pt>
                <c:pt idx="14">
                  <c:v>3.0915599999999999</c:v>
                </c:pt>
                <c:pt idx="15">
                  <c:v>2.8372700000000002</c:v>
                </c:pt>
                <c:pt idx="16">
                  <c:v>3.0365799999999998</c:v>
                </c:pt>
                <c:pt idx="17">
                  <c:v>3.5928200000000001</c:v>
                </c:pt>
                <c:pt idx="18">
                  <c:v>4.0671900000000001</c:v>
                </c:pt>
                <c:pt idx="19">
                  <c:v>4.11599</c:v>
                </c:pt>
                <c:pt idx="20">
                  <c:v>4.2581499999999997</c:v>
                </c:pt>
                <c:pt idx="21">
                  <c:v>4.29819</c:v>
                </c:pt>
                <c:pt idx="22">
                  <c:v>4.1367599999999998</c:v>
                </c:pt>
                <c:pt idx="23">
                  <c:v>3.9573299999999998</c:v>
                </c:pt>
                <c:pt idx="24">
                  <c:v>3.0499399999999999</c:v>
                </c:pt>
                <c:pt idx="25">
                  <c:v>3.0870700000000002</c:v>
                </c:pt>
                <c:pt idx="26">
                  <c:v>3.34511</c:v>
                </c:pt>
                <c:pt idx="27">
                  <c:v>3.3276500000000002</c:v>
                </c:pt>
                <c:pt idx="28">
                  <c:v>2.8898799999999998</c:v>
                </c:pt>
                <c:pt idx="29">
                  <c:v>2.8579599999999998</c:v>
                </c:pt>
                <c:pt idx="30">
                  <c:v>2.8745099999999999</c:v>
                </c:pt>
                <c:pt idx="31">
                  <c:v>2.6866300000000001</c:v>
                </c:pt>
                <c:pt idx="32">
                  <c:v>2.70492</c:v>
                </c:pt>
                <c:pt idx="33">
                  <c:v>2.9957799999999999</c:v>
                </c:pt>
                <c:pt idx="34">
                  <c:v>2.6632099999999999</c:v>
                </c:pt>
                <c:pt idx="35">
                  <c:v>2.56399</c:v>
                </c:pt>
                <c:pt idx="36">
                  <c:v>3.22167</c:v>
                </c:pt>
                <c:pt idx="37">
                  <c:v>3.0128699999999999</c:v>
                </c:pt>
                <c:pt idx="38">
                  <c:v>3.2576700000000001</c:v>
                </c:pt>
                <c:pt idx="39">
                  <c:v>3.46007</c:v>
                </c:pt>
                <c:pt idx="40">
                  <c:v>3.6088499999999999</c:v>
                </c:pt>
                <c:pt idx="41">
                  <c:v>3.3086199999999999</c:v>
                </c:pt>
                <c:pt idx="42">
                  <c:v>3.2184200000000001</c:v>
                </c:pt>
                <c:pt idx="43">
                  <c:v>3.3120699999999998</c:v>
                </c:pt>
                <c:pt idx="44">
                  <c:v>3.1851099999999999</c:v>
                </c:pt>
                <c:pt idx="45">
                  <c:v>2.99492</c:v>
                </c:pt>
                <c:pt idx="46">
                  <c:v>3.33311</c:v>
                </c:pt>
                <c:pt idx="47">
                  <c:v>3.3164500000000001</c:v>
                </c:pt>
                <c:pt idx="48">
                  <c:v>4.3842800000000004</c:v>
                </c:pt>
                <c:pt idx="49">
                  <c:v>4.7241400000000002</c:v>
                </c:pt>
                <c:pt idx="50">
                  <c:v>5.0370699999999999</c:v>
                </c:pt>
                <c:pt idx="51">
                  <c:v>5.1323100000000004</c:v>
                </c:pt>
                <c:pt idx="52">
                  <c:v>5.1148800000000003</c:v>
                </c:pt>
                <c:pt idx="53">
                  <c:v>5.5342200000000004</c:v>
                </c:pt>
                <c:pt idx="54">
                  <c:v>5.76905</c:v>
                </c:pt>
                <c:pt idx="55">
                  <c:v>5.9798099999999996</c:v>
                </c:pt>
                <c:pt idx="56">
                  <c:v>5.7322600000000001</c:v>
                </c:pt>
                <c:pt idx="57">
                  <c:v>5.7161299999999997</c:v>
                </c:pt>
                <c:pt idx="58">
                  <c:v>5.9793900000000004</c:v>
                </c:pt>
                <c:pt idx="59">
                  <c:v>6.1529600000000002</c:v>
                </c:pt>
                <c:pt idx="60">
                  <c:v>4.7772300000000003</c:v>
                </c:pt>
                <c:pt idx="61">
                  <c:v>4.5190900000000003</c:v>
                </c:pt>
                <c:pt idx="62">
                  <c:v>4.2296899999999997</c:v>
                </c:pt>
                <c:pt idx="63">
                  <c:v>3.8251300000000001</c:v>
                </c:pt>
                <c:pt idx="64">
                  <c:v>4.23421</c:v>
                </c:pt>
                <c:pt idx="65">
                  <c:v>4.1778899999999997</c:v>
                </c:pt>
                <c:pt idx="66">
                  <c:v>4.2158300000000004</c:v>
                </c:pt>
                <c:pt idx="67">
                  <c:v>4.3098900000000002</c:v>
                </c:pt>
                <c:pt idx="68">
                  <c:v>4.67293</c:v>
                </c:pt>
                <c:pt idx="69">
                  <c:v>4.6757400000000002</c:v>
                </c:pt>
                <c:pt idx="70">
                  <c:v>4.5433000000000003</c:v>
                </c:pt>
                <c:pt idx="71">
                  <c:v>4.3830099999999996</c:v>
                </c:pt>
                <c:pt idx="72">
                  <c:v>4.0126299999999997</c:v>
                </c:pt>
                <c:pt idx="73">
                  <c:v>4.0245699999999998</c:v>
                </c:pt>
                <c:pt idx="74">
                  <c:v>4.4533800000000001</c:v>
                </c:pt>
                <c:pt idx="75">
                  <c:v>4.94062</c:v>
                </c:pt>
                <c:pt idx="76">
                  <c:v>4.6637000000000004</c:v>
                </c:pt>
                <c:pt idx="77">
                  <c:v>4.3564699999999998</c:v>
                </c:pt>
                <c:pt idx="78">
                  <c:v>4.0222199999999999</c:v>
                </c:pt>
                <c:pt idx="79">
                  <c:v>3.5401799999999999</c:v>
                </c:pt>
                <c:pt idx="80">
                  <c:v>2.99823</c:v>
                </c:pt>
                <c:pt idx="81">
                  <c:v>3.20953</c:v>
                </c:pt>
                <c:pt idx="82">
                  <c:v>3.3841399999999999</c:v>
                </c:pt>
                <c:pt idx="83">
                  <c:v>3.6160399999999999</c:v>
                </c:pt>
                <c:pt idx="84">
                  <c:v>3.6511300000000002</c:v>
                </c:pt>
                <c:pt idx="85">
                  <c:v>3.5074399999999999</c:v>
                </c:pt>
                <c:pt idx="86">
                  <c:v>2.8167499999999999</c:v>
                </c:pt>
                <c:pt idx="87">
                  <c:v>1.79939</c:v>
                </c:pt>
                <c:pt idx="88">
                  <c:v>2.6563400000000001</c:v>
                </c:pt>
                <c:pt idx="89">
                  <c:v>3.0406300000000002</c:v>
                </c:pt>
                <c:pt idx="90">
                  <c:v>3.2925300000000002</c:v>
                </c:pt>
                <c:pt idx="91">
                  <c:v>3.78931</c:v>
                </c:pt>
                <c:pt idx="92">
                  <c:v>4.1075999999999997</c:v>
                </c:pt>
                <c:pt idx="93">
                  <c:v>4.1533100000000003</c:v>
                </c:pt>
                <c:pt idx="94">
                  <c:v>3.5493999999999999</c:v>
                </c:pt>
                <c:pt idx="95">
                  <c:v>3.3442400000000001</c:v>
                </c:pt>
                <c:pt idx="96">
                  <c:v>4.2077400000000003</c:v>
                </c:pt>
                <c:pt idx="97">
                  <c:v>4.5860000000000003</c:v>
                </c:pt>
                <c:pt idx="98">
                  <c:v>5.2691600000000003</c:v>
                </c:pt>
                <c:pt idx="99">
                  <c:v>6.5557100000000004</c:v>
                </c:pt>
                <c:pt idx="100">
                  <c:v>6.3517400000000004</c:v>
                </c:pt>
                <c:pt idx="101">
                  <c:v>6.5052500000000002</c:v>
                </c:pt>
                <c:pt idx="102">
                  <c:v>6.4831500000000002</c:v>
                </c:pt>
                <c:pt idx="103">
                  <c:v>6.4311100000000003</c:v>
                </c:pt>
                <c:pt idx="104">
                  <c:v>6.6503100000000002</c:v>
                </c:pt>
                <c:pt idx="105">
                  <c:v>6.79983</c:v>
                </c:pt>
                <c:pt idx="106">
                  <c:v>7.41343</c:v>
                </c:pt>
                <c:pt idx="107">
                  <c:v>7.2579399999999996</c:v>
                </c:pt>
                <c:pt idx="108">
                  <c:v>6.8603399999999999</c:v>
                </c:pt>
                <c:pt idx="109">
                  <c:v>7.3373200000000001</c:v>
                </c:pt>
                <c:pt idx="110">
                  <c:v>7.6436500000000001</c:v>
                </c:pt>
                <c:pt idx="111">
                  <c:v>7.7809799999999996</c:v>
                </c:pt>
                <c:pt idx="112">
                  <c:v>7.31419</c:v>
                </c:pt>
                <c:pt idx="113">
                  <c:v>7.64717</c:v>
                </c:pt>
                <c:pt idx="114">
                  <c:v>7.8614499999999996</c:v>
                </c:pt>
                <c:pt idx="115">
                  <c:v>8.0749600000000008</c:v>
                </c:pt>
                <c:pt idx="116">
                  <c:v>7.9197300000000004</c:v>
                </c:pt>
                <c:pt idx="117">
                  <c:v>7.9285199999999998</c:v>
                </c:pt>
                <c:pt idx="118">
                  <c:v>7.7250199999999998</c:v>
                </c:pt>
                <c:pt idx="119">
                  <c:v>7.9226200000000002</c:v>
                </c:pt>
                <c:pt idx="120">
                  <c:v>8.2209500000000002</c:v>
                </c:pt>
                <c:pt idx="121">
                  <c:v>7.8763699999999996</c:v>
                </c:pt>
              </c:numCache>
            </c:numRef>
          </c:val>
          <c:smooth val="0"/>
          <c:extLst>
            <c:ext xmlns:c16="http://schemas.microsoft.com/office/drawing/2014/chart" uri="{C3380CC4-5D6E-409C-BE32-E72D297353CC}">
              <c16:uniqueId val="{0000007E-92C0-47F9-9905-36198B2E13D4}"/>
            </c:ext>
          </c:extLst>
        </c:ser>
        <c:ser>
          <c:idx val="2"/>
          <c:order val="2"/>
          <c:tx>
            <c:v>Tepatitlán</c:v>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80-92C0-47F9-9905-36198B2E13D4}"/>
              </c:ext>
            </c:extLst>
          </c:dPt>
          <c:dPt>
            <c:idx val="105"/>
            <c:marker>
              <c:symbol val="circle"/>
              <c:size val="2"/>
              <c:spPr>
                <a:solidFill>
                  <a:sysClr val="window" lastClr="FFFFFF">
                    <a:lumMod val="50000"/>
                  </a:sysClr>
                </a:solidFill>
                <a:ln>
                  <a:solidFill>
                    <a:sysClr val="window" lastClr="FFFFFF">
                      <a:lumMod val="50000"/>
                    </a:sysClr>
                  </a:solidFill>
                </a:ln>
              </c:spPr>
            </c:marker>
            <c:bubble3D val="0"/>
            <c:extLst>
              <c:ext xmlns:c16="http://schemas.microsoft.com/office/drawing/2014/chart" uri="{C3380CC4-5D6E-409C-BE32-E72D297353CC}">
                <c16:uniqueId val="{00000081-92C0-47F9-9905-36198B2E13D4}"/>
              </c:ext>
            </c:extLst>
          </c:dPt>
          <c:dLbls>
            <c:dLbl>
              <c:idx val="121"/>
              <c:layout>
                <c:manualLayout>
                  <c:x val="-1.5697858930277078E-16"/>
                  <c:y val="-0.25198412698412698"/>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82-92C0-47F9-9905-36198B2E13D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'F13'!$H$7:$H$128</c:f>
              <c:numCache>
                <c:formatCode>0.00</c:formatCode>
                <c:ptCount val="122"/>
                <c:pt idx="0">
                  <c:v>5.9303299999999997</c:v>
                </c:pt>
                <c:pt idx="1">
                  <c:v>6.1743100000000002</c:v>
                </c:pt>
                <c:pt idx="2">
                  <c:v>6.3327200000000001</c:v>
                </c:pt>
                <c:pt idx="3">
                  <c:v>6.3485300000000002</c:v>
                </c:pt>
                <c:pt idx="4">
                  <c:v>6.0250700000000004</c:v>
                </c:pt>
                <c:pt idx="5">
                  <c:v>5.1428900000000004</c:v>
                </c:pt>
                <c:pt idx="6">
                  <c:v>4.3328199999999999</c:v>
                </c:pt>
                <c:pt idx="7">
                  <c:v>4.8182299999999998</c:v>
                </c:pt>
                <c:pt idx="8">
                  <c:v>4.7384000000000004</c:v>
                </c:pt>
                <c:pt idx="9">
                  <c:v>5.6597200000000001</c:v>
                </c:pt>
                <c:pt idx="10">
                  <c:v>5.6736500000000003</c:v>
                </c:pt>
                <c:pt idx="11">
                  <c:v>4.9171899999999997</c:v>
                </c:pt>
                <c:pt idx="12">
                  <c:v>4.66934</c:v>
                </c:pt>
                <c:pt idx="13">
                  <c:v>5.0506900000000003</c:v>
                </c:pt>
                <c:pt idx="14">
                  <c:v>4.9868699999999997</c:v>
                </c:pt>
                <c:pt idx="15">
                  <c:v>4.9569099999999997</c:v>
                </c:pt>
                <c:pt idx="16">
                  <c:v>4.63096</c:v>
                </c:pt>
                <c:pt idx="17">
                  <c:v>5.1091100000000003</c:v>
                </c:pt>
                <c:pt idx="18">
                  <c:v>5.4696100000000003</c:v>
                </c:pt>
                <c:pt idx="19">
                  <c:v>4.1761299999999997</c:v>
                </c:pt>
                <c:pt idx="20">
                  <c:v>3.5575999999999999</c:v>
                </c:pt>
                <c:pt idx="21">
                  <c:v>3.0667200000000001</c:v>
                </c:pt>
                <c:pt idx="22">
                  <c:v>3.2784200000000001</c:v>
                </c:pt>
                <c:pt idx="23">
                  <c:v>3.8927</c:v>
                </c:pt>
                <c:pt idx="24">
                  <c:v>3.14785</c:v>
                </c:pt>
                <c:pt idx="25">
                  <c:v>2.4411800000000001</c:v>
                </c:pt>
                <c:pt idx="26">
                  <c:v>2.7202600000000001</c:v>
                </c:pt>
                <c:pt idx="27">
                  <c:v>3.03226</c:v>
                </c:pt>
                <c:pt idx="28">
                  <c:v>3.2576800000000001</c:v>
                </c:pt>
                <c:pt idx="29">
                  <c:v>3.3986499999999999</c:v>
                </c:pt>
                <c:pt idx="30">
                  <c:v>3.8506900000000002</c:v>
                </c:pt>
                <c:pt idx="31">
                  <c:v>4.1554599999999997</c:v>
                </c:pt>
                <c:pt idx="32">
                  <c:v>4.7127400000000002</c:v>
                </c:pt>
                <c:pt idx="33">
                  <c:v>4.7907700000000002</c:v>
                </c:pt>
                <c:pt idx="34">
                  <c:v>4.6475200000000001</c:v>
                </c:pt>
                <c:pt idx="35">
                  <c:v>4.1641899999999996</c:v>
                </c:pt>
                <c:pt idx="36">
                  <c:v>3.81013</c:v>
                </c:pt>
                <c:pt idx="37">
                  <c:v>4.5746000000000002</c:v>
                </c:pt>
                <c:pt idx="38">
                  <c:v>4.4613399999999999</c:v>
                </c:pt>
                <c:pt idx="39">
                  <c:v>4.2295600000000002</c:v>
                </c:pt>
                <c:pt idx="40">
                  <c:v>3.71611</c:v>
                </c:pt>
                <c:pt idx="41">
                  <c:v>3.4447800000000002</c:v>
                </c:pt>
                <c:pt idx="42">
                  <c:v>3.9741599999999999</c:v>
                </c:pt>
                <c:pt idx="43">
                  <c:v>4.8757200000000003</c:v>
                </c:pt>
                <c:pt idx="44">
                  <c:v>4.6681999999999997</c:v>
                </c:pt>
                <c:pt idx="45">
                  <c:v>4.6224400000000001</c:v>
                </c:pt>
                <c:pt idx="46">
                  <c:v>4.4290599999999998</c:v>
                </c:pt>
                <c:pt idx="47">
                  <c:v>5.1699200000000003</c:v>
                </c:pt>
                <c:pt idx="48">
                  <c:v>7.4744200000000003</c:v>
                </c:pt>
                <c:pt idx="49">
                  <c:v>7.5204599999999999</c:v>
                </c:pt>
                <c:pt idx="50">
                  <c:v>7.9871800000000004</c:v>
                </c:pt>
                <c:pt idx="51">
                  <c:v>8.1839899999999997</c:v>
                </c:pt>
                <c:pt idx="52">
                  <c:v>8.6940000000000008</c:v>
                </c:pt>
                <c:pt idx="53">
                  <c:v>8.6153200000000005</c:v>
                </c:pt>
                <c:pt idx="54">
                  <c:v>7.5063199999999997</c:v>
                </c:pt>
                <c:pt idx="55">
                  <c:v>6.9289199999999997</c:v>
                </c:pt>
                <c:pt idx="56">
                  <c:v>6.8373200000000001</c:v>
                </c:pt>
                <c:pt idx="57">
                  <c:v>6.3016199999999998</c:v>
                </c:pt>
                <c:pt idx="58">
                  <c:v>6.88957</c:v>
                </c:pt>
                <c:pt idx="59">
                  <c:v>7.0516100000000002</c:v>
                </c:pt>
                <c:pt idx="60">
                  <c:v>6.2028800000000004</c:v>
                </c:pt>
                <c:pt idx="61">
                  <c:v>6.7357500000000003</c:v>
                </c:pt>
                <c:pt idx="62">
                  <c:v>6.0270299999999999</c:v>
                </c:pt>
                <c:pt idx="63">
                  <c:v>5.6066599999999998</c:v>
                </c:pt>
                <c:pt idx="64">
                  <c:v>5.1628100000000003</c:v>
                </c:pt>
                <c:pt idx="65">
                  <c:v>5.0217999999999998</c:v>
                </c:pt>
                <c:pt idx="66">
                  <c:v>5.3875299999999999</c:v>
                </c:pt>
                <c:pt idx="67">
                  <c:v>5.8467799999999999</c:v>
                </c:pt>
                <c:pt idx="68">
                  <c:v>5.8775399999999998</c:v>
                </c:pt>
                <c:pt idx="69">
                  <c:v>6.1013700000000002</c:v>
                </c:pt>
                <c:pt idx="70">
                  <c:v>6.0763299999999996</c:v>
                </c:pt>
                <c:pt idx="71">
                  <c:v>6.3148799999999996</c:v>
                </c:pt>
                <c:pt idx="72">
                  <c:v>5.1159400000000002</c:v>
                </c:pt>
                <c:pt idx="73">
                  <c:v>3.7354599999999998</c:v>
                </c:pt>
                <c:pt idx="74">
                  <c:v>4.0413899999999998</c:v>
                </c:pt>
                <c:pt idx="75">
                  <c:v>4.48813</c:v>
                </c:pt>
                <c:pt idx="76">
                  <c:v>4.5877699999999999</c:v>
                </c:pt>
                <c:pt idx="77">
                  <c:v>4.6835000000000004</c:v>
                </c:pt>
                <c:pt idx="78">
                  <c:v>4.1772900000000002</c:v>
                </c:pt>
                <c:pt idx="79">
                  <c:v>3.7180900000000001</c:v>
                </c:pt>
                <c:pt idx="80">
                  <c:v>3.57504</c:v>
                </c:pt>
                <c:pt idx="81">
                  <c:v>3.80009</c:v>
                </c:pt>
                <c:pt idx="82">
                  <c:v>3.2183000000000002</c:v>
                </c:pt>
                <c:pt idx="83">
                  <c:v>2.8170299999999999</c:v>
                </c:pt>
                <c:pt idx="84">
                  <c:v>3.7404099999999998</c:v>
                </c:pt>
                <c:pt idx="85">
                  <c:v>4.2183200000000003</c:v>
                </c:pt>
                <c:pt idx="86">
                  <c:v>3.2649300000000001</c:v>
                </c:pt>
                <c:pt idx="87">
                  <c:v>1.5443899999999999</c:v>
                </c:pt>
                <c:pt idx="88">
                  <c:v>1.4904200000000001</c:v>
                </c:pt>
                <c:pt idx="89">
                  <c:v>2.0338099999999999</c:v>
                </c:pt>
                <c:pt idx="90">
                  <c:v>2.5983000000000001</c:v>
                </c:pt>
                <c:pt idx="91">
                  <c:v>3.34185</c:v>
                </c:pt>
                <c:pt idx="92">
                  <c:v>3.10859</c:v>
                </c:pt>
                <c:pt idx="93">
                  <c:v>3.5007600000000001</c:v>
                </c:pt>
                <c:pt idx="94">
                  <c:v>3.4703400000000002</c:v>
                </c:pt>
                <c:pt idx="95">
                  <c:v>3.5360800000000001</c:v>
                </c:pt>
                <c:pt idx="96">
                  <c:v>4.2140000000000004</c:v>
                </c:pt>
                <c:pt idx="97">
                  <c:v>4.2046999999999999</c:v>
                </c:pt>
                <c:pt idx="98">
                  <c:v>5.29359</c:v>
                </c:pt>
                <c:pt idx="99">
                  <c:v>6.7496499999999999</c:v>
                </c:pt>
                <c:pt idx="100">
                  <c:v>7.5970899999999997</c:v>
                </c:pt>
                <c:pt idx="101">
                  <c:v>7.2957999999999998</c:v>
                </c:pt>
                <c:pt idx="102">
                  <c:v>7.4627299999999996</c:v>
                </c:pt>
                <c:pt idx="103">
                  <c:v>6.8085899999999997</c:v>
                </c:pt>
                <c:pt idx="104">
                  <c:v>7.2286200000000003</c:v>
                </c:pt>
                <c:pt idx="105">
                  <c:v>7.1765499999999998</c:v>
                </c:pt>
                <c:pt idx="106">
                  <c:v>8.2436500000000006</c:v>
                </c:pt>
                <c:pt idx="107">
                  <c:v>8.3366199999999999</c:v>
                </c:pt>
                <c:pt idx="108">
                  <c:v>7.1397000000000004</c:v>
                </c:pt>
                <c:pt idx="109">
                  <c:v>7.61775</c:v>
                </c:pt>
                <c:pt idx="110">
                  <c:v>8.1844400000000004</c:v>
                </c:pt>
                <c:pt idx="111">
                  <c:v>9.6220800000000004</c:v>
                </c:pt>
                <c:pt idx="112">
                  <c:v>9.1101600000000005</c:v>
                </c:pt>
                <c:pt idx="113">
                  <c:v>10.077959999999999</c:v>
                </c:pt>
                <c:pt idx="114">
                  <c:v>10.23906</c:v>
                </c:pt>
                <c:pt idx="115">
                  <c:v>9.8789800000000003</c:v>
                </c:pt>
                <c:pt idx="116">
                  <c:v>10.16398</c:v>
                </c:pt>
                <c:pt idx="117">
                  <c:v>9.7306600000000003</c:v>
                </c:pt>
                <c:pt idx="118">
                  <c:v>9.0431600000000003</c:v>
                </c:pt>
                <c:pt idx="119">
                  <c:v>8.5961800000000004</c:v>
                </c:pt>
                <c:pt idx="120">
                  <c:v>8.8706200000000006</c:v>
                </c:pt>
                <c:pt idx="121">
                  <c:v>8.3161000000000005</c:v>
                </c:pt>
              </c:numCache>
            </c:numRef>
          </c:val>
          <c:smooth val="0"/>
          <c:extLst>
            <c:ext xmlns:c16="http://schemas.microsoft.com/office/drawing/2014/chart" uri="{C3380CC4-5D6E-409C-BE32-E72D297353CC}">
              <c16:uniqueId val="{00000083-92C0-47F9-9905-36198B2E13D4}"/>
            </c:ext>
          </c:extLst>
        </c:ser>
        <c:dLbls>
          <c:showLegendKey val="0"/>
          <c:showVal val="0"/>
          <c:showCatName val="0"/>
          <c:showSerName val="0"/>
          <c:showPercent val="0"/>
          <c:showBubbleSize val="0"/>
        </c:dLbls>
        <c:marker val="1"/>
        <c:smooth val="0"/>
        <c:axId val="125943168"/>
        <c:axId val="134166016"/>
      </c:lineChart>
      <c:scatterChart>
        <c:scatterStyle val="lineMarker"/>
        <c:varyColors val="0"/>
        <c:ser>
          <c:idx val="3"/>
          <c:order val="3"/>
          <c:tx>
            <c:v>L. I. Banxico</c:v>
          </c:tx>
          <c:spPr>
            <a:ln>
              <a:solidFill>
                <a:srgbClr val="FF0000"/>
              </a:solidFill>
            </a:ln>
          </c:spPr>
          <c:marker>
            <c:symbol val="none"/>
          </c:marker>
          <c:xVal>
            <c:numLit>
              <c:formatCode>General</c:formatCode>
              <c:ptCount val="2"/>
              <c:pt idx="0">
                <c:v>122</c:v>
              </c:pt>
              <c:pt idx="1">
                <c:v>1</c:v>
              </c:pt>
            </c:numLit>
          </c:xVal>
          <c:yVal>
            <c:numLit>
              <c:formatCode>General</c:formatCode>
              <c:ptCount val="2"/>
              <c:pt idx="0">
                <c:v>2</c:v>
              </c:pt>
              <c:pt idx="1">
                <c:v>2</c:v>
              </c:pt>
            </c:numLit>
          </c:yVal>
          <c:smooth val="0"/>
          <c:extLst>
            <c:ext xmlns:c16="http://schemas.microsoft.com/office/drawing/2014/chart" uri="{C3380CC4-5D6E-409C-BE32-E72D297353CC}">
              <c16:uniqueId val="{00000084-92C0-47F9-9905-36198B2E13D4}"/>
            </c:ext>
          </c:extLst>
        </c:ser>
        <c:ser>
          <c:idx val="4"/>
          <c:order val="4"/>
          <c:tx>
            <c:v>L. S. Banxico</c:v>
          </c:tx>
          <c:spPr>
            <a:ln>
              <a:solidFill>
                <a:srgbClr val="FF0000"/>
              </a:solidFill>
            </a:ln>
          </c:spPr>
          <c:marker>
            <c:symbol val="none"/>
          </c:marker>
          <c:xVal>
            <c:numLit>
              <c:formatCode>General</c:formatCode>
              <c:ptCount val="2"/>
              <c:pt idx="0">
                <c:v>122</c:v>
              </c:pt>
              <c:pt idx="1">
                <c:v>1</c:v>
              </c:pt>
            </c:numLit>
          </c:xVal>
          <c:yVal>
            <c:numLit>
              <c:formatCode>General</c:formatCode>
              <c:ptCount val="2"/>
              <c:pt idx="0">
                <c:v>4</c:v>
              </c:pt>
              <c:pt idx="1">
                <c:v>4</c:v>
              </c:pt>
            </c:numLit>
          </c:yVal>
          <c:smooth val="0"/>
          <c:extLst>
            <c:ext xmlns:c16="http://schemas.microsoft.com/office/drawing/2014/chart" uri="{C3380CC4-5D6E-409C-BE32-E72D297353CC}">
              <c16:uniqueId val="{00000085-92C0-47F9-9905-36198B2E13D4}"/>
            </c:ext>
          </c:extLst>
        </c:ser>
        <c:dLbls>
          <c:showLegendKey val="0"/>
          <c:showVal val="0"/>
          <c:showCatName val="0"/>
          <c:showSerName val="0"/>
          <c:showPercent val="0"/>
          <c:showBubbleSize val="0"/>
        </c:dLbls>
        <c:axId val="125943168"/>
        <c:axId val="134166016"/>
      </c:scatterChart>
      <c:catAx>
        <c:axId val="125943168"/>
        <c:scaling>
          <c:orientation val="minMax"/>
        </c:scaling>
        <c:delete val="0"/>
        <c:axPos val="b"/>
        <c:numFmt formatCode="General" sourceLinked="1"/>
        <c:majorTickMark val="none"/>
        <c:minorTickMark val="none"/>
        <c:tickLblPos val="low"/>
        <c:spPr>
          <a:noFill/>
          <a:ln>
            <a:solidFill>
              <a:sysClr val="window" lastClr="FFFFFF">
                <a:lumMod val="75000"/>
              </a:sysClr>
            </a:solidFill>
          </a:ln>
        </c:spPr>
        <c:txPr>
          <a:bodyPr rot="-5400000" vert="horz"/>
          <a:lstStyle/>
          <a:p>
            <a:pPr>
              <a:defRPr/>
            </a:pPr>
            <a:endParaRPr lang="es-MX"/>
          </a:p>
        </c:txPr>
        <c:crossAx val="134166016"/>
        <c:crosses val="autoZero"/>
        <c:auto val="1"/>
        <c:lblAlgn val="ctr"/>
        <c:lblOffset val="100"/>
        <c:tickMarkSkip val="1"/>
        <c:noMultiLvlLbl val="0"/>
      </c:catAx>
      <c:valAx>
        <c:axId val="134166016"/>
        <c:scaling>
          <c:orientation val="minMax"/>
          <c:max val="11.73906"/>
          <c:min val="1"/>
        </c:scaling>
        <c:delete val="0"/>
        <c:axPos val="l"/>
        <c:numFmt formatCode="0" sourceLinked="0"/>
        <c:majorTickMark val="none"/>
        <c:minorTickMark val="none"/>
        <c:tickLblPos val="nextTo"/>
        <c:spPr>
          <a:ln>
            <a:noFill/>
          </a:ln>
        </c:spPr>
        <c:crossAx val="1259431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'F102'!$C$5</c:f>
              <c:strCache>
                <c:ptCount val="1"/>
                <c:pt idx="0">
                  <c:v>Exportaciones</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2C2-4BFA-818C-2E81F12D0D12}"/>
              </c:ext>
            </c:extLst>
          </c:dPt>
          <c:dPt>
            <c:idx val="10"/>
            <c:invertIfNegative val="0"/>
            <c:bubble3D val="0"/>
            <c:extLst>
              <c:ext xmlns:c16="http://schemas.microsoft.com/office/drawing/2014/chart" uri="{C3380CC4-5D6E-409C-BE32-E72D297353CC}">
                <c16:uniqueId val="{00000002-92C2-4BFA-818C-2E81F12D0D12}"/>
              </c:ext>
            </c:extLst>
          </c:dPt>
          <c:dPt>
            <c:idx val="11"/>
            <c:invertIfNegative val="0"/>
            <c:bubble3D val="0"/>
            <c:spPr>
              <a:solidFill>
                <a:srgbClr val="C9D0D6"/>
              </a:solidFill>
              <a:ln>
                <a:noFill/>
              </a:ln>
              <a:effectLst/>
            </c:spPr>
            <c:extLst>
              <c:ext xmlns:c16="http://schemas.microsoft.com/office/drawing/2014/chart" uri="{C3380CC4-5D6E-409C-BE32-E72D297353CC}">
                <c16:uniqueId val="{00000004-92C2-4BFA-818C-2E81F12D0D12}"/>
              </c:ext>
            </c:extLst>
          </c:dPt>
          <c:dPt>
            <c:idx val="12"/>
            <c:invertIfNegative val="0"/>
            <c:bubble3D val="0"/>
            <c:spPr>
              <a:solidFill>
                <a:srgbClr val="7C878E"/>
              </a:solidFill>
              <a:ln>
                <a:noFill/>
              </a:ln>
              <a:effectLst/>
            </c:spPr>
            <c:extLst>
              <c:ext xmlns:c16="http://schemas.microsoft.com/office/drawing/2014/chart" uri="{C3380CC4-5D6E-409C-BE32-E72D297353CC}">
                <c16:uniqueId val="{00000006-92C2-4BFA-818C-2E81F12D0D12}"/>
              </c:ext>
            </c:extLst>
          </c:dPt>
          <c:dPt>
            <c:idx val="22"/>
            <c:invertIfNegative val="0"/>
            <c:bubble3D val="0"/>
            <c:extLst>
              <c:ext xmlns:c16="http://schemas.microsoft.com/office/drawing/2014/chart" uri="{C3380CC4-5D6E-409C-BE32-E72D297353CC}">
                <c16:uniqueId val="{00000007-92C2-4BFA-818C-2E81F12D0D12}"/>
              </c:ext>
            </c:extLst>
          </c:dPt>
          <c:dPt>
            <c:idx val="23"/>
            <c:invertIfNegative val="0"/>
            <c:bubble3D val="0"/>
            <c:spPr>
              <a:solidFill>
                <a:srgbClr val="C9D0D6"/>
              </a:solidFill>
              <a:ln>
                <a:noFill/>
              </a:ln>
              <a:effectLst/>
            </c:spPr>
            <c:extLst>
              <c:ext xmlns:c16="http://schemas.microsoft.com/office/drawing/2014/chart" uri="{C3380CC4-5D6E-409C-BE32-E72D297353CC}">
                <c16:uniqueId val="{00000009-92C2-4BFA-818C-2E81F12D0D12}"/>
              </c:ext>
            </c:extLst>
          </c:dPt>
          <c:dPt>
            <c:idx val="24"/>
            <c:invertIfNegative val="0"/>
            <c:bubble3D val="0"/>
            <c:spPr>
              <a:solidFill>
                <a:srgbClr val="7C878E"/>
              </a:solidFill>
              <a:ln>
                <a:noFill/>
              </a:ln>
              <a:effectLst/>
            </c:spPr>
            <c:extLst>
              <c:ext xmlns:c16="http://schemas.microsoft.com/office/drawing/2014/chart" uri="{C3380CC4-5D6E-409C-BE32-E72D297353CC}">
                <c16:uniqueId val="{0000000B-92C2-4BFA-818C-2E81F12D0D12}"/>
              </c:ext>
            </c:extLst>
          </c:dPt>
          <c:dPt>
            <c:idx val="34"/>
            <c:invertIfNegative val="0"/>
            <c:bubble3D val="0"/>
            <c:extLst>
              <c:ext xmlns:c16="http://schemas.microsoft.com/office/drawing/2014/chart" uri="{C3380CC4-5D6E-409C-BE32-E72D297353CC}">
                <c16:uniqueId val="{0000000C-92C2-4BFA-818C-2E81F12D0D12}"/>
              </c:ext>
            </c:extLst>
          </c:dPt>
          <c:dPt>
            <c:idx val="35"/>
            <c:invertIfNegative val="0"/>
            <c:bubble3D val="0"/>
            <c:spPr>
              <a:solidFill>
                <a:srgbClr val="C9D0D6"/>
              </a:solidFill>
              <a:ln>
                <a:noFill/>
              </a:ln>
              <a:effectLst/>
            </c:spPr>
            <c:extLst>
              <c:ext xmlns:c16="http://schemas.microsoft.com/office/drawing/2014/chart" uri="{C3380CC4-5D6E-409C-BE32-E72D297353CC}">
                <c16:uniqueId val="{0000000E-92C2-4BFA-818C-2E81F12D0D12}"/>
              </c:ext>
            </c:extLst>
          </c:dPt>
          <c:dPt>
            <c:idx val="36"/>
            <c:invertIfNegative val="0"/>
            <c:bubble3D val="0"/>
            <c:spPr>
              <a:solidFill>
                <a:srgbClr val="7C878E"/>
              </a:solidFill>
              <a:ln>
                <a:noFill/>
              </a:ln>
              <a:effectLst/>
            </c:spPr>
            <c:extLst>
              <c:ext xmlns:c16="http://schemas.microsoft.com/office/drawing/2014/chart" uri="{C3380CC4-5D6E-409C-BE32-E72D297353CC}">
                <c16:uniqueId val="{00000010-92C2-4BFA-818C-2E81F12D0D12}"/>
              </c:ext>
            </c:extLst>
          </c:dPt>
          <c:dPt>
            <c:idx val="46"/>
            <c:invertIfNegative val="0"/>
            <c:bubble3D val="0"/>
            <c:extLst>
              <c:ext xmlns:c16="http://schemas.microsoft.com/office/drawing/2014/chart" uri="{C3380CC4-5D6E-409C-BE32-E72D297353CC}">
                <c16:uniqueId val="{00000011-92C2-4BFA-818C-2E81F12D0D12}"/>
              </c:ext>
            </c:extLst>
          </c:dPt>
          <c:dPt>
            <c:idx val="47"/>
            <c:invertIfNegative val="0"/>
            <c:bubble3D val="0"/>
            <c:spPr>
              <a:solidFill>
                <a:srgbClr val="C9D0D6"/>
              </a:solidFill>
              <a:ln>
                <a:noFill/>
              </a:ln>
              <a:effectLst/>
            </c:spPr>
            <c:extLst>
              <c:ext xmlns:c16="http://schemas.microsoft.com/office/drawing/2014/chart" uri="{C3380CC4-5D6E-409C-BE32-E72D297353CC}">
                <c16:uniqueId val="{00000013-92C2-4BFA-818C-2E81F12D0D12}"/>
              </c:ext>
            </c:extLst>
          </c:dPt>
          <c:dPt>
            <c:idx val="48"/>
            <c:invertIfNegative val="0"/>
            <c:bubble3D val="0"/>
            <c:spPr>
              <a:solidFill>
                <a:srgbClr val="7C878E"/>
              </a:solidFill>
              <a:ln>
                <a:noFill/>
              </a:ln>
              <a:effectLst/>
            </c:spPr>
            <c:extLst>
              <c:ext xmlns:c16="http://schemas.microsoft.com/office/drawing/2014/chart" uri="{C3380CC4-5D6E-409C-BE32-E72D297353CC}">
                <c16:uniqueId val="{00000015-92C2-4BFA-818C-2E81F12D0D12}"/>
              </c:ext>
            </c:extLst>
          </c:dPt>
          <c:dPt>
            <c:idx val="58"/>
            <c:invertIfNegative val="0"/>
            <c:bubble3D val="0"/>
            <c:extLst>
              <c:ext xmlns:c16="http://schemas.microsoft.com/office/drawing/2014/chart" uri="{C3380CC4-5D6E-409C-BE32-E72D297353CC}">
                <c16:uniqueId val="{00000016-92C2-4BFA-818C-2E81F12D0D12}"/>
              </c:ext>
            </c:extLst>
          </c:dPt>
          <c:dPt>
            <c:idx val="59"/>
            <c:invertIfNegative val="0"/>
            <c:bubble3D val="0"/>
            <c:spPr>
              <a:solidFill>
                <a:srgbClr val="C9D0D6"/>
              </a:solidFill>
              <a:ln>
                <a:noFill/>
              </a:ln>
              <a:effectLst/>
            </c:spPr>
            <c:extLst>
              <c:ext xmlns:c16="http://schemas.microsoft.com/office/drawing/2014/chart" uri="{C3380CC4-5D6E-409C-BE32-E72D297353CC}">
                <c16:uniqueId val="{00000018-92C2-4BFA-818C-2E81F12D0D12}"/>
              </c:ext>
            </c:extLst>
          </c:dPt>
          <c:dPt>
            <c:idx val="60"/>
            <c:invertIfNegative val="0"/>
            <c:bubble3D val="0"/>
            <c:spPr>
              <a:solidFill>
                <a:srgbClr val="7C878E"/>
              </a:solidFill>
              <a:ln>
                <a:noFill/>
              </a:ln>
              <a:effectLst/>
            </c:spPr>
            <c:extLst>
              <c:ext xmlns:c16="http://schemas.microsoft.com/office/drawing/2014/chart" uri="{C3380CC4-5D6E-409C-BE32-E72D297353CC}">
                <c16:uniqueId val="{0000001A-92C2-4BFA-818C-2E81F12D0D12}"/>
              </c:ext>
            </c:extLst>
          </c:dPt>
          <c:dPt>
            <c:idx val="70"/>
            <c:invertIfNegative val="0"/>
            <c:bubble3D val="0"/>
            <c:extLst>
              <c:ext xmlns:c16="http://schemas.microsoft.com/office/drawing/2014/chart" uri="{C3380CC4-5D6E-409C-BE32-E72D297353CC}">
                <c16:uniqueId val="{0000001B-92C2-4BFA-818C-2E81F12D0D12}"/>
              </c:ext>
            </c:extLst>
          </c:dPt>
          <c:dPt>
            <c:idx val="71"/>
            <c:invertIfNegative val="0"/>
            <c:bubble3D val="0"/>
            <c:spPr>
              <a:solidFill>
                <a:srgbClr val="C9D0D6"/>
              </a:solidFill>
              <a:ln>
                <a:noFill/>
              </a:ln>
              <a:effectLst/>
            </c:spPr>
            <c:extLst>
              <c:ext xmlns:c16="http://schemas.microsoft.com/office/drawing/2014/chart" uri="{C3380CC4-5D6E-409C-BE32-E72D297353CC}">
                <c16:uniqueId val="{0000001D-92C2-4BFA-818C-2E81F12D0D12}"/>
              </c:ext>
            </c:extLst>
          </c:dPt>
          <c:dPt>
            <c:idx val="72"/>
            <c:invertIfNegative val="0"/>
            <c:bubble3D val="0"/>
            <c:spPr>
              <a:solidFill>
                <a:srgbClr val="7C878E"/>
              </a:solidFill>
              <a:ln>
                <a:noFill/>
              </a:ln>
              <a:effectLst/>
            </c:spPr>
            <c:extLst>
              <c:ext xmlns:c16="http://schemas.microsoft.com/office/drawing/2014/chart" uri="{C3380CC4-5D6E-409C-BE32-E72D297353CC}">
                <c16:uniqueId val="{0000001F-92C2-4BFA-818C-2E81F12D0D12}"/>
              </c:ext>
            </c:extLst>
          </c:dPt>
          <c:dPt>
            <c:idx val="84"/>
            <c:invertIfNegative val="0"/>
            <c:bubble3D val="0"/>
            <c:spPr>
              <a:solidFill>
                <a:srgbClr val="7C878E"/>
              </a:solidFill>
              <a:ln>
                <a:noFill/>
              </a:ln>
              <a:effectLst/>
            </c:spPr>
            <c:extLst>
              <c:ext xmlns:c16="http://schemas.microsoft.com/office/drawing/2014/chart" uri="{C3380CC4-5D6E-409C-BE32-E72D297353CC}">
                <c16:uniqueId val="{00000021-92C2-4BFA-818C-2E81F12D0D12}"/>
              </c:ext>
            </c:extLst>
          </c:dPt>
          <c:dPt>
            <c:idx val="96"/>
            <c:invertIfNegative val="0"/>
            <c:bubble3D val="0"/>
            <c:spPr>
              <a:solidFill>
                <a:srgbClr val="7C878E"/>
              </a:solidFill>
              <a:ln>
                <a:noFill/>
              </a:ln>
              <a:effectLst/>
            </c:spPr>
            <c:extLst>
              <c:ext xmlns:c16="http://schemas.microsoft.com/office/drawing/2014/chart" uri="{C3380CC4-5D6E-409C-BE32-E72D297353CC}">
                <c16:uniqueId val="{00000023-92C2-4BFA-818C-2E81F12D0D12}"/>
              </c:ext>
            </c:extLst>
          </c:dPt>
          <c:dPt>
            <c:idx val="108"/>
            <c:invertIfNegative val="0"/>
            <c:bubble3D val="0"/>
            <c:spPr>
              <a:solidFill>
                <a:srgbClr val="7C878E"/>
              </a:solidFill>
              <a:ln>
                <a:noFill/>
              </a:ln>
              <a:effectLst/>
            </c:spPr>
            <c:extLst>
              <c:ext xmlns:c16="http://schemas.microsoft.com/office/drawing/2014/chart" uri="{C3380CC4-5D6E-409C-BE32-E72D297353CC}">
                <c16:uniqueId val="{00000025-92C2-4BFA-818C-2E81F12D0D12}"/>
              </c:ext>
            </c:extLst>
          </c:dPt>
          <c:dPt>
            <c:idx val="120"/>
            <c:invertIfNegative val="0"/>
            <c:bubble3D val="0"/>
            <c:spPr>
              <a:solidFill>
                <a:srgbClr val="FBBB27"/>
              </a:solidFill>
              <a:ln>
                <a:noFill/>
              </a:ln>
              <a:effectLst/>
            </c:spPr>
            <c:extLst>
              <c:ext xmlns:c16="http://schemas.microsoft.com/office/drawing/2014/chart" uri="{C3380CC4-5D6E-409C-BE32-E72D297353CC}">
                <c16:uniqueId val="{00000027-92C2-4BFA-818C-2E81F12D0D12}"/>
              </c:ext>
            </c:extLst>
          </c:dPt>
          <c:cat>
            <c:multiLvlStrRef>
              <c:f>'F102'!$A$6:$B$126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'F102'!$C$6:$C$126</c:f>
              <c:numCache>
                <c:formatCode>#,##0</c:formatCode>
                <c:ptCount val="121"/>
                <c:pt idx="0">
                  <c:v>85880</c:v>
                </c:pt>
                <c:pt idx="1">
                  <c:v>86176</c:v>
                </c:pt>
                <c:pt idx="2">
                  <c:v>85911</c:v>
                </c:pt>
                <c:pt idx="3">
                  <c:v>85846</c:v>
                </c:pt>
                <c:pt idx="4">
                  <c:v>86325</c:v>
                </c:pt>
                <c:pt idx="5">
                  <c:v>86504</c:v>
                </c:pt>
                <c:pt idx="6">
                  <c:v>86893</c:v>
                </c:pt>
                <c:pt idx="7">
                  <c:v>88222</c:v>
                </c:pt>
                <c:pt idx="8">
                  <c:v>89213</c:v>
                </c:pt>
                <c:pt idx="9">
                  <c:v>89283</c:v>
                </c:pt>
                <c:pt idx="10">
                  <c:v>89142</c:v>
                </c:pt>
                <c:pt idx="11">
                  <c:v>89353</c:v>
                </c:pt>
                <c:pt idx="12">
                  <c:v>89186</c:v>
                </c:pt>
                <c:pt idx="13">
                  <c:v>89732</c:v>
                </c:pt>
                <c:pt idx="14">
                  <c:v>90608</c:v>
                </c:pt>
                <c:pt idx="15">
                  <c:v>92414</c:v>
                </c:pt>
                <c:pt idx="16">
                  <c:v>93450</c:v>
                </c:pt>
                <c:pt idx="17">
                  <c:v>94163</c:v>
                </c:pt>
                <c:pt idx="18">
                  <c:v>94807</c:v>
                </c:pt>
                <c:pt idx="19">
                  <c:v>94879</c:v>
                </c:pt>
                <c:pt idx="20">
                  <c:v>95388</c:v>
                </c:pt>
                <c:pt idx="21">
                  <c:v>96553</c:v>
                </c:pt>
                <c:pt idx="22">
                  <c:v>96823</c:v>
                </c:pt>
                <c:pt idx="23">
                  <c:v>98487</c:v>
                </c:pt>
                <c:pt idx="24">
                  <c:v>99518</c:v>
                </c:pt>
                <c:pt idx="25">
                  <c:v>100582</c:v>
                </c:pt>
                <c:pt idx="26">
                  <c:v>101680</c:v>
                </c:pt>
                <c:pt idx="27">
                  <c:v>102359</c:v>
                </c:pt>
                <c:pt idx="28">
                  <c:v>103269</c:v>
                </c:pt>
                <c:pt idx="29">
                  <c:v>104756</c:v>
                </c:pt>
                <c:pt idx="30">
                  <c:v>106933</c:v>
                </c:pt>
                <c:pt idx="31">
                  <c:v>108541</c:v>
                </c:pt>
                <c:pt idx="32">
                  <c:v>110707</c:v>
                </c:pt>
                <c:pt idx="33">
                  <c:v>111703</c:v>
                </c:pt>
                <c:pt idx="34">
                  <c:v>113393</c:v>
                </c:pt>
                <c:pt idx="35">
                  <c:v>114994</c:v>
                </c:pt>
                <c:pt idx="36">
                  <c:v>116525</c:v>
                </c:pt>
                <c:pt idx="37">
                  <c:v>118626</c:v>
                </c:pt>
                <c:pt idx="38">
                  <c:v>119779</c:v>
                </c:pt>
                <c:pt idx="39">
                  <c:v>121373</c:v>
                </c:pt>
                <c:pt idx="40">
                  <c:v>123257</c:v>
                </c:pt>
                <c:pt idx="41">
                  <c:v>125276</c:v>
                </c:pt>
                <c:pt idx="42">
                  <c:v>125775</c:v>
                </c:pt>
                <c:pt idx="43">
                  <c:v>126878</c:v>
                </c:pt>
                <c:pt idx="44">
                  <c:v>127749</c:v>
                </c:pt>
                <c:pt idx="45">
                  <c:v>129531</c:v>
                </c:pt>
                <c:pt idx="46">
                  <c:v>131396</c:v>
                </c:pt>
                <c:pt idx="47">
                  <c:v>132152</c:v>
                </c:pt>
                <c:pt idx="48">
                  <c:v>132687</c:v>
                </c:pt>
                <c:pt idx="49">
                  <c:v>133808</c:v>
                </c:pt>
                <c:pt idx="50">
                  <c:v>136212</c:v>
                </c:pt>
                <c:pt idx="51">
                  <c:v>135850</c:v>
                </c:pt>
                <c:pt idx="52">
                  <c:v>136751</c:v>
                </c:pt>
                <c:pt idx="53">
                  <c:v>137356</c:v>
                </c:pt>
                <c:pt idx="54">
                  <c:v>137685</c:v>
                </c:pt>
                <c:pt idx="55">
                  <c:v>138238</c:v>
                </c:pt>
                <c:pt idx="56">
                  <c:v>138534</c:v>
                </c:pt>
                <c:pt idx="57">
                  <c:v>138793</c:v>
                </c:pt>
                <c:pt idx="58">
                  <c:v>139464</c:v>
                </c:pt>
                <c:pt idx="59">
                  <c:v>140339</c:v>
                </c:pt>
                <c:pt idx="60">
                  <c:v>142777</c:v>
                </c:pt>
                <c:pt idx="61">
                  <c:v>142907</c:v>
                </c:pt>
                <c:pt idx="62">
                  <c:v>143404</c:v>
                </c:pt>
                <c:pt idx="63">
                  <c:v>145628</c:v>
                </c:pt>
                <c:pt idx="64">
                  <c:v>147175</c:v>
                </c:pt>
                <c:pt idx="65">
                  <c:v>148775</c:v>
                </c:pt>
                <c:pt idx="66">
                  <c:v>150585</c:v>
                </c:pt>
                <c:pt idx="67">
                  <c:v>152352</c:v>
                </c:pt>
                <c:pt idx="68">
                  <c:v>153698</c:v>
                </c:pt>
                <c:pt idx="69">
                  <c:v>154716</c:v>
                </c:pt>
                <c:pt idx="70">
                  <c:v>155564</c:v>
                </c:pt>
                <c:pt idx="71">
                  <c:v>156659</c:v>
                </c:pt>
                <c:pt idx="72">
                  <c:v>157482</c:v>
                </c:pt>
                <c:pt idx="73">
                  <c:v>159316</c:v>
                </c:pt>
                <c:pt idx="74">
                  <c:v>161115</c:v>
                </c:pt>
                <c:pt idx="75">
                  <c:v>162289</c:v>
                </c:pt>
                <c:pt idx="76">
                  <c:v>163684</c:v>
                </c:pt>
                <c:pt idx="77">
                  <c:v>164835</c:v>
                </c:pt>
                <c:pt idx="78">
                  <c:v>166748</c:v>
                </c:pt>
                <c:pt idx="79">
                  <c:v>168202</c:v>
                </c:pt>
                <c:pt idx="80">
                  <c:v>170009</c:v>
                </c:pt>
                <c:pt idx="81">
                  <c:v>171834</c:v>
                </c:pt>
                <c:pt idx="82">
                  <c:v>173166</c:v>
                </c:pt>
                <c:pt idx="83">
                  <c:v>173508</c:v>
                </c:pt>
                <c:pt idx="84">
                  <c:v>172619</c:v>
                </c:pt>
                <c:pt idx="85">
                  <c:v>171348</c:v>
                </c:pt>
                <c:pt idx="86">
                  <c:v>170146</c:v>
                </c:pt>
                <c:pt idx="87">
                  <c:v>166828</c:v>
                </c:pt>
                <c:pt idx="88">
                  <c:v>161512</c:v>
                </c:pt>
                <c:pt idx="89">
                  <c:v>159325</c:v>
                </c:pt>
                <c:pt idx="90">
                  <c:v>159217</c:v>
                </c:pt>
                <c:pt idx="91">
                  <c:v>158293</c:v>
                </c:pt>
                <c:pt idx="92">
                  <c:v>158070</c:v>
                </c:pt>
                <c:pt idx="93">
                  <c:v>157797</c:v>
                </c:pt>
                <c:pt idx="94">
                  <c:v>157532</c:v>
                </c:pt>
                <c:pt idx="95">
                  <c:v>158562</c:v>
                </c:pt>
                <c:pt idx="96">
                  <c:v>159676</c:v>
                </c:pt>
                <c:pt idx="97">
                  <c:v>161505</c:v>
                </c:pt>
                <c:pt idx="98">
                  <c:v>163406</c:v>
                </c:pt>
                <c:pt idx="99">
                  <c:v>167804</c:v>
                </c:pt>
                <c:pt idx="100">
                  <c:v>172405</c:v>
                </c:pt>
                <c:pt idx="101">
                  <c:v>175142</c:v>
                </c:pt>
                <c:pt idx="102">
                  <c:v>176869</c:v>
                </c:pt>
                <c:pt idx="103">
                  <c:v>178286</c:v>
                </c:pt>
                <c:pt idx="104">
                  <c:v>178498</c:v>
                </c:pt>
                <c:pt idx="105">
                  <c:v>180023</c:v>
                </c:pt>
                <c:pt idx="106">
                  <c:v>182221</c:v>
                </c:pt>
                <c:pt idx="107">
                  <c:v>184620</c:v>
                </c:pt>
                <c:pt idx="108">
                  <c:v>187088</c:v>
                </c:pt>
                <c:pt idx="109">
                  <c:v>189599</c:v>
                </c:pt>
                <c:pt idx="110">
                  <c:v>191077</c:v>
                </c:pt>
                <c:pt idx="111">
                  <c:v>192650</c:v>
                </c:pt>
                <c:pt idx="112">
                  <c:v>196010</c:v>
                </c:pt>
                <c:pt idx="113">
                  <c:v>198459</c:v>
                </c:pt>
                <c:pt idx="114">
                  <c:v>200569</c:v>
                </c:pt>
                <c:pt idx="115">
                  <c:v>204329</c:v>
                </c:pt>
                <c:pt idx="116">
                  <c:v>208783</c:v>
                </c:pt>
                <c:pt idx="117">
                  <c:v>211146</c:v>
                </c:pt>
                <c:pt idx="118">
                  <c:v>213250</c:v>
                </c:pt>
                <c:pt idx="119">
                  <c:v>216461</c:v>
                </c:pt>
                <c:pt idx="120">
                  <c:v>218989</c:v>
                </c:pt>
              </c:numCache>
            </c:numRef>
          </c:val>
          <c:extLst>
            <c:ext xmlns:c16="http://schemas.microsoft.com/office/drawing/2014/chart" uri="{C3380CC4-5D6E-409C-BE32-E72D297353CC}">
              <c16:uniqueId val="{00000028-92C2-4BFA-818C-2E81F12D0D12}"/>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'F102'!$D$5</c:f>
              <c:strCache>
                <c:ptCount val="1"/>
                <c:pt idx="0">
                  <c:v>Variación</c:v>
                </c:pt>
              </c:strCache>
            </c:strRef>
          </c:tx>
          <c:spPr>
            <a:ln w="28575" cap="rnd">
              <a:solidFill>
                <a:srgbClr val="B69630"/>
              </a:solidFill>
              <a:round/>
            </a:ln>
            <a:effectLst/>
          </c:spPr>
          <c:marker>
            <c:symbol val="none"/>
          </c:marker>
          <c:cat>
            <c:multiLvlStrRef>
              <c:f>'F102'!$A$6:$B$126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'F102'!$D$6:$D$126</c:f>
              <c:numCache>
                <c:formatCode>0.0</c:formatCode>
                <c:ptCount val="121"/>
                <c:pt idx="0">
                  <c:v>7.1</c:v>
                </c:pt>
                <c:pt idx="1">
                  <c:v>6.3</c:v>
                </c:pt>
                <c:pt idx="2">
                  <c:v>4.9000000000000004</c:v>
                </c:pt>
                <c:pt idx="3">
                  <c:v>3.7</c:v>
                </c:pt>
                <c:pt idx="4">
                  <c:v>2.8</c:v>
                </c:pt>
                <c:pt idx="5">
                  <c:v>1.6</c:v>
                </c:pt>
                <c:pt idx="6">
                  <c:v>0.4</c:v>
                </c:pt>
                <c:pt idx="7">
                  <c:v>1.7</c:v>
                </c:pt>
                <c:pt idx="8">
                  <c:v>3.4</c:v>
                </c:pt>
                <c:pt idx="9">
                  <c:v>3.1</c:v>
                </c:pt>
                <c:pt idx="10">
                  <c:v>3.3</c:v>
                </c:pt>
                <c:pt idx="11">
                  <c:v>4.5999999999999996</c:v>
                </c:pt>
                <c:pt idx="12">
                  <c:v>3.8</c:v>
                </c:pt>
                <c:pt idx="13">
                  <c:v>4.0999999999999996</c:v>
                </c:pt>
                <c:pt idx="14">
                  <c:v>5.5</c:v>
                </c:pt>
                <c:pt idx="15">
                  <c:v>7.7</c:v>
                </c:pt>
                <c:pt idx="16">
                  <c:v>8.3000000000000007</c:v>
                </c:pt>
                <c:pt idx="17">
                  <c:v>8.9</c:v>
                </c:pt>
                <c:pt idx="18">
                  <c:v>9.1</c:v>
                </c:pt>
                <c:pt idx="19">
                  <c:v>7.5</c:v>
                </c:pt>
                <c:pt idx="20">
                  <c:v>6.9</c:v>
                </c:pt>
                <c:pt idx="21">
                  <c:v>8.1</c:v>
                </c:pt>
                <c:pt idx="22">
                  <c:v>8.6</c:v>
                </c:pt>
                <c:pt idx="23">
                  <c:v>10.199999999999999</c:v>
                </c:pt>
                <c:pt idx="24">
                  <c:v>11.6</c:v>
                </c:pt>
                <c:pt idx="25">
                  <c:v>12.1</c:v>
                </c:pt>
                <c:pt idx="26">
                  <c:v>12.2</c:v>
                </c:pt>
                <c:pt idx="27">
                  <c:v>10.8</c:v>
                </c:pt>
                <c:pt idx="28">
                  <c:v>10.5</c:v>
                </c:pt>
                <c:pt idx="29">
                  <c:v>11.2</c:v>
                </c:pt>
                <c:pt idx="30">
                  <c:v>12.8</c:v>
                </c:pt>
                <c:pt idx="31">
                  <c:v>14.4</c:v>
                </c:pt>
                <c:pt idx="32">
                  <c:v>16.100000000000001</c:v>
                </c:pt>
                <c:pt idx="33">
                  <c:v>15.7</c:v>
                </c:pt>
                <c:pt idx="34">
                  <c:v>17.100000000000001</c:v>
                </c:pt>
                <c:pt idx="35">
                  <c:v>16.8</c:v>
                </c:pt>
                <c:pt idx="36">
                  <c:v>17.100000000000001</c:v>
                </c:pt>
                <c:pt idx="37">
                  <c:v>17.899999999999999</c:v>
                </c:pt>
                <c:pt idx="38">
                  <c:v>17.8</c:v>
                </c:pt>
                <c:pt idx="39">
                  <c:v>18.600000000000001</c:v>
                </c:pt>
                <c:pt idx="40">
                  <c:v>19.399999999999999</c:v>
                </c:pt>
                <c:pt idx="41">
                  <c:v>19.600000000000001</c:v>
                </c:pt>
                <c:pt idx="42">
                  <c:v>17.600000000000001</c:v>
                </c:pt>
                <c:pt idx="43">
                  <c:v>16.899999999999999</c:v>
                </c:pt>
                <c:pt idx="44">
                  <c:v>15.4</c:v>
                </c:pt>
                <c:pt idx="45">
                  <c:v>16</c:v>
                </c:pt>
                <c:pt idx="46">
                  <c:v>15.9</c:v>
                </c:pt>
                <c:pt idx="47">
                  <c:v>14.9</c:v>
                </c:pt>
                <c:pt idx="48">
                  <c:v>13.9</c:v>
                </c:pt>
                <c:pt idx="49">
                  <c:v>12.8</c:v>
                </c:pt>
                <c:pt idx="50">
                  <c:v>13.7</c:v>
                </c:pt>
                <c:pt idx="51">
                  <c:v>11.9</c:v>
                </c:pt>
                <c:pt idx="52">
                  <c:v>10.9</c:v>
                </c:pt>
                <c:pt idx="53">
                  <c:v>9.6</c:v>
                </c:pt>
                <c:pt idx="54">
                  <c:v>9.5</c:v>
                </c:pt>
                <c:pt idx="55">
                  <c:v>9</c:v>
                </c:pt>
                <c:pt idx="56">
                  <c:v>8.4</c:v>
                </c:pt>
                <c:pt idx="57">
                  <c:v>7.2</c:v>
                </c:pt>
                <c:pt idx="58">
                  <c:v>6.1</c:v>
                </c:pt>
                <c:pt idx="59">
                  <c:v>6.2</c:v>
                </c:pt>
                <c:pt idx="60">
                  <c:v>7.6</c:v>
                </c:pt>
                <c:pt idx="61">
                  <c:v>6.8</c:v>
                </c:pt>
                <c:pt idx="62">
                  <c:v>5.3</c:v>
                </c:pt>
                <c:pt idx="63">
                  <c:v>7.2</c:v>
                </c:pt>
                <c:pt idx="64">
                  <c:v>7.6</c:v>
                </c:pt>
                <c:pt idx="65">
                  <c:v>8.3000000000000007</c:v>
                </c:pt>
                <c:pt idx="66">
                  <c:v>9.4</c:v>
                </c:pt>
                <c:pt idx="67">
                  <c:v>10.199999999999999</c:v>
                </c:pt>
                <c:pt idx="68">
                  <c:v>10.9</c:v>
                </c:pt>
                <c:pt idx="69">
                  <c:v>11.5</c:v>
                </c:pt>
                <c:pt idx="70">
                  <c:v>11.5</c:v>
                </c:pt>
                <c:pt idx="71">
                  <c:v>11.6</c:v>
                </c:pt>
                <c:pt idx="72">
                  <c:v>10.3</c:v>
                </c:pt>
                <c:pt idx="73">
                  <c:v>11.5</c:v>
                </c:pt>
                <c:pt idx="74">
                  <c:v>12.4</c:v>
                </c:pt>
                <c:pt idx="75">
                  <c:v>11.4</c:v>
                </c:pt>
                <c:pt idx="76">
                  <c:v>11.2</c:v>
                </c:pt>
                <c:pt idx="77">
                  <c:v>10.8</c:v>
                </c:pt>
                <c:pt idx="78">
                  <c:v>10.7</c:v>
                </c:pt>
                <c:pt idx="79">
                  <c:v>10.4</c:v>
                </c:pt>
                <c:pt idx="80">
                  <c:v>10.6</c:v>
                </c:pt>
                <c:pt idx="81">
                  <c:v>11.1</c:v>
                </c:pt>
                <c:pt idx="82">
                  <c:v>11.3</c:v>
                </c:pt>
                <c:pt idx="83">
                  <c:v>10.8</c:v>
                </c:pt>
                <c:pt idx="84">
                  <c:v>9.6</c:v>
                </c:pt>
                <c:pt idx="85">
                  <c:v>7.6</c:v>
                </c:pt>
                <c:pt idx="86">
                  <c:v>5.6</c:v>
                </c:pt>
                <c:pt idx="87">
                  <c:v>2.8</c:v>
                </c:pt>
                <c:pt idx="88">
                  <c:v>-1.3</c:v>
                </c:pt>
                <c:pt idx="89">
                  <c:v>-3.3</c:v>
                </c:pt>
                <c:pt idx="90">
                  <c:v>-4.5</c:v>
                </c:pt>
                <c:pt idx="91">
                  <c:v>-5.9</c:v>
                </c:pt>
                <c:pt idx="92">
                  <c:v>-7</c:v>
                </c:pt>
                <c:pt idx="93">
                  <c:v>-8.1999999999999993</c:v>
                </c:pt>
                <c:pt idx="94">
                  <c:v>-9</c:v>
                </c:pt>
                <c:pt idx="95">
                  <c:v>-8.6</c:v>
                </c:pt>
                <c:pt idx="96">
                  <c:v>-7.5</c:v>
                </c:pt>
                <c:pt idx="97">
                  <c:v>-5.7</c:v>
                </c:pt>
                <c:pt idx="98">
                  <c:v>-4</c:v>
                </c:pt>
                <c:pt idx="99">
                  <c:v>0.6</c:v>
                </c:pt>
                <c:pt idx="100">
                  <c:v>6.7</c:v>
                </c:pt>
                <c:pt idx="101">
                  <c:v>9.9</c:v>
                </c:pt>
                <c:pt idx="102">
                  <c:v>11.1</c:v>
                </c:pt>
                <c:pt idx="103">
                  <c:v>12.6</c:v>
                </c:pt>
                <c:pt idx="104">
                  <c:v>12.9</c:v>
                </c:pt>
                <c:pt idx="105">
                  <c:v>14.1</c:v>
                </c:pt>
                <c:pt idx="106">
                  <c:v>15.7</c:v>
                </c:pt>
                <c:pt idx="107">
                  <c:v>16.399999999999999</c:v>
                </c:pt>
                <c:pt idx="108">
                  <c:v>17.2</c:v>
                </c:pt>
                <c:pt idx="109">
                  <c:v>17.399999999999999</c:v>
                </c:pt>
                <c:pt idx="110">
                  <c:v>16.899999999999999</c:v>
                </c:pt>
                <c:pt idx="111">
                  <c:v>14.8</c:v>
                </c:pt>
                <c:pt idx="112">
                  <c:v>13.7</c:v>
                </c:pt>
                <c:pt idx="113">
                  <c:v>13.3</c:v>
                </c:pt>
                <c:pt idx="114">
                  <c:v>13.4</c:v>
                </c:pt>
                <c:pt idx="115">
                  <c:v>14.6</c:v>
                </c:pt>
                <c:pt idx="116">
                  <c:v>17</c:v>
                </c:pt>
                <c:pt idx="117">
                  <c:v>17.3</c:v>
                </c:pt>
                <c:pt idx="118">
                  <c:v>17</c:v>
                </c:pt>
                <c:pt idx="119">
                  <c:v>17.2</c:v>
                </c:pt>
                <c:pt idx="120">
                  <c:v>17.100000000000001</c:v>
                </c:pt>
              </c:numCache>
            </c:numRef>
          </c:val>
          <c:smooth val="0"/>
          <c:extLst>
            <c:ext xmlns:c16="http://schemas.microsoft.com/office/drawing/2014/chart" uri="{C3380CC4-5D6E-409C-BE32-E72D297353CC}">
              <c16:uniqueId val="{00000029-92C2-4BFA-818C-2E81F12D0D12}"/>
            </c:ext>
          </c:extLst>
        </c:ser>
        <c:ser>
          <c:idx val="2"/>
          <c:order val="2"/>
          <c:tx>
            <c:strRef>
              <c:f>'F102'!$E$5</c:f>
              <c:strCache>
                <c:ptCount val="1"/>
                <c:pt idx="0">
                  <c:v>Variación promedio</c:v>
                </c:pt>
              </c:strCache>
            </c:strRef>
          </c:tx>
          <c:spPr>
            <a:ln w="28575" cap="rnd">
              <a:solidFill>
                <a:srgbClr val="524805"/>
              </a:solidFill>
              <a:round/>
            </a:ln>
            <a:effectLst/>
          </c:spPr>
          <c:marker>
            <c:symbol val="none"/>
          </c:marker>
          <c:cat>
            <c:multiLvlStrRef>
              <c:f>'F102'!$A$6:$B$126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'F102'!$E$6:$E$126</c:f>
              <c:numCache>
                <c:formatCode>0.0</c:formatCode>
                <c:ptCount val="121"/>
                <c:pt idx="0">
                  <c:v>11.4</c:v>
                </c:pt>
                <c:pt idx="1">
                  <c:v>11.1</c:v>
                </c:pt>
                <c:pt idx="2">
                  <c:v>10.6</c:v>
                </c:pt>
                <c:pt idx="3">
                  <c:v>10.1</c:v>
                </c:pt>
                <c:pt idx="4">
                  <c:v>9.4</c:v>
                </c:pt>
                <c:pt idx="5">
                  <c:v>8.3000000000000007</c:v>
                </c:pt>
                <c:pt idx="6">
                  <c:v>7</c:v>
                </c:pt>
                <c:pt idx="7">
                  <c:v>5.9</c:v>
                </c:pt>
                <c:pt idx="8">
                  <c:v>5.0999999999999996</c:v>
                </c:pt>
                <c:pt idx="9">
                  <c:v>4.3</c:v>
                </c:pt>
                <c:pt idx="10">
                  <c:v>3.8</c:v>
                </c:pt>
                <c:pt idx="11">
                  <c:v>3.6</c:v>
                </c:pt>
                <c:pt idx="12">
                  <c:v>3.3</c:v>
                </c:pt>
                <c:pt idx="13">
                  <c:v>3.1</c:v>
                </c:pt>
                <c:pt idx="14">
                  <c:v>3.2</c:v>
                </c:pt>
                <c:pt idx="15">
                  <c:v>3.5</c:v>
                </c:pt>
                <c:pt idx="16">
                  <c:v>3.9</c:v>
                </c:pt>
                <c:pt idx="17">
                  <c:v>4.5999999999999996</c:v>
                </c:pt>
                <c:pt idx="18">
                  <c:v>5.3</c:v>
                </c:pt>
                <c:pt idx="19">
                  <c:v>5.8</c:v>
                </c:pt>
                <c:pt idx="20">
                  <c:v>6.1</c:v>
                </c:pt>
                <c:pt idx="21">
                  <c:v>6.5</c:v>
                </c:pt>
                <c:pt idx="22">
                  <c:v>6.9</c:v>
                </c:pt>
                <c:pt idx="23">
                  <c:v>7.4</c:v>
                </c:pt>
                <c:pt idx="24">
                  <c:v>8</c:v>
                </c:pt>
                <c:pt idx="25">
                  <c:v>8.6999999999999993</c:v>
                </c:pt>
                <c:pt idx="26">
                  <c:v>9.3000000000000007</c:v>
                </c:pt>
                <c:pt idx="27">
                  <c:v>9.5</c:v>
                </c:pt>
                <c:pt idx="28">
                  <c:v>9.6999999999999993</c:v>
                </c:pt>
                <c:pt idx="29">
                  <c:v>9.9</c:v>
                </c:pt>
                <c:pt idx="30">
                  <c:v>10.199999999999999</c:v>
                </c:pt>
                <c:pt idx="31">
                  <c:v>10.8</c:v>
                </c:pt>
                <c:pt idx="32">
                  <c:v>11.6</c:v>
                </c:pt>
                <c:pt idx="33">
                  <c:v>12.2</c:v>
                </c:pt>
                <c:pt idx="34">
                  <c:v>12.9</c:v>
                </c:pt>
                <c:pt idx="35">
                  <c:v>13.4</c:v>
                </c:pt>
                <c:pt idx="36">
                  <c:v>13.9</c:v>
                </c:pt>
                <c:pt idx="37">
                  <c:v>14.4</c:v>
                </c:pt>
                <c:pt idx="38">
                  <c:v>14.8</c:v>
                </c:pt>
                <c:pt idx="39">
                  <c:v>15.5</c:v>
                </c:pt>
                <c:pt idx="40">
                  <c:v>16.2</c:v>
                </c:pt>
                <c:pt idx="41">
                  <c:v>16.899999999999999</c:v>
                </c:pt>
                <c:pt idx="42">
                  <c:v>17.3</c:v>
                </c:pt>
                <c:pt idx="43">
                  <c:v>17.5</c:v>
                </c:pt>
                <c:pt idx="44">
                  <c:v>17.5</c:v>
                </c:pt>
                <c:pt idx="45">
                  <c:v>17.5</c:v>
                </c:pt>
                <c:pt idx="46">
                  <c:v>17.399999999999999</c:v>
                </c:pt>
                <c:pt idx="47">
                  <c:v>17.3</c:v>
                </c:pt>
                <c:pt idx="48">
                  <c:v>17</c:v>
                </c:pt>
                <c:pt idx="49">
                  <c:v>16.600000000000001</c:v>
                </c:pt>
                <c:pt idx="50">
                  <c:v>16.2</c:v>
                </c:pt>
                <c:pt idx="51">
                  <c:v>15.7</c:v>
                </c:pt>
                <c:pt idx="52">
                  <c:v>15</c:v>
                </c:pt>
                <c:pt idx="53">
                  <c:v>14.1</c:v>
                </c:pt>
                <c:pt idx="54">
                  <c:v>13.5</c:v>
                </c:pt>
                <c:pt idx="55">
                  <c:v>12.8</c:v>
                </c:pt>
                <c:pt idx="56">
                  <c:v>12.2</c:v>
                </c:pt>
                <c:pt idx="57">
                  <c:v>11.5</c:v>
                </c:pt>
                <c:pt idx="58">
                  <c:v>10.7</c:v>
                </c:pt>
                <c:pt idx="59">
                  <c:v>9.9</c:v>
                </c:pt>
                <c:pt idx="60">
                  <c:v>9.4</c:v>
                </c:pt>
                <c:pt idx="61">
                  <c:v>8.9</c:v>
                </c:pt>
                <c:pt idx="62">
                  <c:v>8.1999999999999993</c:v>
                </c:pt>
                <c:pt idx="63">
                  <c:v>7.8</c:v>
                </c:pt>
                <c:pt idx="64">
                  <c:v>7.5</c:v>
                </c:pt>
                <c:pt idx="65">
                  <c:v>7.4</c:v>
                </c:pt>
                <c:pt idx="66">
                  <c:v>7.4</c:v>
                </c:pt>
                <c:pt idx="67">
                  <c:v>7.5</c:v>
                </c:pt>
                <c:pt idx="68">
                  <c:v>7.7</c:v>
                </c:pt>
                <c:pt idx="69">
                  <c:v>8.1</c:v>
                </c:pt>
                <c:pt idx="70">
                  <c:v>8.5</c:v>
                </c:pt>
                <c:pt idx="71">
                  <c:v>9</c:v>
                </c:pt>
                <c:pt idx="72">
                  <c:v>9.1999999999999993</c:v>
                </c:pt>
                <c:pt idx="73">
                  <c:v>9.6</c:v>
                </c:pt>
                <c:pt idx="74">
                  <c:v>10.199999999999999</c:v>
                </c:pt>
                <c:pt idx="75">
                  <c:v>10.6</c:v>
                </c:pt>
                <c:pt idx="76">
                  <c:v>10.9</c:v>
                </c:pt>
                <c:pt idx="77">
                  <c:v>11.1</c:v>
                </c:pt>
                <c:pt idx="78">
                  <c:v>11.2</c:v>
                </c:pt>
                <c:pt idx="79">
                  <c:v>11.2</c:v>
                </c:pt>
                <c:pt idx="80">
                  <c:v>11.2</c:v>
                </c:pt>
                <c:pt idx="81">
                  <c:v>11.1</c:v>
                </c:pt>
                <c:pt idx="82">
                  <c:v>11.1</c:v>
                </c:pt>
                <c:pt idx="83">
                  <c:v>11</c:v>
                </c:pt>
                <c:pt idx="84">
                  <c:v>11</c:v>
                </c:pt>
                <c:pt idx="85">
                  <c:v>10.7</c:v>
                </c:pt>
                <c:pt idx="86">
                  <c:v>10.1</c:v>
                </c:pt>
                <c:pt idx="87">
                  <c:v>9.4</c:v>
                </c:pt>
                <c:pt idx="88">
                  <c:v>8.3000000000000007</c:v>
                </c:pt>
                <c:pt idx="89">
                  <c:v>7.1</c:v>
                </c:pt>
                <c:pt idx="90">
                  <c:v>5.9</c:v>
                </c:pt>
                <c:pt idx="91">
                  <c:v>4.5</c:v>
                </c:pt>
                <c:pt idx="92">
                  <c:v>3.1</c:v>
                </c:pt>
                <c:pt idx="93">
                  <c:v>1.4</c:v>
                </c:pt>
                <c:pt idx="94">
                  <c:v>-0.2</c:v>
                </c:pt>
                <c:pt idx="95">
                  <c:v>-1.9</c:v>
                </c:pt>
                <c:pt idx="96">
                  <c:v>-3.3</c:v>
                </c:pt>
                <c:pt idx="97">
                  <c:v>-4.4000000000000004</c:v>
                </c:pt>
                <c:pt idx="98">
                  <c:v>-5.2</c:v>
                </c:pt>
                <c:pt idx="99">
                  <c:v>-5.4</c:v>
                </c:pt>
                <c:pt idx="100">
                  <c:v>-4.7</c:v>
                </c:pt>
                <c:pt idx="101">
                  <c:v>-3.6</c:v>
                </c:pt>
                <c:pt idx="102">
                  <c:v>-2.2999999999999998</c:v>
                </c:pt>
                <c:pt idx="103">
                  <c:v>-0.8</c:v>
                </c:pt>
                <c:pt idx="104">
                  <c:v>0.9</c:v>
                </c:pt>
                <c:pt idx="105">
                  <c:v>2.8</c:v>
                </c:pt>
                <c:pt idx="106">
                  <c:v>4.8</c:v>
                </c:pt>
                <c:pt idx="107">
                  <c:v>6.9</c:v>
                </c:pt>
                <c:pt idx="108">
                  <c:v>9</c:v>
                </c:pt>
                <c:pt idx="109">
                  <c:v>10.9</c:v>
                </c:pt>
                <c:pt idx="110">
                  <c:v>12.6</c:v>
                </c:pt>
                <c:pt idx="111">
                  <c:v>13.8</c:v>
                </c:pt>
                <c:pt idx="112">
                  <c:v>14.4</c:v>
                </c:pt>
                <c:pt idx="113">
                  <c:v>14.7</c:v>
                </c:pt>
                <c:pt idx="114">
                  <c:v>14.9</c:v>
                </c:pt>
                <c:pt idx="115">
                  <c:v>15</c:v>
                </c:pt>
                <c:pt idx="116">
                  <c:v>15.4</c:v>
                </c:pt>
                <c:pt idx="117">
                  <c:v>15.6</c:v>
                </c:pt>
                <c:pt idx="118">
                  <c:v>15.8</c:v>
                </c:pt>
                <c:pt idx="119">
                  <c:v>15.8</c:v>
                </c:pt>
                <c:pt idx="120">
                  <c:v>15.8</c:v>
                </c:pt>
              </c:numCache>
            </c:numRef>
          </c:val>
          <c:smooth val="0"/>
          <c:extLst>
            <c:ext xmlns:c16="http://schemas.microsoft.com/office/drawing/2014/chart" uri="{C3380CC4-5D6E-409C-BE32-E72D297353CC}">
              <c16:uniqueId val="{0000002A-92C2-4BFA-818C-2E81F12D0D12}"/>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'F103'!$C$5</c:f>
              <c:strCache>
                <c:ptCount val="1"/>
                <c:pt idx="0">
                  <c:v>Establecimientos</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32F-4CF4-9A53-A54619DEBD8B}"/>
              </c:ext>
            </c:extLst>
          </c:dPt>
          <c:dPt>
            <c:idx val="12"/>
            <c:invertIfNegative val="0"/>
            <c:bubble3D val="0"/>
            <c:spPr>
              <a:solidFill>
                <a:srgbClr val="7C878E"/>
              </a:solidFill>
              <a:ln>
                <a:noFill/>
              </a:ln>
              <a:effectLst/>
            </c:spPr>
            <c:extLst>
              <c:ext xmlns:c16="http://schemas.microsoft.com/office/drawing/2014/chart" uri="{C3380CC4-5D6E-409C-BE32-E72D297353CC}">
                <c16:uniqueId val="{00000003-532F-4CF4-9A53-A54619DEBD8B}"/>
              </c:ext>
            </c:extLst>
          </c:dPt>
          <c:dPt>
            <c:idx val="24"/>
            <c:invertIfNegative val="0"/>
            <c:bubble3D val="0"/>
            <c:spPr>
              <a:solidFill>
                <a:srgbClr val="7C878E"/>
              </a:solidFill>
              <a:ln>
                <a:noFill/>
              </a:ln>
              <a:effectLst/>
            </c:spPr>
            <c:extLst>
              <c:ext xmlns:c16="http://schemas.microsoft.com/office/drawing/2014/chart" uri="{C3380CC4-5D6E-409C-BE32-E72D297353CC}">
                <c16:uniqueId val="{00000005-532F-4CF4-9A53-A54619DEBD8B}"/>
              </c:ext>
            </c:extLst>
          </c:dPt>
          <c:dPt>
            <c:idx val="36"/>
            <c:invertIfNegative val="0"/>
            <c:bubble3D val="0"/>
            <c:spPr>
              <a:solidFill>
                <a:srgbClr val="7C878E"/>
              </a:solidFill>
              <a:ln>
                <a:noFill/>
              </a:ln>
              <a:effectLst/>
            </c:spPr>
            <c:extLst>
              <c:ext xmlns:c16="http://schemas.microsoft.com/office/drawing/2014/chart" uri="{C3380CC4-5D6E-409C-BE32-E72D297353CC}">
                <c16:uniqueId val="{00000007-532F-4CF4-9A53-A54619DEBD8B}"/>
              </c:ext>
            </c:extLst>
          </c:dPt>
          <c:dPt>
            <c:idx val="48"/>
            <c:invertIfNegative val="0"/>
            <c:bubble3D val="0"/>
            <c:spPr>
              <a:solidFill>
                <a:srgbClr val="7C878E"/>
              </a:solidFill>
              <a:ln>
                <a:noFill/>
              </a:ln>
              <a:effectLst/>
            </c:spPr>
            <c:extLst>
              <c:ext xmlns:c16="http://schemas.microsoft.com/office/drawing/2014/chart" uri="{C3380CC4-5D6E-409C-BE32-E72D297353CC}">
                <c16:uniqueId val="{00000009-532F-4CF4-9A53-A54619DEBD8B}"/>
              </c:ext>
            </c:extLst>
          </c:dPt>
          <c:dPt>
            <c:idx val="60"/>
            <c:invertIfNegative val="0"/>
            <c:bubble3D val="0"/>
            <c:spPr>
              <a:solidFill>
                <a:srgbClr val="7C878E"/>
              </a:solidFill>
              <a:ln>
                <a:noFill/>
              </a:ln>
              <a:effectLst/>
            </c:spPr>
            <c:extLst>
              <c:ext xmlns:c16="http://schemas.microsoft.com/office/drawing/2014/chart" uri="{C3380CC4-5D6E-409C-BE32-E72D297353CC}">
                <c16:uniqueId val="{0000000B-532F-4CF4-9A53-A54619DEBD8B}"/>
              </c:ext>
            </c:extLst>
          </c:dPt>
          <c:dPt>
            <c:idx val="72"/>
            <c:invertIfNegative val="0"/>
            <c:bubble3D val="0"/>
            <c:spPr>
              <a:solidFill>
                <a:srgbClr val="7C878E"/>
              </a:solidFill>
              <a:ln>
                <a:noFill/>
              </a:ln>
              <a:effectLst/>
            </c:spPr>
            <c:extLst>
              <c:ext xmlns:c16="http://schemas.microsoft.com/office/drawing/2014/chart" uri="{C3380CC4-5D6E-409C-BE32-E72D297353CC}">
                <c16:uniqueId val="{0000000D-532F-4CF4-9A53-A54619DEBD8B}"/>
              </c:ext>
            </c:extLst>
          </c:dPt>
          <c:dPt>
            <c:idx val="84"/>
            <c:invertIfNegative val="0"/>
            <c:bubble3D val="0"/>
            <c:spPr>
              <a:solidFill>
                <a:srgbClr val="7C878E"/>
              </a:solidFill>
              <a:ln>
                <a:noFill/>
              </a:ln>
              <a:effectLst/>
            </c:spPr>
            <c:extLst>
              <c:ext xmlns:c16="http://schemas.microsoft.com/office/drawing/2014/chart" uri="{C3380CC4-5D6E-409C-BE32-E72D297353CC}">
                <c16:uniqueId val="{0000000F-532F-4CF4-9A53-A54619DEBD8B}"/>
              </c:ext>
            </c:extLst>
          </c:dPt>
          <c:dPt>
            <c:idx val="96"/>
            <c:invertIfNegative val="0"/>
            <c:bubble3D val="0"/>
            <c:spPr>
              <a:solidFill>
                <a:srgbClr val="7C878E"/>
              </a:solidFill>
              <a:ln>
                <a:noFill/>
              </a:ln>
              <a:effectLst/>
            </c:spPr>
            <c:extLst>
              <c:ext xmlns:c16="http://schemas.microsoft.com/office/drawing/2014/chart" uri="{C3380CC4-5D6E-409C-BE32-E72D297353CC}">
                <c16:uniqueId val="{00000011-532F-4CF4-9A53-A54619DEBD8B}"/>
              </c:ext>
            </c:extLst>
          </c:dPt>
          <c:dPt>
            <c:idx val="108"/>
            <c:invertIfNegative val="0"/>
            <c:bubble3D val="0"/>
            <c:spPr>
              <a:solidFill>
                <a:srgbClr val="7C878E"/>
              </a:solidFill>
              <a:ln>
                <a:noFill/>
              </a:ln>
              <a:effectLst/>
            </c:spPr>
            <c:extLst>
              <c:ext xmlns:c16="http://schemas.microsoft.com/office/drawing/2014/chart" uri="{C3380CC4-5D6E-409C-BE32-E72D297353CC}">
                <c16:uniqueId val="{00000013-532F-4CF4-9A53-A54619DEBD8B}"/>
              </c:ext>
            </c:extLst>
          </c:dPt>
          <c:dPt>
            <c:idx val="120"/>
            <c:invertIfNegative val="0"/>
            <c:bubble3D val="0"/>
            <c:spPr>
              <a:solidFill>
                <a:srgbClr val="FBBB27"/>
              </a:solidFill>
              <a:ln>
                <a:noFill/>
              </a:ln>
              <a:effectLst/>
            </c:spPr>
            <c:extLst>
              <c:ext xmlns:c16="http://schemas.microsoft.com/office/drawing/2014/chart" uri="{C3380CC4-5D6E-409C-BE32-E72D297353CC}">
                <c16:uniqueId val="{00000015-532F-4CF4-9A53-A54619DEBD8B}"/>
              </c:ext>
            </c:extLst>
          </c:dPt>
          <c:cat>
            <c:multiLvlStrRef>
              <c:f>'F103'!$A$6:$B$126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'F103'!$C$6:$C$126</c:f>
              <c:numCache>
                <c:formatCode>#,##0</c:formatCode>
                <c:ptCount val="121"/>
                <c:pt idx="0">
                  <c:v>448</c:v>
                </c:pt>
                <c:pt idx="1">
                  <c:v>450</c:v>
                </c:pt>
                <c:pt idx="2">
                  <c:v>454</c:v>
                </c:pt>
                <c:pt idx="3">
                  <c:v>452</c:v>
                </c:pt>
                <c:pt idx="4">
                  <c:v>453</c:v>
                </c:pt>
                <c:pt idx="5">
                  <c:v>451</c:v>
                </c:pt>
                <c:pt idx="6">
                  <c:v>444</c:v>
                </c:pt>
                <c:pt idx="7">
                  <c:v>448</c:v>
                </c:pt>
                <c:pt idx="8">
                  <c:v>438</c:v>
                </c:pt>
                <c:pt idx="9">
                  <c:v>439</c:v>
                </c:pt>
                <c:pt idx="10">
                  <c:v>437</c:v>
                </c:pt>
                <c:pt idx="11">
                  <c:v>437</c:v>
                </c:pt>
                <c:pt idx="12">
                  <c:v>426</c:v>
                </c:pt>
                <c:pt idx="13">
                  <c:v>423</c:v>
                </c:pt>
                <c:pt idx="14">
                  <c:v>426</c:v>
                </c:pt>
                <c:pt idx="15">
                  <c:v>424</c:v>
                </c:pt>
                <c:pt idx="16">
                  <c:v>425</c:v>
                </c:pt>
                <c:pt idx="17">
                  <c:v>420</c:v>
                </c:pt>
                <c:pt idx="18">
                  <c:v>421</c:v>
                </c:pt>
                <c:pt idx="19">
                  <c:v>423</c:v>
                </c:pt>
                <c:pt idx="20">
                  <c:v>409</c:v>
                </c:pt>
                <c:pt idx="21">
                  <c:v>408</c:v>
                </c:pt>
                <c:pt idx="22">
                  <c:v>408</c:v>
                </c:pt>
                <c:pt idx="23">
                  <c:v>409</c:v>
                </c:pt>
                <c:pt idx="24">
                  <c:v>409</c:v>
                </c:pt>
                <c:pt idx="25">
                  <c:v>409</c:v>
                </c:pt>
                <c:pt idx="26">
                  <c:v>413</c:v>
                </c:pt>
                <c:pt idx="27">
                  <c:v>413</c:v>
                </c:pt>
                <c:pt idx="28">
                  <c:v>414</c:v>
                </c:pt>
                <c:pt idx="29">
                  <c:v>417</c:v>
                </c:pt>
                <c:pt idx="30">
                  <c:v>412</c:v>
                </c:pt>
                <c:pt idx="31">
                  <c:v>410</c:v>
                </c:pt>
                <c:pt idx="32">
                  <c:v>411</c:v>
                </c:pt>
                <c:pt idx="33">
                  <c:v>406</c:v>
                </c:pt>
                <c:pt idx="34">
                  <c:v>404</c:v>
                </c:pt>
                <c:pt idx="35">
                  <c:v>399</c:v>
                </c:pt>
                <c:pt idx="36">
                  <c:v>396</c:v>
                </c:pt>
                <c:pt idx="37">
                  <c:v>397</c:v>
                </c:pt>
                <c:pt idx="38">
                  <c:v>402</c:v>
                </c:pt>
                <c:pt idx="39">
                  <c:v>401</c:v>
                </c:pt>
                <c:pt idx="40">
                  <c:v>402</c:v>
                </c:pt>
                <c:pt idx="41">
                  <c:v>401</c:v>
                </c:pt>
                <c:pt idx="42">
                  <c:v>406</c:v>
                </c:pt>
                <c:pt idx="43">
                  <c:v>404</c:v>
                </c:pt>
                <c:pt idx="44">
                  <c:v>393</c:v>
                </c:pt>
                <c:pt idx="45">
                  <c:v>394</c:v>
                </c:pt>
                <c:pt idx="46">
                  <c:v>395</c:v>
                </c:pt>
                <c:pt idx="47">
                  <c:v>394</c:v>
                </c:pt>
                <c:pt idx="48">
                  <c:v>395</c:v>
                </c:pt>
                <c:pt idx="49">
                  <c:v>393</c:v>
                </c:pt>
                <c:pt idx="50">
                  <c:v>394</c:v>
                </c:pt>
                <c:pt idx="51">
                  <c:v>390</c:v>
                </c:pt>
                <c:pt idx="52">
                  <c:v>391</c:v>
                </c:pt>
                <c:pt idx="53">
                  <c:v>393</c:v>
                </c:pt>
                <c:pt idx="54">
                  <c:v>394</c:v>
                </c:pt>
                <c:pt idx="55">
                  <c:v>396</c:v>
                </c:pt>
                <c:pt idx="56">
                  <c:v>388</c:v>
                </c:pt>
                <c:pt idx="57">
                  <c:v>389</c:v>
                </c:pt>
                <c:pt idx="58">
                  <c:v>387</c:v>
                </c:pt>
                <c:pt idx="59">
                  <c:v>390</c:v>
                </c:pt>
                <c:pt idx="60">
                  <c:v>389</c:v>
                </c:pt>
                <c:pt idx="61">
                  <c:v>387</c:v>
                </c:pt>
                <c:pt idx="62">
                  <c:v>386</c:v>
                </c:pt>
                <c:pt idx="63">
                  <c:v>386</c:v>
                </c:pt>
                <c:pt idx="64">
                  <c:v>388</c:v>
                </c:pt>
                <c:pt idx="65">
                  <c:v>389</c:v>
                </c:pt>
                <c:pt idx="66">
                  <c:v>389</c:v>
                </c:pt>
                <c:pt idx="67">
                  <c:v>388</c:v>
                </c:pt>
                <c:pt idx="68">
                  <c:v>381</c:v>
                </c:pt>
                <c:pt idx="69">
                  <c:v>385</c:v>
                </c:pt>
                <c:pt idx="70">
                  <c:v>387</c:v>
                </c:pt>
                <c:pt idx="71">
                  <c:v>386</c:v>
                </c:pt>
                <c:pt idx="72">
                  <c:v>388</c:v>
                </c:pt>
                <c:pt idx="73">
                  <c:v>387</c:v>
                </c:pt>
                <c:pt idx="74">
                  <c:v>390</c:v>
                </c:pt>
                <c:pt idx="75">
                  <c:v>392</c:v>
                </c:pt>
                <c:pt idx="76">
                  <c:v>399</c:v>
                </c:pt>
                <c:pt idx="77">
                  <c:v>401</c:v>
                </c:pt>
                <c:pt idx="78">
                  <c:v>402</c:v>
                </c:pt>
                <c:pt idx="79">
                  <c:v>397</c:v>
                </c:pt>
                <c:pt idx="80">
                  <c:v>391</c:v>
                </c:pt>
                <c:pt idx="81">
                  <c:v>389</c:v>
                </c:pt>
                <c:pt idx="82">
                  <c:v>388</c:v>
                </c:pt>
                <c:pt idx="83">
                  <c:v>392</c:v>
                </c:pt>
                <c:pt idx="84">
                  <c:v>394</c:v>
                </c:pt>
                <c:pt idx="85">
                  <c:v>395</c:v>
                </c:pt>
                <c:pt idx="86">
                  <c:v>396</c:v>
                </c:pt>
                <c:pt idx="87">
                  <c:v>395</c:v>
                </c:pt>
                <c:pt idx="88">
                  <c:v>396</c:v>
                </c:pt>
                <c:pt idx="89">
                  <c:v>403</c:v>
                </c:pt>
                <c:pt idx="90">
                  <c:v>407</c:v>
                </c:pt>
                <c:pt idx="91">
                  <c:v>409</c:v>
                </c:pt>
                <c:pt idx="92">
                  <c:v>403</c:v>
                </c:pt>
                <c:pt idx="93">
                  <c:v>402</c:v>
                </c:pt>
                <c:pt idx="94">
                  <c:v>404</c:v>
                </c:pt>
                <c:pt idx="95">
                  <c:v>405</c:v>
                </c:pt>
                <c:pt idx="96">
                  <c:v>405</c:v>
                </c:pt>
                <c:pt idx="97">
                  <c:v>412</c:v>
                </c:pt>
                <c:pt idx="98">
                  <c:v>415</c:v>
                </c:pt>
                <c:pt idx="99">
                  <c:v>418</c:v>
                </c:pt>
                <c:pt idx="100">
                  <c:v>420</c:v>
                </c:pt>
                <c:pt idx="101">
                  <c:v>421</c:v>
                </c:pt>
                <c:pt idx="102">
                  <c:v>420</c:v>
                </c:pt>
                <c:pt idx="103">
                  <c:v>419</c:v>
                </c:pt>
                <c:pt idx="104">
                  <c:v>418</c:v>
                </c:pt>
                <c:pt idx="105">
                  <c:v>418</c:v>
                </c:pt>
                <c:pt idx="106">
                  <c:v>417</c:v>
                </c:pt>
                <c:pt idx="107">
                  <c:v>416</c:v>
                </c:pt>
                <c:pt idx="108">
                  <c:v>416</c:v>
                </c:pt>
                <c:pt idx="109">
                  <c:v>418</c:v>
                </c:pt>
                <c:pt idx="110">
                  <c:v>422</c:v>
                </c:pt>
                <c:pt idx="111">
                  <c:v>419</c:v>
                </c:pt>
                <c:pt idx="112">
                  <c:v>419</c:v>
                </c:pt>
                <c:pt idx="113">
                  <c:v>421</c:v>
                </c:pt>
                <c:pt idx="114">
                  <c:v>420</c:v>
                </c:pt>
                <c:pt idx="115">
                  <c:v>416</c:v>
                </c:pt>
                <c:pt idx="116">
                  <c:v>421</c:v>
                </c:pt>
                <c:pt idx="117">
                  <c:v>418</c:v>
                </c:pt>
                <c:pt idx="118">
                  <c:v>417</c:v>
                </c:pt>
                <c:pt idx="119">
                  <c:v>422</c:v>
                </c:pt>
                <c:pt idx="120">
                  <c:v>422</c:v>
                </c:pt>
              </c:numCache>
            </c:numRef>
          </c:val>
          <c:extLst>
            <c:ext xmlns:c16="http://schemas.microsoft.com/office/drawing/2014/chart" uri="{C3380CC4-5D6E-409C-BE32-E72D297353CC}">
              <c16:uniqueId val="{00000016-532F-4CF4-9A53-A54619DEBD8B}"/>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'F103'!$D$5</c:f>
              <c:strCache>
                <c:ptCount val="1"/>
                <c:pt idx="0">
                  <c:v>Promedio</c:v>
                </c:pt>
              </c:strCache>
            </c:strRef>
          </c:tx>
          <c:spPr>
            <a:ln w="28575" cap="rnd">
              <a:solidFill>
                <a:srgbClr val="B69630"/>
              </a:solidFill>
              <a:round/>
            </a:ln>
            <a:effectLst/>
          </c:spPr>
          <c:marker>
            <c:symbol val="none"/>
          </c:marker>
          <c:cat>
            <c:multiLvlStrRef>
              <c:f>'F103'!$A$6:$B$126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'F103'!$D$6:$D$126</c:f>
              <c:numCache>
                <c:formatCode>#,##0</c:formatCode>
                <c:ptCount val="121"/>
                <c:pt idx="0">
                  <c:v>427</c:v>
                </c:pt>
                <c:pt idx="1">
                  <c:v>429</c:v>
                </c:pt>
                <c:pt idx="2">
                  <c:v>432</c:v>
                </c:pt>
                <c:pt idx="3">
                  <c:v>434</c:v>
                </c:pt>
                <c:pt idx="4">
                  <c:v>437</c:v>
                </c:pt>
                <c:pt idx="5">
                  <c:v>439</c:v>
                </c:pt>
                <c:pt idx="6">
                  <c:v>440</c:v>
                </c:pt>
                <c:pt idx="7">
                  <c:v>442</c:v>
                </c:pt>
                <c:pt idx="8">
                  <c:v>442</c:v>
                </c:pt>
                <c:pt idx="9">
                  <c:v>444</c:v>
                </c:pt>
                <c:pt idx="10">
                  <c:v>445</c:v>
                </c:pt>
                <c:pt idx="11">
                  <c:v>446</c:v>
                </c:pt>
                <c:pt idx="12">
                  <c:v>444</c:v>
                </c:pt>
                <c:pt idx="13">
                  <c:v>442</c:v>
                </c:pt>
                <c:pt idx="14">
                  <c:v>440</c:v>
                </c:pt>
                <c:pt idx="15">
                  <c:v>437</c:v>
                </c:pt>
                <c:pt idx="16">
                  <c:v>435</c:v>
                </c:pt>
                <c:pt idx="17">
                  <c:v>432</c:v>
                </c:pt>
                <c:pt idx="18">
                  <c:v>430</c:v>
                </c:pt>
                <c:pt idx="19">
                  <c:v>428</c:v>
                </c:pt>
                <c:pt idx="20">
                  <c:v>426</c:v>
                </c:pt>
                <c:pt idx="21">
                  <c:v>423</c:v>
                </c:pt>
                <c:pt idx="22">
                  <c:v>421</c:v>
                </c:pt>
                <c:pt idx="23">
                  <c:v>418</c:v>
                </c:pt>
                <c:pt idx="24">
                  <c:v>417</c:v>
                </c:pt>
                <c:pt idx="25">
                  <c:v>416</c:v>
                </c:pt>
                <c:pt idx="26">
                  <c:v>415</c:v>
                </c:pt>
                <c:pt idx="27">
                  <c:v>414</c:v>
                </c:pt>
                <c:pt idx="28">
                  <c:v>413</c:v>
                </c:pt>
                <c:pt idx="29">
                  <c:v>413</c:v>
                </c:pt>
                <c:pt idx="30">
                  <c:v>412</c:v>
                </c:pt>
                <c:pt idx="31">
                  <c:v>411</c:v>
                </c:pt>
                <c:pt idx="32">
                  <c:v>411</c:v>
                </c:pt>
                <c:pt idx="33">
                  <c:v>411</c:v>
                </c:pt>
                <c:pt idx="34">
                  <c:v>411</c:v>
                </c:pt>
                <c:pt idx="35">
                  <c:v>410</c:v>
                </c:pt>
                <c:pt idx="36">
                  <c:v>409</c:v>
                </c:pt>
                <c:pt idx="37">
                  <c:v>408</c:v>
                </c:pt>
                <c:pt idx="38">
                  <c:v>407</c:v>
                </c:pt>
                <c:pt idx="39">
                  <c:v>406</c:v>
                </c:pt>
                <c:pt idx="40">
                  <c:v>405</c:v>
                </c:pt>
                <c:pt idx="41">
                  <c:v>403</c:v>
                </c:pt>
                <c:pt idx="42">
                  <c:v>403</c:v>
                </c:pt>
                <c:pt idx="43">
                  <c:v>402</c:v>
                </c:pt>
                <c:pt idx="44">
                  <c:v>401</c:v>
                </c:pt>
                <c:pt idx="45">
                  <c:v>400</c:v>
                </c:pt>
                <c:pt idx="46">
                  <c:v>399</c:v>
                </c:pt>
                <c:pt idx="47">
                  <c:v>399</c:v>
                </c:pt>
                <c:pt idx="48">
                  <c:v>399</c:v>
                </c:pt>
                <c:pt idx="49">
                  <c:v>398</c:v>
                </c:pt>
                <c:pt idx="50">
                  <c:v>398</c:v>
                </c:pt>
                <c:pt idx="51">
                  <c:v>397</c:v>
                </c:pt>
                <c:pt idx="52">
                  <c:v>396</c:v>
                </c:pt>
                <c:pt idx="53">
                  <c:v>395</c:v>
                </c:pt>
                <c:pt idx="54">
                  <c:v>394</c:v>
                </c:pt>
                <c:pt idx="55">
                  <c:v>394</c:v>
                </c:pt>
                <c:pt idx="56">
                  <c:v>393</c:v>
                </c:pt>
                <c:pt idx="57">
                  <c:v>393</c:v>
                </c:pt>
                <c:pt idx="58">
                  <c:v>392</c:v>
                </c:pt>
                <c:pt idx="59">
                  <c:v>392</c:v>
                </c:pt>
                <c:pt idx="60">
                  <c:v>391</c:v>
                </c:pt>
                <c:pt idx="61">
                  <c:v>391</c:v>
                </c:pt>
                <c:pt idx="62">
                  <c:v>390</c:v>
                </c:pt>
                <c:pt idx="63">
                  <c:v>390</c:v>
                </c:pt>
                <c:pt idx="64">
                  <c:v>389</c:v>
                </c:pt>
                <c:pt idx="65">
                  <c:v>389</c:v>
                </c:pt>
                <c:pt idx="66">
                  <c:v>389</c:v>
                </c:pt>
                <c:pt idx="67">
                  <c:v>388</c:v>
                </c:pt>
                <c:pt idx="68">
                  <c:v>387</c:v>
                </c:pt>
                <c:pt idx="69">
                  <c:v>387</c:v>
                </c:pt>
                <c:pt idx="70">
                  <c:v>387</c:v>
                </c:pt>
                <c:pt idx="71">
                  <c:v>387</c:v>
                </c:pt>
                <c:pt idx="72">
                  <c:v>387</c:v>
                </c:pt>
                <c:pt idx="73">
                  <c:v>387</c:v>
                </c:pt>
                <c:pt idx="74">
                  <c:v>387</c:v>
                </c:pt>
                <c:pt idx="75">
                  <c:v>388</c:v>
                </c:pt>
                <c:pt idx="76">
                  <c:v>388</c:v>
                </c:pt>
                <c:pt idx="77">
                  <c:v>389</c:v>
                </c:pt>
                <c:pt idx="78">
                  <c:v>390</c:v>
                </c:pt>
                <c:pt idx="79">
                  <c:v>391</c:v>
                </c:pt>
                <c:pt idx="80">
                  <c:v>392</c:v>
                </c:pt>
                <c:pt idx="81">
                  <c:v>392</c:v>
                </c:pt>
                <c:pt idx="82">
                  <c:v>392</c:v>
                </c:pt>
                <c:pt idx="83">
                  <c:v>393</c:v>
                </c:pt>
                <c:pt idx="84">
                  <c:v>394</c:v>
                </c:pt>
                <c:pt idx="85">
                  <c:v>394</c:v>
                </c:pt>
                <c:pt idx="86">
                  <c:v>395</c:v>
                </c:pt>
                <c:pt idx="87">
                  <c:v>395</c:v>
                </c:pt>
                <c:pt idx="88">
                  <c:v>395</c:v>
                </c:pt>
                <c:pt idx="89">
                  <c:v>395</c:v>
                </c:pt>
                <c:pt idx="90">
                  <c:v>395</c:v>
                </c:pt>
                <c:pt idx="91">
                  <c:v>396</c:v>
                </c:pt>
                <c:pt idx="92">
                  <c:v>397</c:v>
                </c:pt>
                <c:pt idx="93">
                  <c:v>398</c:v>
                </c:pt>
                <c:pt idx="94">
                  <c:v>400</c:v>
                </c:pt>
                <c:pt idx="95">
                  <c:v>401</c:v>
                </c:pt>
                <c:pt idx="96">
                  <c:v>402</c:v>
                </c:pt>
                <c:pt idx="97">
                  <c:v>403</c:v>
                </c:pt>
                <c:pt idx="98">
                  <c:v>405</c:v>
                </c:pt>
                <c:pt idx="99">
                  <c:v>407</c:v>
                </c:pt>
                <c:pt idx="100">
                  <c:v>409</c:v>
                </c:pt>
                <c:pt idx="101">
                  <c:v>410</c:v>
                </c:pt>
                <c:pt idx="102">
                  <c:v>411</c:v>
                </c:pt>
                <c:pt idx="103">
                  <c:v>412</c:v>
                </c:pt>
                <c:pt idx="104">
                  <c:v>413</c:v>
                </c:pt>
                <c:pt idx="105">
                  <c:v>415</c:v>
                </c:pt>
                <c:pt idx="106">
                  <c:v>416</c:v>
                </c:pt>
                <c:pt idx="107">
                  <c:v>417</c:v>
                </c:pt>
                <c:pt idx="108">
                  <c:v>418</c:v>
                </c:pt>
                <c:pt idx="109">
                  <c:v>418</c:v>
                </c:pt>
                <c:pt idx="110">
                  <c:v>419</c:v>
                </c:pt>
                <c:pt idx="111">
                  <c:v>419</c:v>
                </c:pt>
                <c:pt idx="112">
                  <c:v>419</c:v>
                </c:pt>
                <c:pt idx="113">
                  <c:v>419</c:v>
                </c:pt>
                <c:pt idx="114">
                  <c:v>419</c:v>
                </c:pt>
                <c:pt idx="115">
                  <c:v>418</c:v>
                </c:pt>
                <c:pt idx="116">
                  <c:v>419</c:v>
                </c:pt>
                <c:pt idx="117">
                  <c:v>419</c:v>
                </c:pt>
                <c:pt idx="118">
                  <c:v>419</c:v>
                </c:pt>
                <c:pt idx="119">
                  <c:v>419</c:v>
                </c:pt>
                <c:pt idx="120">
                  <c:v>420</c:v>
                </c:pt>
              </c:numCache>
            </c:numRef>
          </c:val>
          <c:smooth val="0"/>
          <c:extLst>
            <c:ext xmlns:c16="http://schemas.microsoft.com/office/drawing/2014/chart" uri="{C3380CC4-5D6E-409C-BE32-E72D297353CC}">
              <c16:uniqueId val="{00000017-532F-4CF4-9A53-A54619DEBD8B}"/>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23C-41B1-B8AD-52552E1BB58F}"/>
              </c:ext>
            </c:extLst>
          </c:dPt>
          <c:dPt>
            <c:idx val="1"/>
            <c:invertIfNegative val="0"/>
            <c:bubble3D val="0"/>
            <c:spPr>
              <a:solidFill>
                <a:srgbClr val="7C878E"/>
              </a:solidFill>
              <a:ln>
                <a:noFill/>
              </a:ln>
              <a:effectLst/>
            </c:spPr>
            <c:extLst>
              <c:ext xmlns:c16="http://schemas.microsoft.com/office/drawing/2014/chart" uri="{C3380CC4-5D6E-409C-BE32-E72D297353CC}">
                <c16:uniqueId val="{00000003-623C-41B1-B8AD-52552E1BB58F}"/>
              </c:ext>
            </c:extLst>
          </c:dPt>
          <c:dPt>
            <c:idx val="2"/>
            <c:invertIfNegative val="0"/>
            <c:bubble3D val="0"/>
            <c:spPr>
              <a:solidFill>
                <a:srgbClr val="7C878E"/>
              </a:solidFill>
              <a:ln>
                <a:noFill/>
              </a:ln>
              <a:effectLst/>
            </c:spPr>
            <c:extLst>
              <c:ext xmlns:c16="http://schemas.microsoft.com/office/drawing/2014/chart" uri="{C3380CC4-5D6E-409C-BE32-E72D297353CC}">
                <c16:uniqueId val="{00000005-623C-41B1-B8AD-52552E1BB58F}"/>
              </c:ext>
            </c:extLst>
          </c:dPt>
          <c:dPt>
            <c:idx val="3"/>
            <c:invertIfNegative val="0"/>
            <c:bubble3D val="0"/>
            <c:spPr>
              <a:solidFill>
                <a:srgbClr val="7C878E"/>
              </a:solidFill>
              <a:ln>
                <a:noFill/>
              </a:ln>
              <a:effectLst/>
            </c:spPr>
            <c:extLst>
              <c:ext xmlns:c16="http://schemas.microsoft.com/office/drawing/2014/chart" uri="{C3380CC4-5D6E-409C-BE32-E72D297353CC}">
                <c16:uniqueId val="{00000007-623C-41B1-B8AD-52552E1BB58F}"/>
              </c:ext>
            </c:extLst>
          </c:dPt>
          <c:dPt>
            <c:idx val="4"/>
            <c:invertIfNegative val="0"/>
            <c:bubble3D val="0"/>
            <c:spPr>
              <a:solidFill>
                <a:srgbClr val="7C878E"/>
              </a:solidFill>
              <a:ln>
                <a:noFill/>
              </a:ln>
              <a:effectLst/>
            </c:spPr>
            <c:extLst>
              <c:ext xmlns:c16="http://schemas.microsoft.com/office/drawing/2014/chart" uri="{C3380CC4-5D6E-409C-BE32-E72D297353CC}">
                <c16:uniqueId val="{00000009-623C-41B1-B8AD-52552E1BB58F}"/>
              </c:ext>
            </c:extLst>
          </c:dPt>
          <c:dPt>
            <c:idx val="5"/>
            <c:invertIfNegative val="0"/>
            <c:bubble3D val="0"/>
            <c:spPr>
              <a:solidFill>
                <a:srgbClr val="7C878E"/>
              </a:solidFill>
              <a:ln>
                <a:noFill/>
              </a:ln>
              <a:effectLst/>
            </c:spPr>
            <c:extLst>
              <c:ext xmlns:c16="http://schemas.microsoft.com/office/drawing/2014/chart" uri="{C3380CC4-5D6E-409C-BE32-E72D297353CC}">
                <c16:uniqueId val="{0000000B-623C-41B1-B8AD-52552E1BB58F}"/>
              </c:ext>
            </c:extLst>
          </c:dPt>
          <c:dPt>
            <c:idx val="6"/>
            <c:invertIfNegative val="0"/>
            <c:bubble3D val="0"/>
            <c:spPr>
              <a:solidFill>
                <a:srgbClr val="7C878E"/>
              </a:solidFill>
              <a:ln>
                <a:noFill/>
              </a:ln>
              <a:effectLst/>
            </c:spPr>
            <c:extLst>
              <c:ext xmlns:c16="http://schemas.microsoft.com/office/drawing/2014/chart" uri="{C3380CC4-5D6E-409C-BE32-E72D297353CC}">
                <c16:uniqueId val="{0000000D-623C-41B1-B8AD-52552E1BB58F}"/>
              </c:ext>
            </c:extLst>
          </c:dPt>
          <c:dPt>
            <c:idx val="7"/>
            <c:invertIfNegative val="0"/>
            <c:bubble3D val="0"/>
            <c:spPr>
              <a:solidFill>
                <a:srgbClr val="7C878E"/>
              </a:solidFill>
              <a:ln>
                <a:noFill/>
              </a:ln>
              <a:effectLst/>
            </c:spPr>
            <c:extLst>
              <c:ext xmlns:c16="http://schemas.microsoft.com/office/drawing/2014/chart" uri="{C3380CC4-5D6E-409C-BE32-E72D297353CC}">
                <c16:uniqueId val="{0000000F-623C-41B1-B8AD-52552E1BB58F}"/>
              </c:ext>
            </c:extLst>
          </c:dPt>
          <c:dPt>
            <c:idx val="8"/>
            <c:invertIfNegative val="0"/>
            <c:bubble3D val="0"/>
            <c:spPr>
              <a:solidFill>
                <a:srgbClr val="7C878E"/>
              </a:solidFill>
              <a:ln>
                <a:noFill/>
              </a:ln>
              <a:effectLst/>
            </c:spPr>
            <c:extLst>
              <c:ext xmlns:c16="http://schemas.microsoft.com/office/drawing/2014/chart" uri="{C3380CC4-5D6E-409C-BE32-E72D297353CC}">
                <c16:uniqueId val="{00000011-623C-41B1-B8AD-52552E1BB58F}"/>
              </c:ext>
            </c:extLst>
          </c:dPt>
          <c:dPt>
            <c:idx val="9"/>
            <c:invertIfNegative val="0"/>
            <c:bubble3D val="0"/>
            <c:spPr>
              <a:solidFill>
                <a:srgbClr val="7C878E"/>
              </a:solidFill>
              <a:ln>
                <a:noFill/>
              </a:ln>
              <a:effectLst/>
            </c:spPr>
            <c:extLst>
              <c:ext xmlns:c16="http://schemas.microsoft.com/office/drawing/2014/chart" uri="{C3380CC4-5D6E-409C-BE32-E72D297353CC}">
                <c16:uniqueId val="{00000013-623C-41B1-B8AD-52552E1BB58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23C-41B1-B8AD-52552E1BB58F}"/>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23C-41B1-B8AD-52552E1BB58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23C-41B1-B8AD-52552E1BB58F}"/>
              </c:ext>
            </c:extLst>
          </c:dPt>
          <c:dPt>
            <c:idx val="13"/>
            <c:invertIfNegative val="0"/>
            <c:bubble3D val="0"/>
            <c:spPr>
              <a:solidFill>
                <a:srgbClr val="FBBB27"/>
              </a:solidFill>
              <a:ln>
                <a:noFill/>
              </a:ln>
              <a:effectLst/>
            </c:spPr>
            <c:extLst>
              <c:ext xmlns:c16="http://schemas.microsoft.com/office/drawing/2014/chart" uri="{C3380CC4-5D6E-409C-BE32-E72D297353CC}">
                <c16:uniqueId val="{0000001B-623C-41B1-B8AD-52552E1BB58F}"/>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23C-41B1-B8AD-52552E1BB58F}"/>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23C-41B1-B8AD-52552E1BB58F}"/>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23C-41B1-B8AD-52552E1BB58F}"/>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23C-41B1-B8AD-52552E1BB58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'F104'!$A$6:$A$24</c:f>
              <c:strCache>
                <c:ptCount val="19"/>
                <c:pt idx="0">
                  <c:v>Michoacán</c:v>
                </c:pt>
                <c:pt idx="1">
                  <c:v>Sinaloa</c:v>
                </c:pt>
                <c:pt idx="2">
                  <c:v>Yucatán</c:v>
                </c:pt>
                <c:pt idx="3">
                  <c:v>Veracruz</c:v>
                </c:pt>
                <c:pt idx="4">
                  <c:v>Durango</c:v>
                </c:pt>
                <c:pt idx="5">
                  <c:v>Aguascalientes</c:v>
                </c:pt>
                <c:pt idx="6">
                  <c:v>Ciudad de México</c:v>
                </c:pt>
                <c:pt idx="7">
                  <c:v>Puebla</c:v>
                </c:pt>
                <c:pt idx="8">
                  <c:v>San Luis Potosí</c:v>
                </c:pt>
                <c:pt idx="9">
                  <c:v>Querétaro</c:v>
                </c:pt>
                <c:pt idx="10">
                  <c:v>Estado de México</c:v>
                </c:pt>
                <c:pt idx="11">
                  <c:v>Sonora</c:v>
                </c:pt>
                <c:pt idx="12">
                  <c:v>Guanajuato</c:v>
                </c:pt>
                <c:pt idx="13">
                  <c:v>Jalisco</c:v>
                </c:pt>
                <c:pt idx="14">
                  <c:v>Tamaulipas</c:v>
                </c:pt>
                <c:pt idx="15">
                  <c:v>Coahuila</c:v>
                </c:pt>
                <c:pt idx="16">
                  <c:v>Chihuahua</c:v>
                </c:pt>
                <c:pt idx="17">
                  <c:v>Nuevo León</c:v>
                </c:pt>
                <c:pt idx="18">
                  <c:v>Baja California</c:v>
                </c:pt>
              </c:strCache>
            </c:strRef>
          </c:cat>
          <c:val>
            <c:numRef>
              <c:f>'F104'!$B$6:$B$24</c:f>
              <c:numCache>
                <c:formatCode>0.0</c:formatCode>
                <c:ptCount val="19"/>
                <c:pt idx="0">
                  <c:v>0.38940809968847401</c:v>
                </c:pt>
                <c:pt idx="1">
                  <c:v>0.70093457943925197</c:v>
                </c:pt>
                <c:pt idx="2">
                  <c:v>0.74766355140186902</c:v>
                </c:pt>
                <c:pt idx="3">
                  <c:v>0.88785046728971995</c:v>
                </c:pt>
                <c:pt idx="4">
                  <c:v>1.1214953271028001</c:v>
                </c:pt>
                <c:pt idx="5">
                  <c:v>1.38629283489097</c:v>
                </c:pt>
                <c:pt idx="6">
                  <c:v>1.99376947040498</c:v>
                </c:pt>
                <c:pt idx="7">
                  <c:v>2.7414330218068499</c:v>
                </c:pt>
                <c:pt idx="8">
                  <c:v>2.7881619937694699</c:v>
                </c:pt>
                <c:pt idx="9">
                  <c:v>3.86292834890966</c:v>
                </c:pt>
                <c:pt idx="10">
                  <c:v>4.2834890965732102</c:v>
                </c:pt>
                <c:pt idx="11">
                  <c:v>5.4205607476635498</c:v>
                </c:pt>
                <c:pt idx="12">
                  <c:v>6.1993769470405002</c:v>
                </c:pt>
                <c:pt idx="13">
                  <c:v>6.5732087227414304</c:v>
                </c:pt>
                <c:pt idx="14">
                  <c:v>6.6043613707165099</c:v>
                </c:pt>
                <c:pt idx="15">
                  <c:v>6.9003115264797499</c:v>
                </c:pt>
                <c:pt idx="16">
                  <c:v>9.0654205607476595</c:v>
                </c:pt>
                <c:pt idx="17">
                  <c:v>12.6947040498442</c:v>
                </c:pt>
                <c:pt idx="18">
                  <c:v>17.663551401869199</c:v>
                </c:pt>
              </c:numCache>
            </c:numRef>
          </c:val>
          <c:extLst>
            <c:ext xmlns:c16="http://schemas.microsoft.com/office/drawing/2014/chart" uri="{C3380CC4-5D6E-409C-BE32-E72D297353CC}">
              <c16:uniqueId val="{00000024-623C-41B1-B8AD-52552E1BB58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'F105'!$C$5</c:f>
              <c:strCache>
                <c:ptCount val="1"/>
                <c:pt idx="0">
                  <c:v>Personal ocupado</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AC0-48D0-B7C7-871C95A5F736}"/>
              </c:ext>
            </c:extLst>
          </c:dPt>
          <c:dPt>
            <c:idx val="12"/>
            <c:invertIfNegative val="0"/>
            <c:bubble3D val="0"/>
            <c:spPr>
              <a:solidFill>
                <a:srgbClr val="7C878E"/>
              </a:solidFill>
              <a:ln>
                <a:noFill/>
              </a:ln>
              <a:effectLst/>
            </c:spPr>
            <c:extLst>
              <c:ext xmlns:c16="http://schemas.microsoft.com/office/drawing/2014/chart" uri="{C3380CC4-5D6E-409C-BE32-E72D297353CC}">
                <c16:uniqueId val="{00000003-4AC0-48D0-B7C7-871C95A5F736}"/>
              </c:ext>
            </c:extLst>
          </c:dPt>
          <c:dPt>
            <c:idx val="24"/>
            <c:invertIfNegative val="0"/>
            <c:bubble3D val="0"/>
            <c:spPr>
              <a:solidFill>
                <a:srgbClr val="7C878E"/>
              </a:solidFill>
              <a:ln>
                <a:noFill/>
              </a:ln>
              <a:effectLst/>
            </c:spPr>
            <c:extLst>
              <c:ext xmlns:c16="http://schemas.microsoft.com/office/drawing/2014/chart" uri="{C3380CC4-5D6E-409C-BE32-E72D297353CC}">
                <c16:uniqueId val="{00000005-4AC0-48D0-B7C7-871C95A5F736}"/>
              </c:ext>
            </c:extLst>
          </c:dPt>
          <c:dPt>
            <c:idx val="36"/>
            <c:invertIfNegative val="0"/>
            <c:bubble3D val="0"/>
            <c:spPr>
              <a:solidFill>
                <a:srgbClr val="7C878E"/>
              </a:solidFill>
              <a:ln>
                <a:noFill/>
              </a:ln>
              <a:effectLst/>
            </c:spPr>
            <c:extLst>
              <c:ext xmlns:c16="http://schemas.microsoft.com/office/drawing/2014/chart" uri="{C3380CC4-5D6E-409C-BE32-E72D297353CC}">
                <c16:uniqueId val="{00000007-4AC0-48D0-B7C7-871C95A5F736}"/>
              </c:ext>
            </c:extLst>
          </c:dPt>
          <c:dPt>
            <c:idx val="48"/>
            <c:invertIfNegative val="0"/>
            <c:bubble3D val="0"/>
            <c:spPr>
              <a:solidFill>
                <a:srgbClr val="7C878E"/>
              </a:solidFill>
              <a:ln>
                <a:noFill/>
              </a:ln>
              <a:effectLst/>
            </c:spPr>
            <c:extLst>
              <c:ext xmlns:c16="http://schemas.microsoft.com/office/drawing/2014/chart" uri="{C3380CC4-5D6E-409C-BE32-E72D297353CC}">
                <c16:uniqueId val="{00000009-4AC0-48D0-B7C7-871C95A5F736}"/>
              </c:ext>
            </c:extLst>
          </c:dPt>
          <c:dPt>
            <c:idx val="60"/>
            <c:invertIfNegative val="0"/>
            <c:bubble3D val="0"/>
            <c:spPr>
              <a:solidFill>
                <a:srgbClr val="7C878E"/>
              </a:solidFill>
              <a:ln>
                <a:noFill/>
              </a:ln>
              <a:effectLst/>
            </c:spPr>
            <c:extLst>
              <c:ext xmlns:c16="http://schemas.microsoft.com/office/drawing/2014/chart" uri="{C3380CC4-5D6E-409C-BE32-E72D297353CC}">
                <c16:uniqueId val="{0000000B-4AC0-48D0-B7C7-871C95A5F736}"/>
              </c:ext>
            </c:extLst>
          </c:dPt>
          <c:dPt>
            <c:idx val="72"/>
            <c:invertIfNegative val="0"/>
            <c:bubble3D val="0"/>
            <c:spPr>
              <a:solidFill>
                <a:srgbClr val="7C878E"/>
              </a:solidFill>
              <a:ln>
                <a:noFill/>
              </a:ln>
              <a:effectLst/>
            </c:spPr>
            <c:extLst>
              <c:ext xmlns:c16="http://schemas.microsoft.com/office/drawing/2014/chart" uri="{C3380CC4-5D6E-409C-BE32-E72D297353CC}">
                <c16:uniqueId val="{0000000D-4AC0-48D0-B7C7-871C95A5F736}"/>
              </c:ext>
            </c:extLst>
          </c:dPt>
          <c:dPt>
            <c:idx val="84"/>
            <c:invertIfNegative val="0"/>
            <c:bubble3D val="0"/>
            <c:spPr>
              <a:solidFill>
                <a:srgbClr val="7C878E"/>
              </a:solidFill>
              <a:ln>
                <a:noFill/>
              </a:ln>
              <a:effectLst/>
            </c:spPr>
            <c:extLst>
              <c:ext xmlns:c16="http://schemas.microsoft.com/office/drawing/2014/chart" uri="{C3380CC4-5D6E-409C-BE32-E72D297353CC}">
                <c16:uniqueId val="{0000000F-4AC0-48D0-B7C7-871C95A5F736}"/>
              </c:ext>
            </c:extLst>
          </c:dPt>
          <c:dPt>
            <c:idx val="96"/>
            <c:invertIfNegative val="0"/>
            <c:bubble3D val="0"/>
            <c:spPr>
              <a:solidFill>
                <a:srgbClr val="7C878E"/>
              </a:solidFill>
              <a:ln>
                <a:noFill/>
              </a:ln>
              <a:effectLst/>
            </c:spPr>
            <c:extLst>
              <c:ext xmlns:c16="http://schemas.microsoft.com/office/drawing/2014/chart" uri="{C3380CC4-5D6E-409C-BE32-E72D297353CC}">
                <c16:uniqueId val="{00000011-4AC0-48D0-B7C7-871C95A5F736}"/>
              </c:ext>
            </c:extLst>
          </c:dPt>
          <c:dPt>
            <c:idx val="108"/>
            <c:invertIfNegative val="0"/>
            <c:bubble3D val="0"/>
            <c:spPr>
              <a:solidFill>
                <a:srgbClr val="7C878E"/>
              </a:solidFill>
              <a:ln>
                <a:noFill/>
              </a:ln>
              <a:effectLst/>
            </c:spPr>
            <c:extLst>
              <c:ext xmlns:c16="http://schemas.microsoft.com/office/drawing/2014/chart" uri="{C3380CC4-5D6E-409C-BE32-E72D297353CC}">
                <c16:uniqueId val="{00000013-4AC0-48D0-B7C7-871C95A5F736}"/>
              </c:ext>
            </c:extLst>
          </c:dPt>
          <c:dPt>
            <c:idx val="120"/>
            <c:invertIfNegative val="0"/>
            <c:bubble3D val="0"/>
            <c:spPr>
              <a:solidFill>
                <a:srgbClr val="FBBB27"/>
              </a:solidFill>
              <a:ln>
                <a:noFill/>
              </a:ln>
              <a:effectLst/>
            </c:spPr>
            <c:extLst>
              <c:ext xmlns:c16="http://schemas.microsoft.com/office/drawing/2014/chart" uri="{C3380CC4-5D6E-409C-BE32-E72D297353CC}">
                <c16:uniqueId val="{00000015-4AC0-48D0-B7C7-871C95A5F736}"/>
              </c:ext>
            </c:extLst>
          </c:dPt>
          <c:cat>
            <c:multiLvlStrRef>
              <c:f>'F105'!$A$6:$B$126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'F105'!$C$6:$C$126</c:f>
              <c:numCache>
                <c:formatCode>#,##0</c:formatCode>
                <c:ptCount val="121"/>
                <c:pt idx="0">
                  <c:v>132542</c:v>
                </c:pt>
                <c:pt idx="1">
                  <c:v>132003</c:v>
                </c:pt>
                <c:pt idx="2">
                  <c:v>134911</c:v>
                </c:pt>
                <c:pt idx="3">
                  <c:v>135436</c:v>
                </c:pt>
                <c:pt idx="4">
                  <c:v>137183</c:v>
                </c:pt>
                <c:pt idx="5">
                  <c:v>137311</c:v>
                </c:pt>
                <c:pt idx="6">
                  <c:v>135598</c:v>
                </c:pt>
                <c:pt idx="7">
                  <c:v>135693</c:v>
                </c:pt>
                <c:pt idx="8">
                  <c:v>135379</c:v>
                </c:pt>
                <c:pt idx="9">
                  <c:v>137228</c:v>
                </c:pt>
                <c:pt idx="10">
                  <c:v>136598</c:v>
                </c:pt>
                <c:pt idx="11">
                  <c:v>137134</c:v>
                </c:pt>
                <c:pt idx="12">
                  <c:v>137068</c:v>
                </c:pt>
                <c:pt idx="13">
                  <c:v>138202</c:v>
                </c:pt>
                <c:pt idx="14">
                  <c:v>135755</c:v>
                </c:pt>
                <c:pt idx="15">
                  <c:v>135620</c:v>
                </c:pt>
                <c:pt idx="16">
                  <c:v>135760</c:v>
                </c:pt>
                <c:pt idx="17">
                  <c:v>135146</c:v>
                </c:pt>
                <c:pt idx="18">
                  <c:v>133261</c:v>
                </c:pt>
                <c:pt idx="19">
                  <c:v>136395</c:v>
                </c:pt>
                <c:pt idx="20">
                  <c:v>138072</c:v>
                </c:pt>
                <c:pt idx="21">
                  <c:v>138343</c:v>
                </c:pt>
                <c:pt idx="22">
                  <c:v>140999</c:v>
                </c:pt>
                <c:pt idx="23">
                  <c:v>138657</c:v>
                </c:pt>
                <c:pt idx="24">
                  <c:v>138297</c:v>
                </c:pt>
                <c:pt idx="25">
                  <c:v>135299</c:v>
                </c:pt>
                <c:pt idx="26">
                  <c:v>136376</c:v>
                </c:pt>
                <c:pt idx="27">
                  <c:v>137921</c:v>
                </c:pt>
                <c:pt idx="28">
                  <c:v>138944</c:v>
                </c:pt>
                <c:pt idx="29">
                  <c:v>141006</c:v>
                </c:pt>
                <c:pt idx="30">
                  <c:v>141101</c:v>
                </c:pt>
                <c:pt idx="31">
                  <c:v>140867</c:v>
                </c:pt>
                <c:pt idx="32">
                  <c:v>143124</c:v>
                </c:pt>
                <c:pt idx="33">
                  <c:v>145017</c:v>
                </c:pt>
                <c:pt idx="34">
                  <c:v>146837</c:v>
                </c:pt>
                <c:pt idx="35">
                  <c:v>148110</c:v>
                </c:pt>
                <c:pt idx="36">
                  <c:v>143355</c:v>
                </c:pt>
                <c:pt idx="37">
                  <c:v>144166</c:v>
                </c:pt>
                <c:pt idx="38">
                  <c:v>145207</c:v>
                </c:pt>
                <c:pt idx="39">
                  <c:v>147078</c:v>
                </c:pt>
                <c:pt idx="40">
                  <c:v>145950</c:v>
                </c:pt>
                <c:pt idx="41">
                  <c:v>148723</c:v>
                </c:pt>
                <c:pt idx="42">
                  <c:v>147632</c:v>
                </c:pt>
                <c:pt idx="43">
                  <c:v>152741</c:v>
                </c:pt>
                <c:pt idx="44">
                  <c:v>156454</c:v>
                </c:pt>
                <c:pt idx="45">
                  <c:v>162705</c:v>
                </c:pt>
                <c:pt idx="46">
                  <c:v>166273</c:v>
                </c:pt>
                <c:pt idx="47">
                  <c:v>167561</c:v>
                </c:pt>
                <c:pt idx="48">
                  <c:v>166202</c:v>
                </c:pt>
                <c:pt idx="49">
                  <c:v>165255</c:v>
                </c:pt>
                <c:pt idx="50">
                  <c:v>169563</c:v>
                </c:pt>
                <c:pt idx="51">
                  <c:v>169234</c:v>
                </c:pt>
                <c:pt idx="52">
                  <c:v>167441</c:v>
                </c:pt>
                <c:pt idx="53">
                  <c:v>167945</c:v>
                </c:pt>
                <c:pt idx="54">
                  <c:v>169689</c:v>
                </c:pt>
                <c:pt idx="55">
                  <c:v>169933</c:v>
                </c:pt>
                <c:pt idx="56">
                  <c:v>171982</c:v>
                </c:pt>
                <c:pt idx="57">
                  <c:v>175631</c:v>
                </c:pt>
                <c:pt idx="58">
                  <c:v>177347</c:v>
                </c:pt>
                <c:pt idx="59">
                  <c:v>179261</c:v>
                </c:pt>
                <c:pt idx="60">
                  <c:v>175560</c:v>
                </c:pt>
                <c:pt idx="61">
                  <c:v>175111</c:v>
                </c:pt>
                <c:pt idx="62">
                  <c:v>175854</c:v>
                </c:pt>
                <c:pt idx="63">
                  <c:v>177884</c:v>
                </c:pt>
                <c:pt idx="64">
                  <c:v>180730</c:v>
                </c:pt>
                <c:pt idx="65">
                  <c:v>182595</c:v>
                </c:pt>
                <c:pt idx="66">
                  <c:v>185563</c:v>
                </c:pt>
                <c:pt idx="67">
                  <c:v>188966</c:v>
                </c:pt>
                <c:pt idx="68">
                  <c:v>192371</c:v>
                </c:pt>
                <c:pt idx="69">
                  <c:v>194536</c:v>
                </c:pt>
                <c:pt idx="70">
                  <c:v>194720</c:v>
                </c:pt>
                <c:pt idx="71">
                  <c:v>195275</c:v>
                </c:pt>
                <c:pt idx="72">
                  <c:v>195653</c:v>
                </c:pt>
                <c:pt idx="73">
                  <c:v>195633</c:v>
                </c:pt>
                <c:pt idx="74">
                  <c:v>198109</c:v>
                </c:pt>
                <c:pt idx="75">
                  <c:v>203212</c:v>
                </c:pt>
                <c:pt idx="76">
                  <c:v>203538</c:v>
                </c:pt>
                <c:pt idx="77">
                  <c:v>204192</c:v>
                </c:pt>
                <c:pt idx="78">
                  <c:v>203819</c:v>
                </c:pt>
                <c:pt idx="79">
                  <c:v>202269</c:v>
                </c:pt>
                <c:pt idx="80">
                  <c:v>206125</c:v>
                </c:pt>
                <c:pt idx="81">
                  <c:v>207299</c:v>
                </c:pt>
                <c:pt idx="82">
                  <c:v>205076</c:v>
                </c:pt>
                <c:pt idx="83">
                  <c:v>205719</c:v>
                </c:pt>
                <c:pt idx="84">
                  <c:v>200803</c:v>
                </c:pt>
                <c:pt idx="85">
                  <c:v>200947</c:v>
                </c:pt>
                <c:pt idx="86">
                  <c:v>203670</c:v>
                </c:pt>
                <c:pt idx="87">
                  <c:v>198946</c:v>
                </c:pt>
                <c:pt idx="88">
                  <c:v>193758</c:v>
                </c:pt>
                <c:pt idx="89">
                  <c:v>194649</c:v>
                </c:pt>
                <c:pt idx="90">
                  <c:v>191599</c:v>
                </c:pt>
                <c:pt idx="91">
                  <c:v>192948</c:v>
                </c:pt>
                <c:pt idx="92">
                  <c:v>195648</c:v>
                </c:pt>
                <c:pt idx="93">
                  <c:v>195719</c:v>
                </c:pt>
                <c:pt idx="94">
                  <c:v>198046</c:v>
                </c:pt>
                <c:pt idx="95">
                  <c:v>200309</c:v>
                </c:pt>
                <c:pt idx="96">
                  <c:v>200718</c:v>
                </c:pt>
                <c:pt idx="97">
                  <c:v>205931</c:v>
                </c:pt>
                <c:pt idx="98">
                  <c:v>207112</c:v>
                </c:pt>
                <c:pt idx="99">
                  <c:v>209090</c:v>
                </c:pt>
                <c:pt idx="100">
                  <c:v>205309</c:v>
                </c:pt>
                <c:pt idx="101">
                  <c:v>204370</c:v>
                </c:pt>
                <c:pt idx="102">
                  <c:v>203445</c:v>
                </c:pt>
                <c:pt idx="103">
                  <c:v>196347</c:v>
                </c:pt>
                <c:pt idx="104">
                  <c:v>192303</c:v>
                </c:pt>
                <c:pt idx="105">
                  <c:v>187080</c:v>
                </c:pt>
                <c:pt idx="106">
                  <c:v>185901</c:v>
                </c:pt>
                <c:pt idx="107">
                  <c:v>186546</c:v>
                </c:pt>
                <c:pt idx="108">
                  <c:v>187153</c:v>
                </c:pt>
                <c:pt idx="109">
                  <c:v>195851</c:v>
                </c:pt>
                <c:pt idx="110">
                  <c:v>200810</c:v>
                </c:pt>
                <c:pt idx="111">
                  <c:v>205249</c:v>
                </c:pt>
                <c:pt idx="112">
                  <c:v>208966</c:v>
                </c:pt>
                <c:pt idx="113">
                  <c:v>212500</c:v>
                </c:pt>
                <c:pt idx="114">
                  <c:v>215290</c:v>
                </c:pt>
                <c:pt idx="115">
                  <c:v>219426</c:v>
                </c:pt>
                <c:pt idx="116">
                  <c:v>220685</c:v>
                </c:pt>
                <c:pt idx="117">
                  <c:v>221863</c:v>
                </c:pt>
                <c:pt idx="118">
                  <c:v>223630</c:v>
                </c:pt>
                <c:pt idx="119">
                  <c:v>224001</c:v>
                </c:pt>
                <c:pt idx="120">
                  <c:v>223804</c:v>
                </c:pt>
              </c:numCache>
            </c:numRef>
          </c:val>
          <c:extLst>
            <c:ext xmlns:c16="http://schemas.microsoft.com/office/drawing/2014/chart" uri="{C3380CC4-5D6E-409C-BE32-E72D297353CC}">
              <c16:uniqueId val="{00000016-4AC0-48D0-B7C7-871C95A5F736}"/>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'F105'!$D$5</c:f>
              <c:strCache>
                <c:ptCount val="1"/>
                <c:pt idx="0">
                  <c:v>Promedio</c:v>
                </c:pt>
              </c:strCache>
            </c:strRef>
          </c:tx>
          <c:spPr>
            <a:ln w="28575" cap="rnd">
              <a:solidFill>
                <a:srgbClr val="B69630"/>
              </a:solidFill>
              <a:round/>
            </a:ln>
            <a:effectLst/>
          </c:spPr>
          <c:marker>
            <c:symbol val="none"/>
          </c:marker>
          <c:cat>
            <c:multiLvlStrRef>
              <c:f>'F105'!$A$6:$B$126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'F105'!$D$6:$D$126</c:f>
              <c:numCache>
                <c:formatCode>#,##0</c:formatCode>
                <c:ptCount val="121"/>
                <c:pt idx="0">
                  <c:v>125560</c:v>
                </c:pt>
                <c:pt idx="1">
                  <c:v>126180</c:v>
                </c:pt>
                <c:pt idx="2">
                  <c:v>126844</c:v>
                </c:pt>
                <c:pt idx="3">
                  <c:v>127707</c:v>
                </c:pt>
                <c:pt idx="4">
                  <c:v>128808</c:v>
                </c:pt>
                <c:pt idx="5">
                  <c:v>129765</c:v>
                </c:pt>
                <c:pt idx="6">
                  <c:v>130719</c:v>
                </c:pt>
                <c:pt idx="7">
                  <c:v>131835</c:v>
                </c:pt>
                <c:pt idx="8">
                  <c:v>132891</c:v>
                </c:pt>
                <c:pt idx="9">
                  <c:v>133881</c:v>
                </c:pt>
                <c:pt idx="10">
                  <c:v>134732</c:v>
                </c:pt>
                <c:pt idx="11">
                  <c:v>135585</c:v>
                </c:pt>
                <c:pt idx="12">
                  <c:v>135962</c:v>
                </c:pt>
                <c:pt idx="13">
                  <c:v>136478</c:v>
                </c:pt>
                <c:pt idx="14">
                  <c:v>136549</c:v>
                </c:pt>
                <c:pt idx="15">
                  <c:v>136564</c:v>
                </c:pt>
                <c:pt idx="16">
                  <c:v>136446</c:v>
                </c:pt>
                <c:pt idx="17">
                  <c:v>136265</c:v>
                </c:pt>
                <c:pt idx="18">
                  <c:v>136070</c:v>
                </c:pt>
                <c:pt idx="19">
                  <c:v>136129</c:v>
                </c:pt>
                <c:pt idx="20">
                  <c:v>136353</c:v>
                </c:pt>
                <c:pt idx="21">
                  <c:v>136446</c:v>
                </c:pt>
                <c:pt idx="22">
                  <c:v>136813</c:v>
                </c:pt>
                <c:pt idx="23">
                  <c:v>136940</c:v>
                </c:pt>
                <c:pt idx="24">
                  <c:v>137042</c:v>
                </c:pt>
                <c:pt idx="25">
                  <c:v>136800</c:v>
                </c:pt>
                <c:pt idx="26">
                  <c:v>136852</c:v>
                </c:pt>
                <c:pt idx="27">
                  <c:v>137044</c:v>
                </c:pt>
                <c:pt idx="28">
                  <c:v>137309</c:v>
                </c:pt>
                <c:pt idx="29">
                  <c:v>137798</c:v>
                </c:pt>
                <c:pt idx="30">
                  <c:v>138451</c:v>
                </c:pt>
                <c:pt idx="31">
                  <c:v>138824</c:v>
                </c:pt>
                <c:pt idx="32">
                  <c:v>139244</c:v>
                </c:pt>
                <c:pt idx="33">
                  <c:v>139801</c:v>
                </c:pt>
                <c:pt idx="34">
                  <c:v>140287</c:v>
                </c:pt>
                <c:pt idx="35">
                  <c:v>141075</c:v>
                </c:pt>
                <c:pt idx="36">
                  <c:v>141496</c:v>
                </c:pt>
                <c:pt idx="37">
                  <c:v>142235</c:v>
                </c:pt>
                <c:pt idx="38">
                  <c:v>142971</c:v>
                </c:pt>
                <c:pt idx="39">
                  <c:v>143734</c:v>
                </c:pt>
                <c:pt idx="40">
                  <c:v>144318</c:v>
                </c:pt>
                <c:pt idx="41">
                  <c:v>144961</c:v>
                </c:pt>
                <c:pt idx="42">
                  <c:v>145506</c:v>
                </c:pt>
                <c:pt idx="43">
                  <c:v>146495</c:v>
                </c:pt>
                <c:pt idx="44">
                  <c:v>147606</c:v>
                </c:pt>
                <c:pt idx="45">
                  <c:v>149080</c:v>
                </c:pt>
                <c:pt idx="46">
                  <c:v>150700</c:v>
                </c:pt>
                <c:pt idx="47">
                  <c:v>152320</c:v>
                </c:pt>
                <c:pt idx="48">
                  <c:v>154224</c:v>
                </c:pt>
                <c:pt idx="49">
                  <c:v>155982</c:v>
                </c:pt>
                <c:pt idx="50">
                  <c:v>158011</c:v>
                </c:pt>
                <c:pt idx="51">
                  <c:v>159858</c:v>
                </c:pt>
                <c:pt idx="52">
                  <c:v>161649</c:v>
                </c:pt>
                <c:pt idx="53">
                  <c:v>163250</c:v>
                </c:pt>
                <c:pt idx="54">
                  <c:v>165089</c:v>
                </c:pt>
                <c:pt idx="55">
                  <c:v>166521</c:v>
                </c:pt>
                <c:pt idx="56">
                  <c:v>167815</c:v>
                </c:pt>
                <c:pt idx="57">
                  <c:v>168892</c:v>
                </c:pt>
                <c:pt idx="58">
                  <c:v>169815</c:v>
                </c:pt>
                <c:pt idx="59">
                  <c:v>170790</c:v>
                </c:pt>
                <c:pt idx="60">
                  <c:v>171570</c:v>
                </c:pt>
                <c:pt idx="61">
                  <c:v>172391</c:v>
                </c:pt>
                <c:pt idx="62">
                  <c:v>172916</c:v>
                </c:pt>
                <c:pt idx="63">
                  <c:v>173636</c:v>
                </c:pt>
                <c:pt idx="64">
                  <c:v>174744</c:v>
                </c:pt>
                <c:pt idx="65">
                  <c:v>175965</c:v>
                </c:pt>
                <c:pt idx="66">
                  <c:v>177288</c:v>
                </c:pt>
                <c:pt idx="67">
                  <c:v>178874</c:v>
                </c:pt>
                <c:pt idx="68">
                  <c:v>180573</c:v>
                </c:pt>
                <c:pt idx="69">
                  <c:v>182148</c:v>
                </c:pt>
                <c:pt idx="70">
                  <c:v>183596</c:v>
                </c:pt>
                <c:pt idx="71">
                  <c:v>184930</c:v>
                </c:pt>
                <c:pt idx="72">
                  <c:v>186605</c:v>
                </c:pt>
                <c:pt idx="73">
                  <c:v>188315</c:v>
                </c:pt>
                <c:pt idx="74">
                  <c:v>190170</c:v>
                </c:pt>
                <c:pt idx="75">
                  <c:v>192280</c:v>
                </c:pt>
                <c:pt idx="76">
                  <c:v>194181</c:v>
                </c:pt>
                <c:pt idx="77">
                  <c:v>195981</c:v>
                </c:pt>
                <c:pt idx="78">
                  <c:v>197502</c:v>
                </c:pt>
                <c:pt idx="79">
                  <c:v>198611</c:v>
                </c:pt>
                <c:pt idx="80">
                  <c:v>199757</c:v>
                </c:pt>
                <c:pt idx="81">
                  <c:v>200820</c:v>
                </c:pt>
                <c:pt idx="82">
                  <c:v>201683</c:v>
                </c:pt>
                <c:pt idx="83">
                  <c:v>202554</c:v>
                </c:pt>
                <c:pt idx="84">
                  <c:v>202983</c:v>
                </c:pt>
                <c:pt idx="85">
                  <c:v>203426</c:v>
                </c:pt>
                <c:pt idx="86">
                  <c:v>203889</c:v>
                </c:pt>
                <c:pt idx="87">
                  <c:v>203534</c:v>
                </c:pt>
                <c:pt idx="88">
                  <c:v>202719</c:v>
                </c:pt>
                <c:pt idx="89">
                  <c:v>201923</c:v>
                </c:pt>
                <c:pt idx="90">
                  <c:v>200905</c:v>
                </c:pt>
                <c:pt idx="91">
                  <c:v>200128</c:v>
                </c:pt>
                <c:pt idx="92">
                  <c:v>199255</c:v>
                </c:pt>
                <c:pt idx="93">
                  <c:v>198290</c:v>
                </c:pt>
                <c:pt idx="94">
                  <c:v>197704</c:v>
                </c:pt>
                <c:pt idx="95">
                  <c:v>197254</c:v>
                </c:pt>
                <c:pt idx="96">
                  <c:v>197246</c:v>
                </c:pt>
                <c:pt idx="97">
                  <c:v>197662</c:v>
                </c:pt>
                <c:pt idx="98">
                  <c:v>197949</c:v>
                </c:pt>
                <c:pt idx="99">
                  <c:v>198794</c:v>
                </c:pt>
                <c:pt idx="100">
                  <c:v>199756</c:v>
                </c:pt>
                <c:pt idx="101">
                  <c:v>200567</c:v>
                </c:pt>
                <c:pt idx="102">
                  <c:v>201554</c:v>
                </c:pt>
                <c:pt idx="103">
                  <c:v>201837</c:v>
                </c:pt>
                <c:pt idx="104">
                  <c:v>201558</c:v>
                </c:pt>
                <c:pt idx="105">
                  <c:v>200838</c:v>
                </c:pt>
                <c:pt idx="106">
                  <c:v>199826</c:v>
                </c:pt>
                <c:pt idx="107">
                  <c:v>198679</c:v>
                </c:pt>
                <c:pt idx="108">
                  <c:v>197549</c:v>
                </c:pt>
                <c:pt idx="109">
                  <c:v>196709</c:v>
                </c:pt>
                <c:pt idx="110">
                  <c:v>196184</c:v>
                </c:pt>
                <c:pt idx="111">
                  <c:v>195864</c:v>
                </c:pt>
                <c:pt idx="112">
                  <c:v>196168</c:v>
                </c:pt>
                <c:pt idx="113">
                  <c:v>196846</c:v>
                </c:pt>
                <c:pt idx="114">
                  <c:v>197833</c:v>
                </c:pt>
                <c:pt idx="115">
                  <c:v>199756</c:v>
                </c:pt>
                <c:pt idx="116">
                  <c:v>202121</c:v>
                </c:pt>
                <c:pt idx="117">
                  <c:v>205020</c:v>
                </c:pt>
                <c:pt idx="118">
                  <c:v>208164</c:v>
                </c:pt>
                <c:pt idx="119">
                  <c:v>211285</c:v>
                </c:pt>
                <c:pt idx="120">
                  <c:v>214340</c:v>
                </c:pt>
              </c:numCache>
            </c:numRef>
          </c:val>
          <c:smooth val="0"/>
          <c:extLst>
            <c:ext xmlns:c16="http://schemas.microsoft.com/office/drawing/2014/chart" uri="{C3380CC4-5D6E-409C-BE32-E72D297353CC}">
              <c16:uniqueId val="{00000017-4AC0-48D0-B7C7-871C95A5F736}"/>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'F106'!$C$5</c:f>
              <c:strCache>
                <c:ptCount val="1"/>
                <c:pt idx="0">
                  <c:v>Variación</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680-4721-900E-44FFC42BFA3F}"/>
              </c:ext>
            </c:extLst>
          </c:dPt>
          <c:dPt>
            <c:idx val="12"/>
            <c:invertIfNegative val="0"/>
            <c:bubble3D val="0"/>
            <c:spPr>
              <a:solidFill>
                <a:srgbClr val="7C878E"/>
              </a:solidFill>
              <a:ln>
                <a:noFill/>
              </a:ln>
              <a:effectLst/>
            </c:spPr>
            <c:extLst>
              <c:ext xmlns:c16="http://schemas.microsoft.com/office/drawing/2014/chart" uri="{C3380CC4-5D6E-409C-BE32-E72D297353CC}">
                <c16:uniqueId val="{00000003-D680-4721-900E-44FFC42BFA3F}"/>
              </c:ext>
            </c:extLst>
          </c:dPt>
          <c:dPt>
            <c:idx val="24"/>
            <c:invertIfNegative val="0"/>
            <c:bubble3D val="0"/>
            <c:spPr>
              <a:solidFill>
                <a:srgbClr val="7C878E"/>
              </a:solidFill>
              <a:ln>
                <a:noFill/>
              </a:ln>
              <a:effectLst/>
            </c:spPr>
            <c:extLst>
              <c:ext xmlns:c16="http://schemas.microsoft.com/office/drawing/2014/chart" uri="{C3380CC4-5D6E-409C-BE32-E72D297353CC}">
                <c16:uniqueId val="{00000005-D680-4721-900E-44FFC42BFA3F}"/>
              </c:ext>
            </c:extLst>
          </c:dPt>
          <c:dPt>
            <c:idx val="36"/>
            <c:invertIfNegative val="0"/>
            <c:bubble3D val="0"/>
            <c:spPr>
              <a:solidFill>
                <a:srgbClr val="7C878E"/>
              </a:solidFill>
              <a:ln>
                <a:noFill/>
              </a:ln>
              <a:effectLst/>
            </c:spPr>
            <c:extLst>
              <c:ext xmlns:c16="http://schemas.microsoft.com/office/drawing/2014/chart" uri="{C3380CC4-5D6E-409C-BE32-E72D297353CC}">
                <c16:uniqueId val="{00000007-D680-4721-900E-44FFC42BFA3F}"/>
              </c:ext>
            </c:extLst>
          </c:dPt>
          <c:dPt>
            <c:idx val="48"/>
            <c:invertIfNegative val="0"/>
            <c:bubble3D val="0"/>
            <c:spPr>
              <a:solidFill>
                <a:srgbClr val="7C878E"/>
              </a:solidFill>
              <a:ln>
                <a:noFill/>
              </a:ln>
              <a:effectLst/>
            </c:spPr>
            <c:extLst>
              <c:ext xmlns:c16="http://schemas.microsoft.com/office/drawing/2014/chart" uri="{C3380CC4-5D6E-409C-BE32-E72D297353CC}">
                <c16:uniqueId val="{00000009-D680-4721-900E-44FFC42BFA3F}"/>
              </c:ext>
            </c:extLst>
          </c:dPt>
          <c:dPt>
            <c:idx val="60"/>
            <c:invertIfNegative val="0"/>
            <c:bubble3D val="0"/>
            <c:spPr>
              <a:solidFill>
                <a:srgbClr val="7C878E"/>
              </a:solidFill>
              <a:ln>
                <a:noFill/>
              </a:ln>
              <a:effectLst/>
            </c:spPr>
            <c:extLst>
              <c:ext xmlns:c16="http://schemas.microsoft.com/office/drawing/2014/chart" uri="{C3380CC4-5D6E-409C-BE32-E72D297353CC}">
                <c16:uniqueId val="{0000000B-D680-4721-900E-44FFC42BFA3F}"/>
              </c:ext>
            </c:extLst>
          </c:dPt>
          <c:dPt>
            <c:idx val="72"/>
            <c:invertIfNegative val="0"/>
            <c:bubble3D val="0"/>
            <c:spPr>
              <a:solidFill>
                <a:srgbClr val="7C878E"/>
              </a:solidFill>
              <a:ln>
                <a:noFill/>
              </a:ln>
              <a:effectLst/>
            </c:spPr>
            <c:extLst>
              <c:ext xmlns:c16="http://schemas.microsoft.com/office/drawing/2014/chart" uri="{C3380CC4-5D6E-409C-BE32-E72D297353CC}">
                <c16:uniqueId val="{0000000D-D680-4721-900E-44FFC42BFA3F}"/>
              </c:ext>
            </c:extLst>
          </c:dPt>
          <c:dPt>
            <c:idx val="84"/>
            <c:invertIfNegative val="0"/>
            <c:bubble3D val="0"/>
            <c:spPr>
              <a:solidFill>
                <a:srgbClr val="7C878E"/>
              </a:solidFill>
              <a:ln>
                <a:noFill/>
              </a:ln>
              <a:effectLst/>
            </c:spPr>
            <c:extLst>
              <c:ext xmlns:c16="http://schemas.microsoft.com/office/drawing/2014/chart" uri="{C3380CC4-5D6E-409C-BE32-E72D297353CC}">
                <c16:uniqueId val="{0000000F-D680-4721-900E-44FFC42BFA3F}"/>
              </c:ext>
            </c:extLst>
          </c:dPt>
          <c:dPt>
            <c:idx val="96"/>
            <c:invertIfNegative val="0"/>
            <c:bubble3D val="0"/>
            <c:spPr>
              <a:solidFill>
                <a:srgbClr val="7C878E"/>
              </a:solidFill>
              <a:ln>
                <a:noFill/>
              </a:ln>
              <a:effectLst/>
            </c:spPr>
            <c:extLst>
              <c:ext xmlns:c16="http://schemas.microsoft.com/office/drawing/2014/chart" uri="{C3380CC4-5D6E-409C-BE32-E72D297353CC}">
                <c16:uniqueId val="{00000011-D680-4721-900E-44FFC42BFA3F}"/>
              </c:ext>
            </c:extLst>
          </c:dPt>
          <c:dPt>
            <c:idx val="108"/>
            <c:invertIfNegative val="0"/>
            <c:bubble3D val="0"/>
            <c:spPr>
              <a:solidFill>
                <a:srgbClr val="7C878E"/>
              </a:solidFill>
              <a:ln>
                <a:noFill/>
              </a:ln>
              <a:effectLst/>
            </c:spPr>
            <c:extLst>
              <c:ext xmlns:c16="http://schemas.microsoft.com/office/drawing/2014/chart" uri="{C3380CC4-5D6E-409C-BE32-E72D297353CC}">
                <c16:uniqueId val="{00000013-D680-4721-900E-44FFC42BFA3F}"/>
              </c:ext>
            </c:extLst>
          </c:dPt>
          <c:dPt>
            <c:idx val="120"/>
            <c:invertIfNegative val="0"/>
            <c:bubble3D val="0"/>
            <c:spPr>
              <a:solidFill>
                <a:srgbClr val="FBBB27"/>
              </a:solidFill>
              <a:ln>
                <a:noFill/>
              </a:ln>
              <a:effectLst/>
            </c:spPr>
            <c:extLst>
              <c:ext xmlns:c16="http://schemas.microsoft.com/office/drawing/2014/chart" uri="{C3380CC4-5D6E-409C-BE32-E72D297353CC}">
                <c16:uniqueId val="{00000015-D680-4721-900E-44FFC42BFA3F}"/>
              </c:ext>
            </c:extLst>
          </c:dPt>
          <c:cat>
            <c:multiLvlStrRef>
              <c:f>'F106'!$A$6:$B$126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'F106'!$C$6:$C$126</c:f>
              <c:numCache>
                <c:formatCode>0.0</c:formatCode>
                <c:ptCount val="121"/>
                <c:pt idx="0">
                  <c:v>7</c:v>
                </c:pt>
                <c:pt idx="1">
                  <c:v>6</c:v>
                </c:pt>
                <c:pt idx="2">
                  <c:v>6.3</c:v>
                </c:pt>
                <c:pt idx="3">
                  <c:v>8.3000000000000007</c:v>
                </c:pt>
                <c:pt idx="4">
                  <c:v>10.7</c:v>
                </c:pt>
                <c:pt idx="5">
                  <c:v>9.1</c:v>
                </c:pt>
                <c:pt idx="6">
                  <c:v>9.1999999999999993</c:v>
                </c:pt>
                <c:pt idx="7">
                  <c:v>11</c:v>
                </c:pt>
                <c:pt idx="8">
                  <c:v>10.3</c:v>
                </c:pt>
                <c:pt idx="9">
                  <c:v>9.5</c:v>
                </c:pt>
                <c:pt idx="10">
                  <c:v>8.1</c:v>
                </c:pt>
                <c:pt idx="11">
                  <c:v>8.1</c:v>
                </c:pt>
                <c:pt idx="12">
                  <c:v>3.4</c:v>
                </c:pt>
                <c:pt idx="13">
                  <c:v>4.7</c:v>
                </c:pt>
                <c:pt idx="14">
                  <c:v>0.6</c:v>
                </c:pt>
                <c:pt idx="15">
                  <c:v>0.1</c:v>
                </c:pt>
                <c:pt idx="16">
                  <c:v>-1</c:v>
                </c:pt>
                <c:pt idx="17">
                  <c:v>-1.6</c:v>
                </c:pt>
                <c:pt idx="18">
                  <c:v>-1.7</c:v>
                </c:pt>
                <c:pt idx="19">
                  <c:v>0.5</c:v>
                </c:pt>
                <c:pt idx="20">
                  <c:v>2</c:v>
                </c:pt>
                <c:pt idx="21">
                  <c:v>0.8</c:v>
                </c:pt>
                <c:pt idx="22">
                  <c:v>3.2</c:v>
                </c:pt>
                <c:pt idx="23">
                  <c:v>1.1000000000000001</c:v>
                </c:pt>
                <c:pt idx="24">
                  <c:v>0.9</c:v>
                </c:pt>
                <c:pt idx="25">
                  <c:v>-2.1</c:v>
                </c:pt>
                <c:pt idx="26">
                  <c:v>0.5</c:v>
                </c:pt>
                <c:pt idx="27">
                  <c:v>1.7</c:v>
                </c:pt>
                <c:pt idx="28">
                  <c:v>2.2999999999999998</c:v>
                </c:pt>
                <c:pt idx="29">
                  <c:v>4.3</c:v>
                </c:pt>
                <c:pt idx="30">
                  <c:v>5.9</c:v>
                </c:pt>
                <c:pt idx="31">
                  <c:v>3.3</c:v>
                </c:pt>
                <c:pt idx="32">
                  <c:v>3.7</c:v>
                </c:pt>
                <c:pt idx="33">
                  <c:v>4.8</c:v>
                </c:pt>
                <c:pt idx="34">
                  <c:v>4.0999999999999996</c:v>
                </c:pt>
                <c:pt idx="35">
                  <c:v>6.8</c:v>
                </c:pt>
                <c:pt idx="36">
                  <c:v>3.7</c:v>
                </c:pt>
                <c:pt idx="37">
                  <c:v>6.6</c:v>
                </c:pt>
                <c:pt idx="38">
                  <c:v>6.5</c:v>
                </c:pt>
                <c:pt idx="39">
                  <c:v>6.6</c:v>
                </c:pt>
                <c:pt idx="40">
                  <c:v>5</c:v>
                </c:pt>
                <c:pt idx="41">
                  <c:v>5.5</c:v>
                </c:pt>
                <c:pt idx="42">
                  <c:v>4.5999999999999996</c:v>
                </c:pt>
                <c:pt idx="43">
                  <c:v>8.4</c:v>
                </c:pt>
                <c:pt idx="44">
                  <c:v>9.3000000000000007</c:v>
                </c:pt>
                <c:pt idx="45">
                  <c:v>12.2</c:v>
                </c:pt>
                <c:pt idx="46">
                  <c:v>13.2</c:v>
                </c:pt>
                <c:pt idx="47">
                  <c:v>13.1</c:v>
                </c:pt>
                <c:pt idx="48">
                  <c:v>15.9</c:v>
                </c:pt>
                <c:pt idx="49">
                  <c:v>14.6</c:v>
                </c:pt>
                <c:pt idx="50">
                  <c:v>16.8</c:v>
                </c:pt>
                <c:pt idx="51">
                  <c:v>15.1</c:v>
                </c:pt>
                <c:pt idx="52">
                  <c:v>14.7</c:v>
                </c:pt>
                <c:pt idx="53">
                  <c:v>12.9</c:v>
                </c:pt>
                <c:pt idx="54">
                  <c:v>14.9</c:v>
                </c:pt>
                <c:pt idx="55">
                  <c:v>11.3</c:v>
                </c:pt>
                <c:pt idx="56">
                  <c:v>9.9</c:v>
                </c:pt>
                <c:pt idx="57">
                  <c:v>7.9</c:v>
                </c:pt>
                <c:pt idx="58">
                  <c:v>6.7</c:v>
                </c:pt>
                <c:pt idx="59">
                  <c:v>7</c:v>
                </c:pt>
                <c:pt idx="60">
                  <c:v>5.6</c:v>
                </c:pt>
                <c:pt idx="61">
                  <c:v>6</c:v>
                </c:pt>
                <c:pt idx="62">
                  <c:v>3.7</c:v>
                </c:pt>
                <c:pt idx="63">
                  <c:v>5.0999999999999996</c:v>
                </c:pt>
                <c:pt idx="64">
                  <c:v>7.9</c:v>
                </c:pt>
                <c:pt idx="65">
                  <c:v>8.6999999999999993</c:v>
                </c:pt>
                <c:pt idx="66">
                  <c:v>9.4</c:v>
                </c:pt>
                <c:pt idx="67">
                  <c:v>11.2</c:v>
                </c:pt>
                <c:pt idx="68">
                  <c:v>11.9</c:v>
                </c:pt>
                <c:pt idx="69">
                  <c:v>10.8</c:v>
                </c:pt>
                <c:pt idx="70">
                  <c:v>9.8000000000000007</c:v>
                </c:pt>
                <c:pt idx="71">
                  <c:v>8.9</c:v>
                </c:pt>
                <c:pt idx="72">
                  <c:v>11.4</c:v>
                </c:pt>
                <c:pt idx="73">
                  <c:v>11.7</c:v>
                </c:pt>
                <c:pt idx="74">
                  <c:v>12.7</c:v>
                </c:pt>
                <c:pt idx="75">
                  <c:v>14.2</c:v>
                </c:pt>
                <c:pt idx="76">
                  <c:v>12.6</c:v>
                </c:pt>
                <c:pt idx="77">
                  <c:v>11.8</c:v>
                </c:pt>
                <c:pt idx="78">
                  <c:v>9.8000000000000007</c:v>
                </c:pt>
                <c:pt idx="79">
                  <c:v>7</c:v>
                </c:pt>
                <c:pt idx="80">
                  <c:v>7.1</c:v>
                </c:pt>
                <c:pt idx="81">
                  <c:v>6.6</c:v>
                </c:pt>
                <c:pt idx="82">
                  <c:v>5.3</c:v>
                </c:pt>
                <c:pt idx="83">
                  <c:v>5.3</c:v>
                </c:pt>
                <c:pt idx="84">
                  <c:v>2.6</c:v>
                </c:pt>
                <c:pt idx="85">
                  <c:v>2.7</c:v>
                </c:pt>
                <c:pt idx="86">
                  <c:v>2.8</c:v>
                </c:pt>
                <c:pt idx="87">
                  <c:v>-2.1</c:v>
                </c:pt>
                <c:pt idx="88">
                  <c:v>-4.8</c:v>
                </c:pt>
                <c:pt idx="89">
                  <c:v>-4.7</c:v>
                </c:pt>
                <c:pt idx="90">
                  <c:v>-6</c:v>
                </c:pt>
                <c:pt idx="91">
                  <c:v>-4.5999999999999996</c:v>
                </c:pt>
                <c:pt idx="92">
                  <c:v>-5.0999999999999996</c:v>
                </c:pt>
                <c:pt idx="93">
                  <c:v>-5.6</c:v>
                </c:pt>
                <c:pt idx="94">
                  <c:v>-3.4</c:v>
                </c:pt>
                <c:pt idx="95">
                  <c:v>-2.6</c:v>
                </c:pt>
                <c:pt idx="96">
                  <c:v>0</c:v>
                </c:pt>
                <c:pt idx="97">
                  <c:v>2.5</c:v>
                </c:pt>
                <c:pt idx="98">
                  <c:v>1.7</c:v>
                </c:pt>
                <c:pt idx="99">
                  <c:v>5.0999999999999996</c:v>
                </c:pt>
                <c:pt idx="100">
                  <c:v>6</c:v>
                </c:pt>
                <c:pt idx="101">
                  <c:v>5</c:v>
                </c:pt>
                <c:pt idx="102">
                  <c:v>6.2</c:v>
                </c:pt>
                <c:pt idx="103">
                  <c:v>1.8</c:v>
                </c:pt>
                <c:pt idx="104">
                  <c:v>-1.7</c:v>
                </c:pt>
                <c:pt idx="105">
                  <c:v>-4.4000000000000004</c:v>
                </c:pt>
                <c:pt idx="106">
                  <c:v>-6.1</c:v>
                </c:pt>
                <c:pt idx="107">
                  <c:v>-6.9</c:v>
                </c:pt>
                <c:pt idx="108">
                  <c:v>-6.8</c:v>
                </c:pt>
                <c:pt idx="109">
                  <c:v>-4.9000000000000004</c:v>
                </c:pt>
                <c:pt idx="110">
                  <c:v>-3</c:v>
                </c:pt>
                <c:pt idx="111">
                  <c:v>-1.8</c:v>
                </c:pt>
                <c:pt idx="112">
                  <c:v>1.8</c:v>
                </c:pt>
                <c:pt idx="113">
                  <c:v>4</c:v>
                </c:pt>
                <c:pt idx="114">
                  <c:v>5.8</c:v>
                </c:pt>
                <c:pt idx="115">
                  <c:v>11.8</c:v>
                </c:pt>
                <c:pt idx="116">
                  <c:v>14.8</c:v>
                </c:pt>
                <c:pt idx="117">
                  <c:v>18.600000000000001</c:v>
                </c:pt>
                <c:pt idx="118">
                  <c:v>20.3</c:v>
                </c:pt>
                <c:pt idx="119">
                  <c:v>20.100000000000001</c:v>
                </c:pt>
                <c:pt idx="120">
                  <c:v>19.600000000000001</c:v>
                </c:pt>
              </c:numCache>
            </c:numRef>
          </c:val>
          <c:extLst>
            <c:ext xmlns:c16="http://schemas.microsoft.com/office/drawing/2014/chart" uri="{C3380CC4-5D6E-409C-BE32-E72D297353CC}">
              <c16:uniqueId val="{00000016-D680-4721-900E-44FFC42BFA3F}"/>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'F106'!$D$5</c:f>
              <c:strCache>
                <c:ptCount val="1"/>
                <c:pt idx="0">
                  <c:v>Variación promedio</c:v>
                </c:pt>
              </c:strCache>
            </c:strRef>
          </c:tx>
          <c:spPr>
            <a:ln w="28575" cap="rnd">
              <a:solidFill>
                <a:srgbClr val="B69630"/>
              </a:solidFill>
              <a:round/>
            </a:ln>
            <a:effectLst/>
          </c:spPr>
          <c:marker>
            <c:symbol val="none"/>
          </c:marker>
          <c:cat>
            <c:multiLvlStrRef>
              <c:f>'F106'!$A$6:$B$126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'F106'!$D$6:$D$126</c:f>
              <c:numCache>
                <c:formatCode>0.0</c:formatCode>
                <c:ptCount val="121"/>
                <c:pt idx="0">
                  <c:v>4.5</c:v>
                </c:pt>
                <c:pt idx="1">
                  <c:v>4.5999999999999996</c:v>
                </c:pt>
                <c:pt idx="2">
                  <c:v>4.2</c:v>
                </c:pt>
                <c:pt idx="3">
                  <c:v>4.7</c:v>
                </c:pt>
                <c:pt idx="4">
                  <c:v>5.3</c:v>
                </c:pt>
                <c:pt idx="5">
                  <c:v>5.6</c:v>
                </c:pt>
                <c:pt idx="6">
                  <c:v>6</c:v>
                </c:pt>
                <c:pt idx="7">
                  <c:v>6.8</c:v>
                </c:pt>
                <c:pt idx="8">
                  <c:v>7.4</c:v>
                </c:pt>
                <c:pt idx="9">
                  <c:v>7.9</c:v>
                </c:pt>
                <c:pt idx="10">
                  <c:v>8.3000000000000007</c:v>
                </c:pt>
                <c:pt idx="11">
                  <c:v>8.6</c:v>
                </c:pt>
                <c:pt idx="12">
                  <c:v>8.3000000000000007</c:v>
                </c:pt>
                <c:pt idx="13">
                  <c:v>8.1999999999999993</c:v>
                </c:pt>
                <c:pt idx="14">
                  <c:v>7.7</c:v>
                </c:pt>
                <c:pt idx="15">
                  <c:v>7.1</c:v>
                </c:pt>
                <c:pt idx="16">
                  <c:v>6.1</c:v>
                </c:pt>
                <c:pt idx="17">
                  <c:v>5.2</c:v>
                </c:pt>
                <c:pt idx="18">
                  <c:v>4.3</c:v>
                </c:pt>
                <c:pt idx="19">
                  <c:v>3.4</c:v>
                </c:pt>
                <c:pt idx="20">
                  <c:v>2.7</c:v>
                </c:pt>
                <c:pt idx="21">
                  <c:v>2</c:v>
                </c:pt>
                <c:pt idx="22">
                  <c:v>1.6</c:v>
                </c:pt>
                <c:pt idx="23">
                  <c:v>1</c:v>
                </c:pt>
                <c:pt idx="24">
                  <c:v>0.8</c:v>
                </c:pt>
                <c:pt idx="25">
                  <c:v>0.2</c:v>
                </c:pt>
                <c:pt idx="26">
                  <c:v>0.2</c:v>
                </c:pt>
                <c:pt idx="27">
                  <c:v>0.4</c:v>
                </c:pt>
                <c:pt idx="28">
                  <c:v>0.6</c:v>
                </c:pt>
                <c:pt idx="29">
                  <c:v>1.1000000000000001</c:v>
                </c:pt>
                <c:pt idx="30">
                  <c:v>1.8</c:v>
                </c:pt>
                <c:pt idx="31">
                  <c:v>2</c:v>
                </c:pt>
                <c:pt idx="32">
                  <c:v>2.1</c:v>
                </c:pt>
                <c:pt idx="33">
                  <c:v>2.5</c:v>
                </c:pt>
                <c:pt idx="34">
                  <c:v>2.5</c:v>
                </c:pt>
                <c:pt idx="35">
                  <c:v>3</c:v>
                </c:pt>
                <c:pt idx="36">
                  <c:v>3.2</c:v>
                </c:pt>
                <c:pt idx="37">
                  <c:v>4</c:v>
                </c:pt>
                <c:pt idx="38">
                  <c:v>4.5</c:v>
                </c:pt>
                <c:pt idx="39">
                  <c:v>4.9000000000000004</c:v>
                </c:pt>
                <c:pt idx="40">
                  <c:v>5.0999999999999996</c:v>
                </c:pt>
                <c:pt idx="41">
                  <c:v>5.2</c:v>
                </c:pt>
                <c:pt idx="42">
                  <c:v>5.0999999999999996</c:v>
                </c:pt>
                <c:pt idx="43">
                  <c:v>5.5</c:v>
                </c:pt>
                <c:pt idx="44">
                  <c:v>6</c:v>
                </c:pt>
                <c:pt idx="45">
                  <c:v>6.6</c:v>
                </c:pt>
                <c:pt idx="46">
                  <c:v>7.4</c:v>
                </c:pt>
                <c:pt idx="47">
                  <c:v>7.9</c:v>
                </c:pt>
                <c:pt idx="48">
                  <c:v>8.9</c:v>
                </c:pt>
                <c:pt idx="49">
                  <c:v>9.6</c:v>
                </c:pt>
                <c:pt idx="50">
                  <c:v>10.5</c:v>
                </c:pt>
                <c:pt idx="51">
                  <c:v>11.2</c:v>
                </c:pt>
                <c:pt idx="52">
                  <c:v>12</c:v>
                </c:pt>
                <c:pt idx="53">
                  <c:v>12.6</c:v>
                </c:pt>
                <c:pt idx="54">
                  <c:v>13.4</c:v>
                </c:pt>
                <c:pt idx="55">
                  <c:v>13.7</c:v>
                </c:pt>
                <c:pt idx="56">
                  <c:v>13.7</c:v>
                </c:pt>
                <c:pt idx="57">
                  <c:v>13.4</c:v>
                </c:pt>
                <c:pt idx="58">
                  <c:v>12.8</c:v>
                </c:pt>
                <c:pt idx="59">
                  <c:v>12.3</c:v>
                </c:pt>
                <c:pt idx="60">
                  <c:v>11.5</c:v>
                </c:pt>
                <c:pt idx="61">
                  <c:v>10.7</c:v>
                </c:pt>
                <c:pt idx="62">
                  <c:v>9.6</c:v>
                </c:pt>
                <c:pt idx="63">
                  <c:v>8.8000000000000007</c:v>
                </c:pt>
                <c:pt idx="64">
                  <c:v>8.1999999999999993</c:v>
                </c:pt>
                <c:pt idx="65">
                  <c:v>7.9</c:v>
                </c:pt>
                <c:pt idx="66">
                  <c:v>7.4</c:v>
                </c:pt>
                <c:pt idx="67">
                  <c:v>7.4</c:v>
                </c:pt>
                <c:pt idx="68">
                  <c:v>7.6</c:v>
                </c:pt>
                <c:pt idx="69">
                  <c:v>7.8</c:v>
                </c:pt>
                <c:pt idx="70">
                  <c:v>8.1</c:v>
                </c:pt>
                <c:pt idx="71">
                  <c:v>8.1999999999999993</c:v>
                </c:pt>
                <c:pt idx="72">
                  <c:v>8.6999999999999993</c:v>
                </c:pt>
                <c:pt idx="73">
                  <c:v>9.1999999999999993</c:v>
                </c:pt>
                <c:pt idx="74">
                  <c:v>10</c:v>
                </c:pt>
                <c:pt idx="75">
                  <c:v>10.7</c:v>
                </c:pt>
                <c:pt idx="76">
                  <c:v>11.1</c:v>
                </c:pt>
                <c:pt idx="77">
                  <c:v>11.4</c:v>
                </c:pt>
                <c:pt idx="78">
                  <c:v>11.4</c:v>
                </c:pt>
                <c:pt idx="79">
                  <c:v>11.1</c:v>
                </c:pt>
                <c:pt idx="80">
                  <c:v>10.7</c:v>
                </c:pt>
                <c:pt idx="81">
                  <c:v>10.3</c:v>
                </c:pt>
                <c:pt idx="82">
                  <c:v>9.9</c:v>
                </c:pt>
                <c:pt idx="83">
                  <c:v>9.6</c:v>
                </c:pt>
                <c:pt idx="84">
                  <c:v>8.9</c:v>
                </c:pt>
                <c:pt idx="85">
                  <c:v>8.1999999999999993</c:v>
                </c:pt>
                <c:pt idx="86">
                  <c:v>7.3</c:v>
                </c:pt>
                <c:pt idx="87">
                  <c:v>6</c:v>
                </c:pt>
                <c:pt idx="88">
                  <c:v>4.5</c:v>
                </c:pt>
                <c:pt idx="89">
                  <c:v>3.2</c:v>
                </c:pt>
                <c:pt idx="90">
                  <c:v>1.8</c:v>
                </c:pt>
                <c:pt idx="91">
                  <c:v>0.9</c:v>
                </c:pt>
                <c:pt idx="92">
                  <c:v>-0.2</c:v>
                </c:pt>
                <c:pt idx="93">
                  <c:v>-1.2</c:v>
                </c:pt>
                <c:pt idx="94">
                  <c:v>-1.9</c:v>
                </c:pt>
                <c:pt idx="95">
                  <c:v>-2.6</c:v>
                </c:pt>
                <c:pt idx="96">
                  <c:v>-2.8</c:v>
                </c:pt>
                <c:pt idx="97">
                  <c:v>-2.8</c:v>
                </c:pt>
                <c:pt idx="98">
                  <c:v>-2.9</c:v>
                </c:pt>
                <c:pt idx="99">
                  <c:v>-2.2999999999999998</c:v>
                </c:pt>
                <c:pt idx="100">
                  <c:v>-1.4</c:v>
                </c:pt>
                <c:pt idx="101">
                  <c:v>-0.6</c:v>
                </c:pt>
                <c:pt idx="102">
                  <c:v>0.4</c:v>
                </c:pt>
                <c:pt idx="103">
                  <c:v>1</c:v>
                </c:pt>
                <c:pt idx="104">
                  <c:v>1.2</c:v>
                </c:pt>
                <c:pt idx="105">
                  <c:v>1.3</c:v>
                </c:pt>
                <c:pt idx="106">
                  <c:v>1.1000000000000001</c:v>
                </c:pt>
                <c:pt idx="107">
                  <c:v>0.7</c:v>
                </c:pt>
                <c:pt idx="108">
                  <c:v>0.2</c:v>
                </c:pt>
                <c:pt idx="109">
                  <c:v>-0.4</c:v>
                </c:pt>
                <c:pt idx="110">
                  <c:v>-0.8</c:v>
                </c:pt>
                <c:pt idx="111">
                  <c:v>-1.4</c:v>
                </c:pt>
                <c:pt idx="112">
                  <c:v>-1.7</c:v>
                </c:pt>
                <c:pt idx="113">
                  <c:v>-1.8</c:v>
                </c:pt>
                <c:pt idx="114">
                  <c:v>-1.9</c:v>
                </c:pt>
                <c:pt idx="115">
                  <c:v>-1</c:v>
                </c:pt>
                <c:pt idx="116">
                  <c:v>0.3</c:v>
                </c:pt>
                <c:pt idx="117">
                  <c:v>2.2999999999999998</c:v>
                </c:pt>
                <c:pt idx="118">
                  <c:v>4.5</c:v>
                </c:pt>
                <c:pt idx="119">
                  <c:v>6.7</c:v>
                </c:pt>
                <c:pt idx="120">
                  <c:v>8.9</c:v>
                </c:pt>
              </c:numCache>
            </c:numRef>
          </c:val>
          <c:smooth val="0"/>
          <c:extLst>
            <c:ext xmlns:c16="http://schemas.microsoft.com/office/drawing/2014/chart" uri="{C3380CC4-5D6E-409C-BE32-E72D297353CC}">
              <c16:uniqueId val="{00000017-D680-4721-900E-44FFC42BFA3F}"/>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E56-4F58-99D7-D8B736EEB6A4}"/>
              </c:ext>
            </c:extLst>
          </c:dPt>
          <c:dPt>
            <c:idx val="1"/>
            <c:invertIfNegative val="0"/>
            <c:bubble3D val="0"/>
            <c:spPr>
              <a:solidFill>
                <a:srgbClr val="7C878E"/>
              </a:solidFill>
              <a:ln>
                <a:noFill/>
              </a:ln>
              <a:effectLst/>
            </c:spPr>
            <c:extLst>
              <c:ext xmlns:c16="http://schemas.microsoft.com/office/drawing/2014/chart" uri="{C3380CC4-5D6E-409C-BE32-E72D297353CC}">
                <c16:uniqueId val="{00000003-CE56-4F58-99D7-D8B736EEB6A4}"/>
              </c:ext>
            </c:extLst>
          </c:dPt>
          <c:dPt>
            <c:idx val="2"/>
            <c:invertIfNegative val="0"/>
            <c:bubble3D val="0"/>
            <c:spPr>
              <a:solidFill>
                <a:srgbClr val="7C878E"/>
              </a:solidFill>
              <a:ln>
                <a:noFill/>
              </a:ln>
              <a:effectLst/>
            </c:spPr>
            <c:extLst>
              <c:ext xmlns:c16="http://schemas.microsoft.com/office/drawing/2014/chart" uri="{C3380CC4-5D6E-409C-BE32-E72D297353CC}">
                <c16:uniqueId val="{00000005-CE56-4F58-99D7-D8B736EEB6A4}"/>
              </c:ext>
            </c:extLst>
          </c:dPt>
          <c:dPt>
            <c:idx val="3"/>
            <c:invertIfNegative val="0"/>
            <c:bubble3D val="0"/>
            <c:spPr>
              <a:solidFill>
                <a:srgbClr val="7C878E"/>
              </a:solidFill>
              <a:ln>
                <a:noFill/>
              </a:ln>
              <a:effectLst/>
            </c:spPr>
            <c:extLst>
              <c:ext xmlns:c16="http://schemas.microsoft.com/office/drawing/2014/chart" uri="{C3380CC4-5D6E-409C-BE32-E72D297353CC}">
                <c16:uniqueId val="{00000007-CE56-4F58-99D7-D8B736EEB6A4}"/>
              </c:ext>
            </c:extLst>
          </c:dPt>
          <c:dPt>
            <c:idx val="4"/>
            <c:invertIfNegative val="0"/>
            <c:bubble3D val="0"/>
            <c:spPr>
              <a:solidFill>
                <a:srgbClr val="7C878E"/>
              </a:solidFill>
              <a:ln>
                <a:noFill/>
              </a:ln>
              <a:effectLst/>
            </c:spPr>
            <c:extLst>
              <c:ext xmlns:c16="http://schemas.microsoft.com/office/drawing/2014/chart" uri="{C3380CC4-5D6E-409C-BE32-E72D297353CC}">
                <c16:uniqueId val="{00000009-CE56-4F58-99D7-D8B736EEB6A4}"/>
              </c:ext>
            </c:extLst>
          </c:dPt>
          <c:dPt>
            <c:idx val="5"/>
            <c:invertIfNegative val="0"/>
            <c:bubble3D val="0"/>
            <c:spPr>
              <a:solidFill>
                <a:srgbClr val="7C878E"/>
              </a:solidFill>
              <a:ln>
                <a:noFill/>
              </a:ln>
              <a:effectLst/>
            </c:spPr>
            <c:extLst>
              <c:ext xmlns:c16="http://schemas.microsoft.com/office/drawing/2014/chart" uri="{C3380CC4-5D6E-409C-BE32-E72D297353CC}">
                <c16:uniqueId val="{0000000B-CE56-4F58-99D7-D8B736EEB6A4}"/>
              </c:ext>
            </c:extLst>
          </c:dPt>
          <c:dPt>
            <c:idx val="6"/>
            <c:invertIfNegative val="0"/>
            <c:bubble3D val="0"/>
            <c:spPr>
              <a:solidFill>
                <a:srgbClr val="7C878E"/>
              </a:solidFill>
              <a:ln>
                <a:noFill/>
              </a:ln>
              <a:effectLst/>
            </c:spPr>
            <c:extLst>
              <c:ext xmlns:c16="http://schemas.microsoft.com/office/drawing/2014/chart" uri="{C3380CC4-5D6E-409C-BE32-E72D297353CC}">
                <c16:uniqueId val="{0000000D-CE56-4F58-99D7-D8B736EEB6A4}"/>
              </c:ext>
            </c:extLst>
          </c:dPt>
          <c:dPt>
            <c:idx val="7"/>
            <c:invertIfNegative val="0"/>
            <c:bubble3D val="0"/>
            <c:spPr>
              <a:solidFill>
                <a:srgbClr val="7C878E"/>
              </a:solidFill>
              <a:ln>
                <a:noFill/>
              </a:ln>
              <a:effectLst/>
            </c:spPr>
            <c:extLst>
              <c:ext xmlns:c16="http://schemas.microsoft.com/office/drawing/2014/chart" uri="{C3380CC4-5D6E-409C-BE32-E72D297353CC}">
                <c16:uniqueId val="{0000000F-CE56-4F58-99D7-D8B736EEB6A4}"/>
              </c:ext>
            </c:extLst>
          </c:dPt>
          <c:dPt>
            <c:idx val="8"/>
            <c:invertIfNegative val="0"/>
            <c:bubble3D val="0"/>
            <c:spPr>
              <a:solidFill>
                <a:srgbClr val="7C878E"/>
              </a:solidFill>
              <a:ln>
                <a:noFill/>
              </a:ln>
              <a:effectLst/>
            </c:spPr>
            <c:extLst>
              <c:ext xmlns:c16="http://schemas.microsoft.com/office/drawing/2014/chart" uri="{C3380CC4-5D6E-409C-BE32-E72D297353CC}">
                <c16:uniqueId val="{00000011-CE56-4F58-99D7-D8B736EEB6A4}"/>
              </c:ext>
            </c:extLst>
          </c:dPt>
          <c:dPt>
            <c:idx val="9"/>
            <c:invertIfNegative val="0"/>
            <c:bubble3D val="0"/>
            <c:spPr>
              <a:solidFill>
                <a:srgbClr val="7C878E"/>
              </a:solidFill>
              <a:ln>
                <a:noFill/>
              </a:ln>
              <a:effectLst/>
            </c:spPr>
            <c:extLst>
              <c:ext xmlns:c16="http://schemas.microsoft.com/office/drawing/2014/chart" uri="{C3380CC4-5D6E-409C-BE32-E72D297353CC}">
                <c16:uniqueId val="{00000013-CE56-4F58-99D7-D8B736EEB6A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E56-4F58-99D7-D8B736EEB6A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E56-4F58-99D7-D8B736EEB6A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E56-4F58-99D7-D8B736EEB6A4}"/>
              </c:ext>
            </c:extLst>
          </c:dPt>
          <c:dPt>
            <c:idx val="13"/>
            <c:invertIfNegative val="0"/>
            <c:bubble3D val="0"/>
            <c:spPr>
              <a:solidFill>
                <a:srgbClr val="FBBB27"/>
              </a:solidFill>
              <a:ln>
                <a:noFill/>
              </a:ln>
              <a:effectLst/>
            </c:spPr>
            <c:extLst>
              <c:ext xmlns:c16="http://schemas.microsoft.com/office/drawing/2014/chart" uri="{C3380CC4-5D6E-409C-BE32-E72D297353CC}">
                <c16:uniqueId val="{0000001B-CE56-4F58-99D7-D8B736EEB6A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E56-4F58-99D7-D8B736EEB6A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E56-4F58-99D7-D8B736EEB6A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E56-4F58-99D7-D8B736EEB6A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E56-4F58-99D7-D8B736EEB6A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'F107'!$A$6:$A$24</c:f>
              <c:strCache>
                <c:ptCount val="19"/>
                <c:pt idx="0">
                  <c:v>Michoacán</c:v>
                </c:pt>
                <c:pt idx="1">
                  <c:v>Veracruz</c:v>
                </c:pt>
                <c:pt idx="2">
                  <c:v>Yucatán</c:v>
                </c:pt>
                <c:pt idx="3">
                  <c:v>Ciudad de México</c:v>
                </c:pt>
                <c:pt idx="4">
                  <c:v>Sinaloa</c:v>
                </c:pt>
                <c:pt idx="5">
                  <c:v>Durango</c:v>
                </c:pt>
                <c:pt idx="6">
                  <c:v>Aguascalientes</c:v>
                </c:pt>
                <c:pt idx="7">
                  <c:v>Puebla</c:v>
                </c:pt>
                <c:pt idx="8">
                  <c:v>San Luis Potosí</c:v>
                </c:pt>
                <c:pt idx="9">
                  <c:v>Querétaro</c:v>
                </c:pt>
                <c:pt idx="10">
                  <c:v>Estado de México</c:v>
                </c:pt>
                <c:pt idx="11">
                  <c:v>Sonora</c:v>
                </c:pt>
                <c:pt idx="12">
                  <c:v>Guanajuato</c:v>
                </c:pt>
                <c:pt idx="13">
                  <c:v>Jalisco</c:v>
                </c:pt>
                <c:pt idx="14">
                  <c:v>Tamaulipas</c:v>
                </c:pt>
                <c:pt idx="15">
                  <c:v>Coahuila</c:v>
                </c:pt>
                <c:pt idx="16">
                  <c:v>Nuevo León</c:v>
                </c:pt>
                <c:pt idx="17">
                  <c:v>Baja California</c:v>
                </c:pt>
                <c:pt idx="18">
                  <c:v>Chihuahua</c:v>
                </c:pt>
              </c:strCache>
            </c:strRef>
          </c:cat>
          <c:val>
            <c:numRef>
              <c:f>'F107'!$B$6:$B$24</c:f>
              <c:numCache>
                <c:formatCode>0.0</c:formatCode>
                <c:ptCount val="19"/>
                <c:pt idx="0">
                  <c:v>0.228082399682454</c:v>
                </c:pt>
                <c:pt idx="1">
                  <c:v>0.66102113571762999</c:v>
                </c:pt>
                <c:pt idx="2">
                  <c:v>0.83979423428338995</c:v>
                </c:pt>
                <c:pt idx="3">
                  <c:v>1.1771558763783601</c:v>
                </c:pt>
                <c:pt idx="4">
                  <c:v>1.21039741146139</c:v>
                </c:pt>
                <c:pt idx="5">
                  <c:v>1.4058527221806401</c:v>
                </c:pt>
                <c:pt idx="6">
                  <c:v>1.9873952522977201</c:v>
                </c:pt>
                <c:pt idx="7">
                  <c:v>2.46598733503658</c:v>
                </c:pt>
                <c:pt idx="8">
                  <c:v>2.98279796642912</c:v>
                </c:pt>
                <c:pt idx="9">
                  <c:v>3.4874732869549399</c:v>
                </c:pt>
                <c:pt idx="10">
                  <c:v>4.5065936213119402</c:v>
                </c:pt>
                <c:pt idx="11">
                  <c:v>5.02997882618671</c:v>
                </c:pt>
                <c:pt idx="12">
                  <c:v>5.9946592343263996</c:v>
                </c:pt>
                <c:pt idx="13">
                  <c:v>6.8757749701686404</c:v>
                </c:pt>
                <c:pt idx="14">
                  <c:v>8.3082946539500906</c:v>
                </c:pt>
                <c:pt idx="15">
                  <c:v>9.0977657510190593</c:v>
                </c:pt>
                <c:pt idx="16">
                  <c:v>10.6723146554002</c:v>
                </c:pt>
                <c:pt idx="17">
                  <c:v>12.7825991316647</c:v>
                </c:pt>
                <c:pt idx="18">
                  <c:v>13.837265174054201</c:v>
                </c:pt>
              </c:numCache>
            </c:numRef>
          </c:val>
          <c:extLst>
            <c:ext xmlns:c16="http://schemas.microsoft.com/office/drawing/2014/chart" uri="{C3380CC4-5D6E-409C-BE32-E72D297353CC}">
              <c16:uniqueId val="{00000024-CE56-4F58-99D7-D8B736EEB6A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'F125'!$G$5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791B-408C-A69C-70506CE5DF9A}"/>
              </c:ext>
            </c:extLst>
          </c:dPt>
          <c:dPt>
            <c:idx val="1"/>
            <c:invertIfNegative val="0"/>
            <c:bubble3D val="0"/>
            <c:extLst>
              <c:ext xmlns:c16="http://schemas.microsoft.com/office/drawing/2014/chart" uri="{C3380CC4-5D6E-409C-BE32-E72D297353CC}">
                <c16:uniqueId val="{00000001-791B-408C-A69C-70506CE5DF9A}"/>
              </c:ext>
            </c:extLst>
          </c:dPt>
          <c:dPt>
            <c:idx val="4"/>
            <c:invertIfNegative val="0"/>
            <c:bubble3D val="0"/>
            <c:spPr>
              <a:solidFill>
                <a:srgbClr val="FBBB27"/>
              </a:solidFill>
            </c:spPr>
            <c:extLst>
              <c:ext xmlns:c16="http://schemas.microsoft.com/office/drawing/2014/chart" uri="{C3380CC4-5D6E-409C-BE32-E72D297353CC}">
                <c16:uniqueId val="{00000003-791B-408C-A69C-70506CE5DF9A}"/>
              </c:ext>
            </c:extLst>
          </c:dPt>
          <c:dPt>
            <c:idx val="11"/>
            <c:invertIfNegative val="0"/>
            <c:bubble3D val="0"/>
            <c:extLst>
              <c:ext xmlns:c16="http://schemas.microsoft.com/office/drawing/2014/chart" uri="{C3380CC4-5D6E-409C-BE32-E72D297353CC}">
                <c16:uniqueId val="{00000004-791B-408C-A69C-70506CE5DF9A}"/>
              </c:ext>
            </c:extLst>
          </c:dPt>
          <c:dPt>
            <c:idx val="12"/>
            <c:invertIfNegative val="0"/>
            <c:bubble3D val="0"/>
            <c:extLst>
              <c:ext xmlns:c16="http://schemas.microsoft.com/office/drawing/2014/chart" uri="{C3380CC4-5D6E-409C-BE32-E72D297353CC}">
                <c16:uniqueId val="{00000005-791B-408C-A69C-70506CE5DF9A}"/>
              </c:ext>
            </c:extLst>
          </c:dPt>
          <c:dPt>
            <c:idx val="13"/>
            <c:invertIfNegative val="0"/>
            <c:bubble3D val="0"/>
            <c:extLst>
              <c:ext xmlns:c16="http://schemas.microsoft.com/office/drawing/2014/chart" uri="{C3380CC4-5D6E-409C-BE32-E72D297353CC}">
                <c16:uniqueId val="{00000006-791B-408C-A69C-70506CE5DF9A}"/>
              </c:ext>
            </c:extLst>
          </c:dPt>
          <c:dPt>
            <c:idx val="16"/>
            <c:invertIfNegative val="0"/>
            <c:bubble3D val="0"/>
            <c:spPr>
              <a:solidFill>
                <a:srgbClr val="FBBB27"/>
              </a:solidFill>
            </c:spPr>
            <c:extLst>
              <c:ext xmlns:c16="http://schemas.microsoft.com/office/drawing/2014/chart" uri="{C3380CC4-5D6E-409C-BE32-E72D297353CC}">
                <c16:uniqueId val="{00000008-791B-408C-A69C-70506CE5DF9A}"/>
              </c:ext>
            </c:extLst>
          </c:dPt>
          <c:dPt>
            <c:idx val="23"/>
            <c:invertIfNegative val="0"/>
            <c:bubble3D val="0"/>
            <c:extLst>
              <c:ext xmlns:c16="http://schemas.microsoft.com/office/drawing/2014/chart" uri="{C3380CC4-5D6E-409C-BE32-E72D297353CC}">
                <c16:uniqueId val="{00000009-791B-408C-A69C-70506CE5DF9A}"/>
              </c:ext>
            </c:extLst>
          </c:dPt>
          <c:dPt>
            <c:idx val="24"/>
            <c:invertIfNegative val="0"/>
            <c:bubble3D val="0"/>
            <c:extLst>
              <c:ext xmlns:c16="http://schemas.microsoft.com/office/drawing/2014/chart" uri="{C3380CC4-5D6E-409C-BE32-E72D297353CC}">
                <c16:uniqueId val="{0000000A-791B-408C-A69C-70506CE5DF9A}"/>
              </c:ext>
            </c:extLst>
          </c:dPt>
          <c:dPt>
            <c:idx val="25"/>
            <c:invertIfNegative val="0"/>
            <c:bubble3D val="0"/>
            <c:extLst>
              <c:ext xmlns:c16="http://schemas.microsoft.com/office/drawing/2014/chart" uri="{C3380CC4-5D6E-409C-BE32-E72D297353CC}">
                <c16:uniqueId val="{0000000B-791B-408C-A69C-70506CE5DF9A}"/>
              </c:ext>
            </c:extLst>
          </c:dPt>
          <c:dPt>
            <c:idx val="28"/>
            <c:invertIfNegative val="0"/>
            <c:bubble3D val="0"/>
            <c:spPr>
              <a:solidFill>
                <a:srgbClr val="FBBB27"/>
              </a:solidFill>
            </c:spPr>
            <c:extLst>
              <c:ext xmlns:c16="http://schemas.microsoft.com/office/drawing/2014/chart" uri="{C3380CC4-5D6E-409C-BE32-E72D297353CC}">
                <c16:uniqueId val="{0000000D-791B-408C-A69C-70506CE5DF9A}"/>
              </c:ext>
            </c:extLst>
          </c:dPt>
          <c:dPt>
            <c:idx val="35"/>
            <c:invertIfNegative val="0"/>
            <c:bubble3D val="0"/>
            <c:extLst>
              <c:ext xmlns:c16="http://schemas.microsoft.com/office/drawing/2014/chart" uri="{C3380CC4-5D6E-409C-BE32-E72D297353CC}">
                <c16:uniqueId val="{0000000E-791B-408C-A69C-70506CE5DF9A}"/>
              </c:ext>
            </c:extLst>
          </c:dPt>
          <c:dPt>
            <c:idx val="36"/>
            <c:invertIfNegative val="0"/>
            <c:bubble3D val="0"/>
            <c:extLst>
              <c:ext xmlns:c16="http://schemas.microsoft.com/office/drawing/2014/chart" uri="{C3380CC4-5D6E-409C-BE32-E72D297353CC}">
                <c16:uniqueId val="{0000000F-791B-408C-A69C-70506CE5DF9A}"/>
              </c:ext>
            </c:extLst>
          </c:dPt>
          <c:dPt>
            <c:idx val="37"/>
            <c:invertIfNegative val="0"/>
            <c:bubble3D val="0"/>
            <c:extLst>
              <c:ext xmlns:c16="http://schemas.microsoft.com/office/drawing/2014/chart" uri="{C3380CC4-5D6E-409C-BE32-E72D297353CC}">
                <c16:uniqueId val="{00000010-791B-408C-A69C-70506CE5DF9A}"/>
              </c:ext>
            </c:extLst>
          </c:dPt>
          <c:dPt>
            <c:idx val="40"/>
            <c:invertIfNegative val="0"/>
            <c:bubble3D val="0"/>
            <c:spPr>
              <a:solidFill>
                <a:srgbClr val="FBBB27"/>
              </a:solidFill>
            </c:spPr>
            <c:extLst>
              <c:ext xmlns:c16="http://schemas.microsoft.com/office/drawing/2014/chart" uri="{C3380CC4-5D6E-409C-BE32-E72D297353CC}">
                <c16:uniqueId val="{00000012-791B-408C-A69C-70506CE5DF9A}"/>
              </c:ext>
            </c:extLst>
          </c:dPt>
          <c:dPt>
            <c:idx val="52"/>
            <c:invertIfNegative val="0"/>
            <c:bubble3D val="0"/>
            <c:spPr>
              <a:solidFill>
                <a:srgbClr val="FBBB27"/>
              </a:solidFill>
            </c:spPr>
            <c:extLst>
              <c:ext xmlns:c16="http://schemas.microsoft.com/office/drawing/2014/chart" uri="{C3380CC4-5D6E-409C-BE32-E72D297353CC}">
                <c16:uniqueId val="{00000014-791B-408C-A69C-70506CE5DF9A}"/>
              </c:ext>
            </c:extLst>
          </c:dPt>
          <c:dPt>
            <c:idx val="64"/>
            <c:invertIfNegative val="0"/>
            <c:bubble3D val="0"/>
            <c:spPr>
              <a:solidFill>
                <a:srgbClr val="FBBB27"/>
              </a:solidFill>
            </c:spPr>
            <c:extLst>
              <c:ext xmlns:c16="http://schemas.microsoft.com/office/drawing/2014/chart" uri="{C3380CC4-5D6E-409C-BE32-E72D297353CC}">
                <c16:uniqueId val="{00000016-791B-408C-A69C-70506CE5DF9A}"/>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'F125'!$A$6:$B$70</c:f>
              <c:multiLvlStrCache>
                <c:ptCount val="6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lvl>
                <c:lvl>
                  <c:pt idx="0">
                    <c:v>2016</c:v>
                  </c:pt>
                  <c:pt idx="12">
                    <c:v>2017</c:v>
                  </c:pt>
                  <c:pt idx="24">
                    <c:v>2018</c:v>
                  </c:pt>
                  <c:pt idx="36">
                    <c:v>2019</c:v>
                  </c:pt>
                  <c:pt idx="48">
                    <c:v>2020</c:v>
                  </c:pt>
                  <c:pt idx="60">
                    <c:v>2021</c:v>
                  </c:pt>
                </c:lvl>
              </c:multiLvlStrCache>
            </c:multiLvlStrRef>
          </c:cat>
          <c:val>
            <c:numRef>
              <c:f>'F125'!$G$6:$G$70</c:f>
              <c:numCache>
                <c:formatCode>General</c:formatCode>
                <c:ptCount val="65"/>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numCache>
            </c:numRef>
          </c:val>
          <c:extLst>
            <c:ext xmlns:c16="http://schemas.microsoft.com/office/drawing/2014/chart" uri="{C3380CC4-5D6E-409C-BE32-E72D297353CC}">
              <c16:uniqueId val="{00000017-791B-408C-A69C-70506CE5DF9A}"/>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'F125'!$H$5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791B-408C-A69C-70506CE5DF9A}"/>
              </c:ext>
            </c:extLst>
          </c:dPt>
          <c:dLbls>
            <c:delete val="1"/>
          </c:dLbls>
          <c:val>
            <c:numRef>
              <c:f>'F125'!$H$6:$H$70</c:f>
              <c:numCache>
                <c:formatCode>#,##0</c:formatCode>
                <c:ptCount val="65"/>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numCache>
            </c:numRef>
          </c:val>
          <c:smooth val="0"/>
          <c:extLst>
            <c:ext xmlns:c16="http://schemas.microsoft.com/office/drawing/2014/chart" uri="{C3380CC4-5D6E-409C-BE32-E72D297353CC}">
              <c16:uniqueId val="{00000019-791B-408C-A69C-70506CE5DF9A}"/>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'F125'!$G$5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7004-419A-8534-BD27DB8567F5}"/>
              </c:ext>
            </c:extLst>
          </c:dPt>
          <c:dPt>
            <c:idx val="1"/>
            <c:invertIfNegative val="0"/>
            <c:bubble3D val="0"/>
            <c:extLst>
              <c:ext xmlns:c16="http://schemas.microsoft.com/office/drawing/2014/chart" uri="{C3380CC4-5D6E-409C-BE32-E72D297353CC}">
                <c16:uniqueId val="{00000001-7004-419A-8534-BD27DB8567F5}"/>
              </c:ext>
            </c:extLst>
          </c:dPt>
          <c:dPt>
            <c:idx val="7"/>
            <c:invertIfNegative val="0"/>
            <c:bubble3D val="0"/>
            <c:spPr>
              <a:solidFill>
                <a:srgbClr val="FBBB27"/>
              </a:solidFill>
            </c:spPr>
            <c:extLst>
              <c:ext xmlns:c16="http://schemas.microsoft.com/office/drawing/2014/chart" uri="{C3380CC4-5D6E-409C-BE32-E72D297353CC}">
                <c16:uniqueId val="{00000003-7004-419A-8534-BD27DB8567F5}"/>
              </c:ext>
            </c:extLst>
          </c:dPt>
          <c:dPt>
            <c:idx val="11"/>
            <c:invertIfNegative val="0"/>
            <c:bubble3D val="0"/>
            <c:extLst>
              <c:ext xmlns:c16="http://schemas.microsoft.com/office/drawing/2014/chart" uri="{C3380CC4-5D6E-409C-BE32-E72D297353CC}">
                <c16:uniqueId val="{00000004-7004-419A-8534-BD27DB8567F5}"/>
              </c:ext>
            </c:extLst>
          </c:dPt>
          <c:dPt>
            <c:idx val="12"/>
            <c:invertIfNegative val="0"/>
            <c:bubble3D val="0"/>
            <c:extLst>
              <c:ext xmlns:c16="http://schemas.microsoft.com/office/drawing/2014/chart" uri="{C3380CC4-5D6E-409C-BE32-E72D297353CC}">
                <c16:uniqueId val="{00000005-7004-419A-8534-BD27DB8567F5}"/>
              </c:ext>
            </c:extLst>
          </c:dPt>
          <c:dPt>
            <c:idx val="13"/>
            <c:invertIfNegative val="0"/>
            <c:bubble3D val="0"/>
            <c:extLst>
              <c:ext xmlns:c16="http://schemas.microsoft.com/office/drawing/2014/chart" uri="{C3380CC4-5D6E-409C-BE32-E72D297353CC}">
                <c16:uniqueId val="{00000006-7004-419A-8534-BD27DB8567F5}"/>
              </c:ext>
            </c:extLst>
          </c:dPt>
          <c:dPt>
            <c:idx val="19"/>
            <c:invertIfNegative val="0"/>
            <c:bubble3D val="0"/>
            <c:spPr>
              <a:solidFill>
                <a:srgbClr val="FBBB27"/>
              </a:solidFill>
            </c:spPr>
            <c:extLst>
              <c:ext xmlns:c16="http://schemas.microsoft.com/office/drawing/2014/chart" uri="{C3380CC4-5D6E-409C-BE32-E72D297353CC}">
                <c16:uniqueId val="{00000008-7004-419A-8534-BD27DB8567F5}"/>
              </c:ext>
            </c:extLst>
          </c:dPt>
          <c:dPt>
            <c:idx val="23"/>
            <c:invertIfNegative val="0"/>
            <c:bubble3D val="0"/>
            <c:extLst>
              <c:ext xmlns:c16="http://schemas.microsoft.com/office/drawing/2014/chart" uri="{C3380CC4-5D6E-409C-BE32-E72D297353CC}">
                <c16:uniqueId val="{00000009-7004-419A-8534-BD27DB8567F5}"/>
              </c:ext>
            </c:extLst>
          </c:dPt>
          <c:dPt>
            <c:idx val="24"/>
            <c:invertIfNegative val="0"/>
            <c:bubble3D val="0"/>
            <c:extLst>
              <c:ext xmlns:c16="http://schemas.microsoft.com/office/drawing/2014/chart" uri="{C3380CC4-5D6E-409C-BE32-E72D297353CC}">
                <c16:uniqueId val="{0000000A-7004-419A-8534-BD27DB8567F5}"/>
              </c:ext>
            </c:extLst>
          </c:dPt>
          <c:dPt>
            <c:idx val="25"/>
            <c:invertIfNegative val="0"/>
            <c:bubble3D val="0"/>
            <c:extLst>
              <c:ext xmlns:c16="http://schemas.microsoft.com/office/drawing/2014/chart" uri="{C3380CC4-5D6E-409C-BE32-E72D297353CC}">
                <c16:uniqueId val="{0000000B-7004-419A-8534-BD27DB8567F5}"/>
              </c:ext>
            </c:extLst>
          </c:dPt>
          <c:dPt>
            <c:idx val="31"/>
            <c:invertIfNegative val="0"/>
            <c:bubble3D val="0"/>
            <c:spPr>
              <a:solidFill>
                <a:srgbClr val="FBBB27"/>
              </a:solidFill>
            </c:spPr>
            <c:extLst>
              <c:ext xmlns:c16="http://schemas.microsoft.com/office/drawing/2014/chart" uri="{C3380CC4-5D6E-409C-BE32-E72D297353CC}">
                <c16:uniqueId val="{0000000D-7004-419A-8534-BD27DB8567F5}"/>
              </c:ext>
            </c:extLst>
          </c:dPt>
          <c:dPt>
            <c:idx val="35"/>
            <c:invertIfNegative val="0"/>
            <c:bubble3D val="0"/>
            <c:extLst>
              <c:ext xmlns:c16="http://schemas.microsoft.com/office/drawing/2014/chart" uri="{C3380CC4-5D6E-409C-BE32-E72D297353CC}">
                <c16:uniqueId val="{0000000E-7004-419A-8534-BD27DB8567F5}"/>
              </c:ext>
            </c:extLst>
          </c:dPt>
          <c:dPt>
            <c:idx val="36"/>
            <c:invertIfNegative val="0"/>
            <c:bubble3D val="0"/>
            <c:extLst>
              <c:ext xmlns:c16="http://schemas.microsoft.com/office/drawing/2014/chart" uri="{C3380CC4-5D6E-409C-BE32-E72D297353CC}">
                <c16:uniqueId val="{0000000F-7004-419A-8534-BD27DB8567F5}"/>
              </c:ext>
            </c:extLst>
          </c:dPt>
          <c:dPt>
            <c:idx val="37"/>
            <c:invertIfNegative val="0"/>
            <c:bubble3D val="0"/>
            <c:extLst>
              <c:ext xmlns:c16="http://schemas.microsoft.com/office/drawing/2014/chart" uri="{C3380CC4-5D6E-409C-BE32-E72D297353CC}">
                <c16:uniqueId val="{00000010-7004-419A-8534-BD27DB8567F5}"/>
              </c:ext>
            </c:extLst>
          </c:dPt>
          <c:dPt>
            <c:idx val="43"/>
            <c:invertIfNegative val="0"/>
            <c:bubble3D val="0"/>
            <c:spPr>
              <a:solidFill>
                <a:srgbClr val="FBBB27"/>
              </a:solidFill>
            </c:spPr>
            <c:extLst>
              <c:ext xmlns:c16="http://schemas.microsoft.com/office/drawing/2014/chart" uri="{C3380CC4-5D6E-409C-BE32-E72D297353CC}">
                <c16:uniqueId val="{00000012-7004-419A-8534-BD27DB8567F5}"/>
              </c:ext>
            </c:extLst>
          </c:dPt>
          <c:dPt>
            <c:idx val="55"/>
            <c:invertIfNegative val="0"/>
            <c:bubble3D val="0"/>
            <c:spPr>
              <a:solidFill>
                <a:srgbClr val="FBBB27"/>
              </a:solidFill>
            </c:spPr>
            <c:extLst>
              <c:ext xmlns:c16="http://schemas.microsoft.com/office/drawing/2014/chart" uri="{C3380CC4-5D6E-409C-BE32-E72D297353CC}">
                <c16:uniqueId val="{00000014-7004-419A-8534-BD27DB8567F5}"/>
              </c:ext>
            </c:extLst>
          </c:dPt>
          <c:dPt>
            <c:idx val="67"/>
            <c:invertIfNegative val="0"/>
            <c:bubble3D val="0"/>
            <c:spPr>
              <a:solidFill>
                <a:srgbClr val="FBBB27"/>
              </a:solidFill>
            </c:spPr>
            <c:extLst>
              <c:ext xmlns:c16="http://schemas.microsoft.com/office/drawing/2014/chart" uri="{C3380CC4-5D6E-409C-BE32-E72D297353CC}">
                <c16:uniqueId val="{00000016-7004-419A-8534-BD27DB8567F5}"/>
              </c:ext>
            </c:extLst>
          </c:dPt>
          <c:dLbls>
            <c:spPr>
              <a:noFill/>
              <a:ln>
                <a:noFill/>
              </a:ln>
              <a:effectLst/>
            </c:spPr>
            <c:txPr>
              <a:bodyPr/>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'F125'!$A$6:$B$73</c:f>
              <c:multiLvlStrCache>
                <c:ptCount val="6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lvl>
                <c:lvl>
                  <c:pt idx="0">
                    <c:v>2016</c:v>
                  </c:pt>
                  <c:pt idx="12">
                    <c:v>2017</c:v>
                  </c:pt>
                  <c:pt idx="24">
                    <c:v>2018</c:v>
                  </c:pt>
                  <c:pt idx="36">
                    <c:v>2019</c:v>
                  </c:pt>
                  <c:pt idx="48">
                    <c:v>2020</c:v>
                  </c:pt>
                  <c:pt idx="60">
                    <c:v>2021</c:v>
                  </c:pt>
                </c:lvl>
              </c:multiLvlStrCache>
            </c:multiLvlStrRef>
          </c:cat>
          <c:val>
            <c:numRef>
              <c:f>'F125'!$G$6:$G$73</c:f>
              <c:numCache>
                <c:formatCode>General</c:formatCode>
                <c:ptCount val="68"/>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pt idx="65">
                  <c:v>392</c:v>
                </c:pt>
                <c:pt idx="66">
                  <c:v>445</c:v>
                </c:pt>
                <c:pt idx="67">
                  <c:v>349</c:v>
                </c:pt>
              </c:numCache>
            </c:numRef>
          </c:val>
          <c:extLst>
            <c:ext xmlns:c16="http://schemas.microsoft.com/office/drawing/2014/chart" uri="{C3380CC4-5D6E-409C-BE32-E72D297353CC}">
              <c16:uniqueId val="{00000017-7004-419A-8534-BD27DB8567F5}"/>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'F125'!$H$5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7004-419A-8534-BD27DB8567F5}"/>
              </c:ext>
            </c:extLst>
          </c:dPt>
          <c:dLbls>
            <c:delete val="1"/>
          </c:dLbls>
          <c:val>
            <c:numRef>
              <c:f>'F125'!$H$6:$H$73</c:f>
              <c:numCache>
                <c:formatCode>#,##0</c:formatCode>
                <c:ptCount val="68"/>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pt idx="65" formatCode="0.00">
                  <c:v>135.75</c:v>
                </c:pt>
                <c:pt idx="66" formatCode="0.00">
                  <c:v>141.22</c:v>
                </c:pt>
                <c:pt idx="67" formatCode="0.00">
                  <c:v>124.5</c:v>
                </c:pt>
              </c:numCache>
            </c:numRef>
          </c:val>
          <c:smooth val="0"/>
          <c:extLst>
            <c:ext xmlns:c16="http://schemas.microsoft.com/office/drawing/2014/chart" uri="{C3380CC4-5D6E-409C-BE32-E72D297353CC}">
              <c16:uniqueId val="{00000019-7004-419A-8534-BD27DB8567F5}"/>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'F125'!$G$5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1143-4573-9B51-C321E249D6D6}"/>
              </c:ext>
            </c:extLst>
          </c:dPt>
          <c:dPt>
            <c:idx val="1"/>
            <c:invertIfNegative val="0"/>
            <c:bubble3D val="0"/>
            <c:extLst>
              <c:ext xmlns:c16="http://schemas.microsoft.com/office/drawing/2014/chart" uri="{C3380CC4-5D6E-409C-BE32-E72D297353CC}">
                <c16:uniqueId val="{00000001-1143-4573-9B51-C321E249D6D6}"/>
              </c:ext>
            </c:extLst>
          </c:dPt>
          <c:dPt>
            <c:idx val="8"/>
            <c:invertIfNegative val="0"/>
            <c:bubble3D val="0"/>
            <c:spPr>
              <a:solidFill>
                <a:srgbClr val="FBBB27"/>
              </a:solidFill>
            </c:spPr>
            <c:extLst>
              <c:ext xmlns:c16="http://schemas.microsoft.com/office/drawing/2014/chart" uri="{C3380CC4-5D6E-409C-BE32-E72D297353CC}">
                <c16:uniqueId val="{00000003-1143-4573-9B51-C321E249D6D6}"/>
              </c:ext>
            </c:extLst>
          </c:dPt>
          <c:dPt>
            <c:idx val="11"/>
            <c:invertIfNegative val="0"/>
            <c:bubble3D val="0"/>
            <c:extLst>
              <c:ext xmlns:c16="http://schemas.microsoft.com/office/drawing/2014/chart" uri="{C3380CC4-5D6E-409C-BE32-E72D297353CC}">
                <c16:uniqueId val="{00000004-1143-4573-9B51-C321E249D6D6}"/>
              </c:ext>
            </c:extLst>
          </c:dPt>
          <c:dPt>
            <c:idx val="12"/>
            <c:invertIfNegative val="0"/>
            <c:bubble3D val="0"/>
            <c:extLst>
              <c:ext xmlns:c16="http://schemas.microsoft.com/office/drawing/2014/chart" uri="{C3380CC4-5D6E-409C-BE32-E72D297353CC}">
                <c16:uniqueId val="{00000005-1143-4573-9B51-C321E249D6D6}"/>
              </c:ext>
            </c:extLst>
          </c:dPt>
          <c:dPt>
            <c:idx val="13"/>
            <c:invertIfNegative val="0"/>
            <c:bubble3D val="0"/>
            <c:extLst>
              <c:ext xmlns:c16="http://schemas.microsoft.com/office/drawing/2014/chart" uri="{C3380CC4-5D6E-409C-BE32-E72D297353CC}">
                <c16:uniqueId val="{00000006-1143-4573-9B51-C321E249D6D6}"/>
              </c:ext>
            </c:extLst>
          </c:dPt>
          <c:dPt>
            <c:idx val="20"/>
            <c:invertIfNegative val="0"/>
            <c:bubble3D val="0"/>
            <c:spPr>
              <a:solidFill>
                <a:srgbClr val="FBBB27"/>
              </a:solidFill>
            </c:spPr>
            <c:extLst>
              <c:ext xmlns:c16="http://schemas.microsoft.com/office/drawing/2014/chart" uri="{C3380CC4-5D6E-409C-BE32-E72D297353CC}">
                <c16:uniqueId val="{00000008-1143-4573-9B51-C321E249D6D6}"/>
              </c:ext>
            </c:extLst>
          </c:dPt>
          <c:dPt>
            <c:idx val="23"/>
            <c:invertIfNegative val="0"/>
            <c:bubble3D val="0"/>
            <c:extLst>
              <c:ext xmlns:c16="http://schemas.microsoft.com/office/drawing/2014/chart" uri="{C3380CC4-5D6E-409C-BE32-E72D297353CC}">
                <c16:uniqueId val="{00000009-1143-4573-9B51-C321E249D6D6}"/>
              </c:ext>
            </c:extLst>
          </c:dPt>
          <c:dPt>
            <c:idx val="24"/>
            <c:invertIfNegative val="0"/>
            <c:bubble3D val="0"/>
            <c:extLst>
              <c:ext xmlns:c16="http://schemas.microsoft.com/office/drawing/2014/chart" uri="{C3380CC4-5D6E-409C-BE32-E72D297353CC}">
                <c16:uniqueId val="{0000000A-1143-4573-9B51-C321E249D6D6}"/>
              </c:ext>
            </c:extLst>
          </c:dPt>
          <c:dPt>
            <c:idx val="25"/>
            <c:invertIfNegative val="0"/>
            <c:bubble3D val="0"/>
            <c:extLst>
              <c:ext xmlns:c16="http://schemas.microsoft.com/office/drawing/2014/chart" uri="{C3380CC4-5D6E-409C-BE32-E72D297353CC}">
                <c16:uniqueId val="{0000000B-1143-4573-9B51-C321E249D6D6}"/>
              </c:ext>
            </c:extLst>
          </c:dPt>
          <c:dPt>
            <c:idx val="32"/>
            <c:invertIfNegative val="0"/>
            <c:bubble3D val="0"/>
            <c:spPr>
              <a:solidFill>
                <a:srgbClr val="FBBB27"/>
              </a:solidFill>
            </c:spPr>
            <c:extLst>
              <c:ext xmlns:c16="http://schemas.microsoft.com/office/drawing/2014/chart" uri="{C3380CC4-5D6E-409C-BE32-E72D297353CC}">
                <c16:uniqueId val="{0000000D-1143-4573-9B51-C321E249D6D6}"/>
              </c:ext>
            </c:extLst>
          </c:dPt>
          <c:dPt>
            <c:idx val="35"/>
            <c:invertIfNegative val="0"/>
            <c:bubble3D val="0"/>
            <c:extLst>
              <c:ext xmlns:c16="http://schemas.microsoft.com/office/drawing/2014/chart" uri="{C3380CC4-5D6E-409C-BE32-E72D297353CC}">
                <c16:uniqueId val="{0000000E-1143-4573-9B51-C321E249D6D6}"/>
              </c:ext>
            </c:extLst>
          </c:dPt>
          <c:dPt>
            <c:idx val="36"/>
            <c:invertIfNegative val="0"/>
            <c:bubble3D val="0"/>
            <c:extLst>
              <c:ext xmlns:c16="http://schemas.microsoft.com/office/drawing/2014/chart" uri="{C3380CC4-5D6E-409C-BE32-E72D297353CC}">
                <c16:uniqueId val="{0000000F-1143-4573-9B51-C321E249D6D6}"/>
              </c:ext>
            </c:extLst>
          </c:dPt>
          <c:dPt>
            <c:idx val="37"/>
            <c:invertIfNegative val="0"/>
            <c:bubble3D val="0"/>
            <c:extLst>
              <c:ext xmlns:c16="http://schemas.microsoft.com/office/drawing/2014/chart" uri="{C3380CC4-5D6E-409C-BE32-E72D297353CC}">
                <c16:uniqueId val="{00000010-1143-4573-9B51-C321E249D6D6}"/>
              </c:ext>
            </c:extLst>
          </c:dPt>
          <c:dPt>
            <c:idx val="44"/>
            <c:invertIfNegative val="0"/>
            <c:bubble3D val="0"/>
            <c:spPr>
              <a:solidFill>
                <a:srgbClr val="FBBB27"/>
              </a:solidFill>
            </c:spPr>
            <c:extLst>
              <c:ext xmlns:c16="http://schemas.microsoft.com/office/drawing/2014/chart" uri="{C3380CC4-5D6E-409C-BE32-E72D297353CC}">
                <c16:uniqueId val="{00000012-1143-4573-9B51-C321E249D6D6}"/>
              </c:ext>
            </c:extLst>
          </c:dPt>
          <c:dPt>
            <c:idx val="56"/>
            <c:invertIfNegative val="0"/>
            <c:bubble3D val="0"/>
            <c:spPr>
              <a:solidFill>
                <a:srgbClr val="FBBB27"/>
              </a:solidFill>
            </c:spPr>
            <c:extLst>
              <c:ext xmlns:c16="http://schemas.microsoft.com/office/drawing/2014/chart" uri="{C3380CC4-5D6E-409C-BE32-E72D297353CC}">
                <c16:uniqueId val="{00000014-1143-4573-9B51-C321E249D6D6}"/>
              </c:ext>
            </c:extLst>
          </c:dPt>
          <c:dPt>
            <c:idx val="68"/>
            <c:invertIfNegative val="0"/>
            <c:bubble3D val="0"/>
            <c:spPr>
              <a:solidFill>
                <a:srgbClr val="FBBB27"/>
              </a:solidFill>
            </c:spPr>
            <c:extLst>
              <c:ext xmlns:c16="http://schemas.microsoft.com/office/drawing/2014/chart" uri="{C3380CC4-5D6E-409C-BE32-E72D297353CC}">
                <c16:uniqueId val="{00000016-1143-4573-9B51-C321E249D6D6}"/>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'F125'!$A$6:$B$74</c:f>
              <c:multiLvlStrCache>
                <c:ptCount val="69"/>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lvl>
                <c:lvl>
                  <c:pt idx="0">
                    <c:v>2016</c:v>
                  </c:pt>
                  <c:pt idx="12">
                    <c:v>2017</c:v>
                  </c:pt>
                  <c:pt idx="24">
                    <c:v>2018</c:v>
                  </c:pt>
                  <c:pt idx="36">
                    <c:v>2019</c:v>
                  </c:pt>
                  <c:pt idx="48">
                    <c:v>2020</c:v>
                  </c:pt>
                  <c:pt idx="60">
                    <c:v>2021</c:v>
                  </c:pt>
                </c:lvl>
              </c:multiLvlStrCache>
            </c:multiLvlStrRef>
          </c:cat>
          <c:val>
            <c:numRef>
              <c:f>'F125'!$G$6:$G$74</c:f>
              <c:numCache>
                <c:formatCode>General</c:formatCode>
                <c:ptCount val="69"/>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pt idx="65">
                  <c:v>392</c:v>
                </c:pt>
                <c:pt idx="66">
                  <c:v>445</c:v>
                </c:pt>
                <c:pt idx="67">
                  <c:v>349</c:v>
                </c:pt>
                <c:pt idx="68">
                  <c:v>378</c:v>
                </c:pt>
              </c:numCache>
            </c:numRef>
          </c:val>
          <c:extLst>
            <c:ext xmlns:c16="http://schemas.microsoft.com/office/drawing/2014/chart" uri="{C3380CC4-5D6E-409C-BE32-E72D297353CC}">
              <c16:uniqueId val="{00000017-1143-4573-9B51-C321E249D6D6}"/>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'F125'!$H$5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1143-4573-9B51-C321E249D6D6}"/>
              </c:ext>
            </c:extLst>
          </c:dPt>
          <c:dLbls>
            <c:delete val="1"/>
          </c:dLbls>
          <c:val>
            <c:numRef>
              <c:f>'F125'!$H$6:$H$74</c:f>
              <c:numCache>
                <c:formatCode>#,##0</c:formatCode>
                <c:ptCount val="69"/>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pt idx="65" formatCode="0.00">
                  <c:v>135.75</c:v>
                </c:pt>
                <c:pt idx="66" formatCode="0.00">
                  <c:v>141.22</c:v>
                </c:pt>
                <c:pt idx="67" formatCode="0.00">
                  <c:v>124.5</c:v>
                </c:pt>
                <c:pt idx="68" formatCode="0.00">
                  <c:v>126.56</c:v>
                </c:pt>
              </c:numCache>
            </c:numRef>
          </c:val>
          <c:smooth val="0"/>
          <c:extLst>
            <c:ext xmlns:c16="http://schemas.microsoft.com/office/drawing/2014/chart" uri="{C3380CC4-5D6E-409C-BE32-E72D297353CC}">
              <c16:uniqueId val="{00000019-1143-4573-9B51-C321E249D6D6}"/>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'F125'!$G$5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6F3E-4F85-A109-04E621F4579B}"/>
              </c:ext>
            </c:extLst>
          </c:dPt>
          <c:dPt>
            <c:idx val="1"/>
            <c:invertIfNegative val="0"/>
            <c:bubble3D val="0"/>
            <c:extLst>
              <c:ext xmlns:c16="http://schemas.microsoft.com/office/drawing/2014/chart" uri="{C3380CC4-5D6E-409C-BE32-E72D297353CC}">
                <c16:uniqueId val="{00000001-6F3E-4F85-A109-04E621F4579B}"/>
              </c:ext>
            </c:extLst>
          </c:dPt>
          <c:dPt>
            <c:idx val="10"/>
            <c:invertIfNegative val="0"/>
            <c:bubble3D val="0"/>
            <c:spPr>
              <a:solidFill>
                <a:srgbClr val="FBBB27"/>
              </a:solidFill>
            </c:spPr>
            <c:extLst>
              <c:ext xmlns:c16="http://schemas.microsoft.com/office/drawing/2014/chart" uri="{C3380CC4-5D6E-409C-BE32-E72D297353CC}">
                <c16:uniqueId val="{00000003-6F3E-4F85-A109-04E621F4579B}"/>
              </c:ext>
            </c:extLst>
          </c:dPt>
          <c:dPt>
            <c:idx val="11"/>
            <c:invertIfNegative val="0"/>
            <c:bubble3D val="0"/>
            <c:extLst>
              <c:ext xmlns:c16="http://schemas.microsoft.com/office/drawing/2014/chart" uri="{C3380CC4-5D6E-409C-BE32-E72D297353CC}">
                <c16:uniqueId val="{00000004-6F3E-4F85-A109-04E621F4579B}"/>
              </c:ext>
            </c:extLst>
          </c:dPt>
          <c:dPt>
            <c:idx val="12"/>
            <c:invertIfNegative val="0"/>
            <c:bubble3D val="0"/>
            <c:extLst>
              <c:ext xmlns:c16="http://schemas.microsoft.com/office/drawing/2014/chart" uri="{C3380CC4-5D6E-409C-BE32-E72D297353CC}">
                <c16:uniqueId val="{00000005-6F3E-4F85-A109-04E621F4579B}"/>
              </c:ext>
            </c:extLst>
          </c:dPt>
          <c:dPt>
            <c:idx val="13"/>
            <c:invertIfNegative val="0"/>
            <c:bubble3D val="0"/>
            <c:extLst>
              <c:ext xmlns:c16="http://schemas.microsoft.com/office/drawing/2014/chart" uri="{C3380CC4-5D6E-409C-BE32-E72D297353CC}">
                <c16:uniqueId val="{00000006-6F3E-4F85-A109-04E621F4579B}"/>
              </c:ext>
            </c:extLst>
          </c:dPt>
          <c:dPt>
            <c:idx val="22"/>
            <c:invertIfNegative val="0"/>
            <c:bubble3D val="0"/>
            <c:spPr>
              <a:solidFill>
                <a:srgbClr val="FBBB27"/>
              </a:solidFill>
            </c:spPr>
            <c:extLst>
              <c:ext xmlns:c16="http://schemas.microsoft.com/office/drawing/2014/chart" uri="{C3380CC4-5D6E-409C-BE32-E72D297353CC}">
                <c16:uniqueId val="{00000008-6F3E-4F85-A109-04E621F4579B}"/>
              </c:ext>
            </c:extLst>
          </c:dPt>
          <c:dPt>
            <c:idx val="23"/>
            <c:invertIfNegative val="0"/>
            <c:bubble3D val="0"/>
            <c:extLst>
              <c:ext xmlns:c16="http://schemas.microsoft.com/office/drawing/2014/chart" uri="{C3380CC4-5D6E-409C-BE32-E72D297353CC}">
                <c16:uniqueId val="{00000009-6F3E-4F85-A109-04E621F4579B}"/>
              </c:ext>
            </c:extLst>
          </c:dPt>
          <c:dPt>
            <c:idx val="24"/>
            <c:invertIfNegative val="0"/>
            <c:bubble3D val="0"/>
            <c:extLst>
              <c:ext xmlns:c16="http://schemas.microsoft.com/office/drawing/2014/chart" uri="{C3380CC4-5D6E-409C-BE32-E72D297353CC}">
                <c16:uniqueId val="{0000000A-6F3E-4F85-A109-04E621F4579B}"/>
              </c:ext>
            </c:extLst>
          </c:dPt>
          <c:dPt>
            <c:idx val="25"/>
            <c:invertIfNegative val="0"/>
            <c:bubble3D val="0"/>
            <c:extLst>
              <c:ext xmlns:c16="http://schemas.microsoft.com/office/drawing/2014/chart" uri="{C3380CC4-5D6E-409C-BE32-E72D297353CC}">
                <c16:uniqueId val="{0000000B-6F3E-4F85-A109-04E621F4579B}"/>
              </c:ext>
            </c:extLst>
          </c:dPt>
          <c:dPt>
            <c:idx val="34"/>
            <c:invertIfNegative val="0"/>
            <c:bubble3D val="0"/>
            <c:spPr>
              <a:solidFill>
                <a:srgbClr val="FBBB27"/>
              </a:solidFill>
            </c:spPr>
            <c:extLst>
              <c:ext xmlns:c16="http://schemas.microsoft.com/office/drawing/2014/chart" uri="{C3380CC4-5D6E-409C-BE32-E72D297353CC}">
                <c16:uniqueId val="{0000000D-6F3E-4F85-A109-04E621F4579B}"/>
              </c:ext>
            </c:extLst>
          </c:dPt>
          <c:dPt>
            <c:idx val="35"/>
            <c:invertIfNegative val="0"/>
            <c:bubble3D val="0"/>
            <c:extLst>
              <c:ext xmlns:c16="http://schemas.microsoft.com/office/drawing/2014/chart" uri="{C3380CC4-5D6E-409C-BE32-E72D297353CC}">
                <c16:uniqueId val="{0000000E-6F3E-4F85-A109-04E621F4579B}"/>
              </c:ext>
            </c:extLst>
          </c:dPt>
          <c:dPt>
            <c:idx val="36"/>
            <c:invertIfNegative val="0"/>
            <c:bubble3D val="0"/>
            <c:extLst>
              <c:ext xmlns:c16="http://schemas.microsoft.com/office/drawing/2014/chart" uri="{C3380CC4-5D6E-409C-BE32-E72D297353CC}">
                <c16:uniqueId val="{0000000F-6F3E-4F85-A109-04E621F4579B}"/>
              </c:ext>
            </c:extLst>
          </c:dPt>
          <c:dPt>
            <c:idx val="37"/>
            <c:invertIfNegative val="0"/>
            <c:bubble3D val="0"/>
            <c:extLst>
              <c:ext xmlns:c16="http://schemas.microsoft.com/office/drawing/2014/chart" uri="{C3380CC4-5D6E-409C-BE32-E72D297353CC}">
                <c16:uniqueId val="{00000010-6F3E-4F85-A109-04E621F4579B}"/>
              </c:ext>
            </c:extLst>
          </c:dPt>
          <c:dPt>
            <c:idx val="46"/>
            <c:invertIfNegative val="0"/>
            <c:bubble3D val="0"/>
            <c:spPr>
              <a:solidFill>
                <a:srgbClr val="FBBB27"/>
              </a:solidFill>
            </c:spPr>
            <c:extLst>
              <c:ext xmlns:c16="http://schemas.microsoft.com/office/drawing/2014/chart" uri="{C3380CC4-5D6E-409C-BE32-E72D297353CC}">
                <c16:uniqueId val="{00000012-6F3E-4F85-A109-04E621F4579B}"/>
              </c:ext>
            </c:extLst>
          </c:dPt>
          <c:dPt>
            <c:idx val="58"/>
            <c:invertIfNegative val="0"/>
            <c:bubble3D val="0"/>
            <c:spPr>
              <a:solidFill>
                <a:srgbClr val="FBBB27"/>
              </a:solidFill>
            </c:spPr>
            <c:extLst>
              <c:ext xmlns:c16="http://schemas.microsoft.com/office/drawing/2014/chart" uri="{C3380CC4-5D6E-409C-BE32-E72D297353CC}">
                <c16:uniqueId val="{00000014-6F3E-4F85-A109-04E621F4579B}"/>
              </c:ext>
            </c:extLst>
          </c:dPt>
          <c:dPt>
            <c:idx val="70"/>
            <c:invertIfNegative val="0"/>
            <c:bubble3D val="0"/>
            <c:spPr>
              <a:solidFill>
                <a:srgbClr val="FBBB27"/>
              </a:solidFill>
            </c:spPr>
            <c:extLst>
              <c:ext xmlns:c16="http://schemas.microsoft.com/office/drawing/2014/chart" uri="{C3380CC4-5D6E-409C-BE32-E72D297353CC}">
                <c16:uniqueId val="{00000016-6F3E-4F85-A109-04E621F4579B}"/>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'F125'!$A$6:$B$78</c:f>
              <c:multiLvlStrCache>
                <c:ptCount val="7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lvl>
                <c:lvl>
                  <c:pt idx="0">
                    <c:v>2016</c:v>
                  </c:pt>
                  <c:pt idx="12">
                    <c:v>2017</c:v>
                  </c:pt>
                  <c:pt idx="24">
                    <c:v>2018</c:v>
                  </c:pt>
                  <c:pt idx="36">
                    <c:v>2019</c:v>
                  </c:pt>
                  <c:pt idx="48">
                    <c:v>2020</c:v>
                  </c:pt>
                  <c:pt idx="60">
                    <c:v>2021</c:v>
                  </c:pt>
                  <c:pt idx="72">
                    <c:v>2022</c:v>
                  </c:pt>
                </c:lvl>
              </c:multiLvlStrCache>
            </c:multiLvlStrRef>
          </c:cat>
          <c:val>
            <c:numRef>
              <c:f>'F125'!$G$6:$G$78</c:f>
              <c:numCache>
                <c:formatCode>General</c:formatCode>
                <c:ptCount val="73"/>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pt idx="65">
                  <c:v>392</c:v>
                </c:pt>
                <c:pt idx="66">
                  <c:v>445</c:v>
                </c:pt>
                <c:pt idx="67">
                  <c:v>349</c:v>
                </c:pt>
                <c:pt idx="68">
                  <c:v>378</c:v>
                </c:pt>
                <c:pt idx="69">
                  <c:v>327</c:v>
                </c:pt>
                <c:pt idx="70">
                  <c:v>385</c:v>
                </c:pt>
                <c:pt idx="71">
                  <c:v>331</c:v>
                </c:pt>
                <c:pt idx="72">
                  <c:v>263</c:v>
                </c:pt>
              </c:numCache>
            </c:numRef>
          </c:val>
          <c:extLst>
            <c:ext xmlns:c16="http://schemas.microsoft.com/office/drawing/2014/chart" uri="{C3380CC4-5D6E-409C-BE32-E72D297353CC}">
              <c16:uniqueId val="{00000017-6F3E-4F85-A109-04E621F4579B}"/>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'F125'!$H$5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6F3E-4F85-A109-04E621F4579B}"/>
              </c:ext>
            </c:extLst>
          </c:dPt>
          <c:dLbls>
            <c:delete val="1"/>
          </c:dLbls>
          <c:cat>
            <c:multiLvlStrRef>
              <c:f>'F125'!$A$6:$B$78</c:f>
              <c:multiLvlStrCache>
                <c:ptCount val="7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lvl>
                <c:lvl>
                  <c:pt idx="0">
                    <c:v>2016</c:v>
                  </c:pt>
                  <c:pt idx="12">
                    <c:v>2017</c:v>
                  </c:pt>
                  <c:pt idx="24">
                    <c:v>2018</c:v>
                  </c:pt>
                  <c:pt idx="36">
                    <c:v>2019</c:v>
                  </c:pt>
                  <c:pt idx="48">
                    <c:v>2020</c:v>
                  </c:pt>
                  <c:pt idx="60">
                    <c:v>2021</c:v>
                  </c:pt>
                  <c:pt idx="72">
                    <c:v>2022</c:v>
                  </c:pt>
                </c:lvl>
              </c:multiLvlStrCache>
            </c:multiLvlStrRef>
          </c:cat>
          <c:val>
            <c:numRef>
              <c:f>'F125'!$H$6:$H$78</c:f>
              <c:numCache>
                <c:formatCode>#,##0</c:formatCode>
                <c:ptCount val="73"/>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pt idx="65" formatCode="0.00">
                  <c:v>135.75</c:v>
                </c:pt>
                <c:pt idx="66" formatCode="0.00">
                  <c:v>141.22</c:v>
                </c:pt>
                <c:pt idx="67" formatCode="0.00">
                  <c:v>124.5</c:v>
                </c:pt>
                <c:pt idx="68" formatCode="0.00">
                  <c:v>126.56</c:v>
                </c:pt>
                <c:pt idx="69" formatCode="0.00">
                  <c:v>109.31</c:v>
                </c:pt>
                <c:pt idx="70" formatCode="0.00">
                  <c:v>117.97</c:v>
                </c:pt>
                <c:pt idx="71" formatCode="0.00">
                  <c:v>128.44</c:v>
                </c:pt>
                <c:pt idx="72" formatCode="0.00">
                  <c:v>101.78</c:v>
                </c:pt>
              </c:numCache>
            </c:numRef>
          </c:val>
          <c:smooth val="0"/>
          <c:extLst>
            <c:ext xmlns:c16="http://schemas.microsoft.com/office/drawing/2014/chart" uri="{C3380CC4-5D6E-409C-BE32-E72D297353CC}">
              <c16:uniqueId val="{00000019-6F3E-4F85-A109-04E621F4579B}"/>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effectLst/>
          </c:spPr>
          <c:invertIfNegative val="0"/>
          <c:dPt>
            <c:idx val="2"/>
            <c:invertIfNegative val="0"/>
            <c:bubble3D val="0"/>
            <c:extLst>
              <c:ext xmlns:c16="http://schemas.microsoft.com/office/drawing/2014/chart" uri="{C3380CC4-5D6E-409C-BE32-E72D297353CC}">
                <c16:uniqueId val="{00000000-CA8F-47A2-8A78-2A51E77841BD}"/>
              </c:ext>
            </c:extLst>
          </c:dPt>
          <c:dPt>
            <c:idx val="4"/>
            <c:invertIfNegative val="0"/>
            <c:bubble3D val="0"/>
            <c:extLst>
              <c:ext xmlns:c16="http://schemas.microsoft.com/office/drawing/2014/chart" uri="{C3380CC4-5D6E-409C-BE32-E72D297353CC}">
                <c16:uniqueId val="{00000001-CA8F-47A2-8A78-2A51E77841BD}"/>
              </c:ext>
            </c:extLst>
          </c:dPt>
          <c:dPt>
            <c:idx val="5"/>
            <c:invertIfNegative val="0"/>
            <c:bubble3D val="0"/>
            <c:extLst>
              <c:ext xmlns:c16="http://schemas.microsoft.com/office/drawing/2014/chart" uri="{C3380CC4-5D6E-409C-BE32-E72D297353CC}">
                <c16:uniqueId val="{00000002-CA8F-47A2-8A78-2A51E77841BD}"/>
              </c:ext>
            </c:extLst>
          </c:dPt>
          <c:dPt>
            <c:idx val="8"/>
            <c:invertIfNegative val="0"/>
            <c:bubble3D val="0"/>
            <c:extLst>
              <c:ext xmlns:c16="http://schemas.microsoft.com/office/drawing/2014/chart" uri="{C3380CC4-5D6E-409C-BE32-E72D297353CC}">
                <c16:uniqueId val="{00000003-CA8F-47A2-8A78-2A51E77841BD}"/>
              </c:ext>
            </c:extLst>
          </c:dPt>
          <c:dPt>
            <c:idx val="10"/>
            <c:invertIfNegative val="0"/>
            <c:bubble3D val="0"/>
            <c:extLst>
              <c:ext xmlns:c16="http://schemas.microsoft.com/office/drawing/2014/chart" uri="{C3380CC4-5D6E-409C-BE32-E72D297353CC}">
                <c16:uniqueId val="{00000004-CA8F-47A2-8A78-2A51E77841BD}"/>
              </c:ext>
            </c:extLst>
          </c:dPt>
          <c:dPt>
            <c:idx val="13"/>
            <c:invertIfNegative val="0"/>
            <c:bubble3D val="0"/>
            <c:extLst>
              <c:ext xmlns:c16="http://schemas.microsoft.com/office/drawing/2014/chart" uri="{C3380CC4-5D6E-409C-BE32-E72D297353CC}">
                <c16:uniqueId val="{00000005-CA8F-47A2-8A78-2A51E77841BD}"/>
              </c:ext>
            </c:extLst>
          </c:dPt>
          <c:dPt>
            <c:idx val="14"/>
            <c:invertIfNegative val="0"/>
            <c:bubble3D val="0"/>
            <c:extLst>
              <c:ext xmlns:c16="http://schemas.microsoft.com/office/drawing/2014/chart" uri="{C3380CC4-5D6E-409C-BE32-E72D297353CC}">
                <c16:uniqueId val="{00000006-CA8F-47A2-8A78-2A51E77841BD}"/>
              </c:ext>
            </c:extLst>
          </c:dPt>
          <c:dPt>
            <c:idx val="16"/>
            <c:invertIfNegative val="0"/>
            <c:bubble3D val="0"/>
            <c:extLst>
              <c:ext xmlns:c16="http://schemas.microsoft.com/office/drawing/2014/chart" uri="{C3380CC4-5D6E-409C-BE32-E72D297353CC}">
                <c16:uniqueId val="{00000007-CA8F-47A2-8A78-2A51E77841BD}"/>
              </c:ext>
            </c:extLst>
          </c:dPt>
          <c:dPt>
            <c:idx val="17"/>
            <c:invertIfNegative val="0"/>
            <c:bubble3D val="0"/>
            <c:extLst>
              <c:ext xmlns:c16="http://schemas.microsoft.com/office/drawing/2014/chart" uri="{C3380CC4-5D6E-409C-BE32-E72D297353CC}">
                <c16:uniqueId val="{00000008-CA8F-47A2-8A78-2A51E77841BD}"/>
              </c:ext>
            </c:extLst>
          </c:dPt>
          <c:dPt>
            <c:idx val="18"/>
            <c:invertIfNegative val="0"/>
            <c:bubble3D val="0"/>
            <c:extLst>
              <c:ext xmlns:c16="http://schemas.microsoft.com/office/drawing/2014/chart" uri="{C3380CC4-5D6E-409C-BE32-E72D297353CC}">
                <c16:uniqueId val="{00000009-CA8F-47A2-8A78-2A51E77841BD}"/>
              </c:ext>
            </c:extLst>
          </c:dPt>
          <c:dPt>
            <c:idx val="20"/>
            <c:invertIfNegative val="0"/>
            <c:bubble3D val="0"/>
            <c:extLst>
              <c:ext xmlns:c16="http://schemas.microsoft.com/office/drawing/2014/chart" uri="{C3380CC4-5D6E-409C-BE32-E72D297353CC}">
                <c16:uniqueId val="{0000000A-CA8F-47A2-8A78-2A51E77841BD}"/>
              </c:ext>
            </c:extLst>
          </c:dPt>
          <c:dPt>
            <c:idx val="23"/>
            <c:invertIfNegative val="0"/>
            <c:bubble3D val="0"/>
            <c:extLst>
              <c:ext xmlns:c16="http://schemas.microsoft.com/office/drawing/2014/chart" uri="{C3380CC4-5D6E-409C-BE32-E72D297353CC}">
                <c16:uniqueId val="{0000000B-CA8F-47A2-8A78-2A51E77841BD}"/>
              </c:ext>
            </c:extLst>
          </c:dPt>
          <c:dPt>
            <c:idx val="24"/>
            <c:invertIfNegative val="0"/>
            <c:bubble3D val="0"/>
            <c:spPr>
              <a:solidFill>
                <a:srgbClr val="FFC000"/>
              </a:solidFill>
              <a:effectLst/>
            </c:spPr>
            <c:extLst>
              <c:ext xmlns:c16="http://schemas.microsoft.com/office/drawing/2014/chart" uri="{C3380CC4-5D6E-409C-BE32-E72D297353CC}">
                <c16:uniqueId val="{0000000D-CA8F-47A2-8A78-2A51E77841BD}"/>
              </c:ext>
            </c:extLst>
          </c:dPt>
          <c:dPt>
            <c:idx val="25"/>
            <c:invertIfNegative val="0"/>
            <c:bubble3D val="0"/>
            <c:extLst>
              <c:ext xmlns:c16="http://schemas.microsoft.com/office/drawing/2014/chart" uri="{C3380CC4-5D6E-409C-BE32-E72D297353CC}">
                <c16:uniqueId val="{0000000E-CA8F-47A2-8A78-2A51E77841BD}"/>
              </c:ext>
            </c:extLst>
          </c:dPt>
          <c:dPt>
            <c:idx val="26"/>
            <c:invertIfNegative val="0"/>
            <c:bubble3D val="0"/>
            <c:extLst>
              <c:ext xmlns:c16="http://schemas.microsoft.com/office/drawing/2014/chart" uri="{C3380CC4-5D6E-409C-BE32-E72D297353CC}">
                <c16:uniqueId val="{0000000F-CA8F-47A2-8A78-2A51E77841BD}"/>
              </c:ext>
            </c:extLst>
          </c:dPt>
          <c:dPt>
            <c:idx val="28"/>
            <c:invertIfNegative val="0"/>
            <c:bubble3D val="0"/>
            <c:extLst>
              <c:ext xmlns:c16="http://schemas.microsoft.com/office/drawing/2014/chart" uri="{C3380CC4-5D6E-409C-BE32-E72D297353CC}">
                <c16:uniqueId val="{00000010-CA8F-47A2-8A78-2A51E77841BD}"/>
              </c:ext>
            </c:extLst>
          </c:dPt>
          <c:dPt>
            <c:idx val="29"/>
            <c:invertIfNegative val="0"/>
            <c:bubble3D val="0"/>
            <c:extLst>
              <c:ext xmlns:c16="http://schemas.microsoft.com/office/drawing/2014/chart" uri="{C3380CC4-5D6E-409C-BE32-E72D297353CC}">
                <c16:uniqueId val="{00000011-CA8F-47A2-8A78-2A51E77841BD}"/>
              </c:ext>
            </c:extLst>
          </c:dPt>
          <c:dPt>
            <c:idx val="30"/>
            <c:invertIfNegative val="0"/>
            <c:bubble3D val="0"/>
            <c:extLst>
              <c:ext xmlns:c16="http://schemas.microsoft.com/office/drawing/2014/chart" uri="{C3380CC4-5D6E-409C-BE32-E72D297353CC}">
                <c16:uniqueId val="{00000012-CA8F-47A2-8A78-2A51E77841BD}"/>
              </c:ext>
            </c:extLst>
          </c:dPt>
          <c:dPt>
            <c:idx val="31"/>
            <c:invertIfNegative val="0"/>
            <c:bubble3D val="0"/>
            <c:extLst>
              <c:ext xmlns:c16="http://schemas.microsoft.com/office/drawing/2014/chart" uri="{C3380CC4-5D6E-409C-BE32-E72D297353CC}">
                <c16:uniqueId val="{00000013-CA8F-47A2-8A78-2A51E77841BD}"/>
              </c:ext>
            </c:extLst>
          </c:dPt>
          <c:dPt>
            <c:idx val="32"/>
            <c:invertIfNegative val="0"/>
            <c:bubble3D val="0"/>
            <c:extLst>
              <c:ext xmlns:c16="http://schemas.microsoft.com/office/drawing/2014/chart" uri="{C3380CC4-5D6E-409C-BE32-E72D297353CC}">
                <c16:uniqueId val="{00000014-CA8F-47A2-8A78-2A51E77841BD}"/>
              </c:ext>
            </c:extLst>
          </c:dPt>
          <c:dPt>
            <c:idx val="33"/>
            <c:invertIfNegative val="0"/>
            <c:bubble3D val="0"/>
            <c:extLst>
              <c:ext xmlns:c16="http://schemas.microsoft.com/office/drawing/2014/chart" uri="{C3380CC4-5D6E-409C-BE32-E72D297353CC}">
                <c16:uniqueId val="{00000015-CA8F-47A2-8A78-2A51E77841BD}"/>
              </c:ext>
            </c:extLst>
          </c:dPt>
          <c:dPt>
            <c:idx val="34"/>
            <c:invertIfNegative val="0"/>
            <c:bubble3D val="0"/>
            <c:spPr>
              <a:solidFill>
                <a:srgbClr val="FFC000"/>
              </a:solidFill>
              <a:effectLst/>
            </c:spPr>
            <c:extLst>
              <c:ext xmlns:c16="http://schemas.microsoft.com/office/drawing/2014/chart" uri="{C3380CC4-5D6E-409C-BE32-E72D297353CC}">
                <c16:uniqueId val="{00000017-CA8F-47A2-8A78-2A51E77841BD}"/>
              </c:ext>
            </c:extLst>
          </c:dPt>
          <c:dPt>
            <c:idx val="36"/>
            <c:invertIfNegative val="0"/>
            <c:bubble3D val="0"/>
            <c:extLst>
              <c:ext xmlns:c16="http://schemas.microsoft.com/office/drawing/2014/chart" uri="{C3380CC4-5D6E-409C-BE32-E72D297353CC}">
                <c16:uniqueId val="{00000018-CA8F-47A2-8A78-2A51E77841BD}"/>
              </c:ext>
            </c:extLst>
          </c:dPt>
          <c:dPt>
            <c:idx val="37"/>
            <c:invertIfNegative val="0"/>
            <c:bubble3D val="0"/>
            <c:extLst>
              <c:ext xmlns:c16="http://schemas.microsoft.com/office/drawing/2014/chart" uri="{C3380CC4-5D6E-409C-BE32-E72D297353CC}">
                <c16:uniqueId val="{00000019-CA8F-47A2-8A78-2A51E77841BD}"/>
              </c:ext>
            </c:extLst>
          </c:dPt>
          <c:dPt>
            <c:idx val="38"/>
            <c:invertIfNegative val="0"/>
            <c:bubble3D val="0"/>
            <c:extLst>
              <c:ext xmlns:c16="http://schemas.microsoft.com/office/drawing/2014/chart" uri="{C3380CC4-5D6E-409C-BE32-E72D297353CC}">
                <c16:uniqueId val="{0000001A-CA8F-47A2-8A78-2A51E77841BD}"/>
              </c:ext>
            </c:extLst>
          </c:dPt>
          <c:dPt>
            <c:idx val="39"/>
            <c:invertIfNegative val="0"/>
            <c:bubble3D val="0"/>
            <c:extLst>
              <c:ext xmlns:c16="http://schemas.microsoft.com/office/drawing/2014/chart" uri="{C3380CC4-5D6E-409C-BE32-E72D297353CC}">
                <c16:uniqueId val="{0000001B-CA8F-47A2-8A78-2A51E77841BD}"/>
              </c:ext>
            </c:extLst>
          </c:dPt>
          <c:dPt>
            <c:idx val="41"/>
            <c:invertIfNegative val="0"/>
            <c:bubble3D val="0"/>
            <c:extLst>
              <c:ext xmlns:c16="http://schemas.microsoft.com/office/drawing/2014/chart" uri="{C3380CC4-5D6E-409C-BE32-E72D297353CC}">
                <c16:uniqueId val="{0000001C-CA8F-47A2-8A78-2A51E77841BD}"/>
              </c:ext>
            </c:extLst>
          </c:dPt>
          <c:dPt>
            <c:idx val="42"/>
            <c:invertIfNegative val="0"/>
            <c:bubble3D val="0"/>
            <c:extLst>
              <c:ext xmlns:c16="http://schemas.microsoft.com/office/drawing/2014/chart" uri="{C3380CC4-5D6E-409C-BE32-E72D297353CC}">
                <c16:uniqueId val="{0000001D-CA8F-47A2-8A78-2A51E77841BD}"/>
              </c:ext>
            </c:extLst>
          </c:dPt>
          <c:dPt>
            <c:idx val="43"/>
            <c:invertIfNegative val="0"/>
            <c:bubble3D val="0"/>
            <c:extLst>
              <c:ext xmlns:c16="http://schemas.microsoft.com/office/drawing/2014/chart" uri="{C3380CC4-5D6E-409C-BE32-E72D297353CC}">
                <c16:uniqueId val="{0000001E-CA8F-47A2-8A78-2A51E77841BD}"/>
              </c:ext>
            </c:extLst>
          </c:dPt>
          <c:dPt>
            <c:idx val="45"/>
            <c:invertIfNegative val="0"/>
            <c:bubble3D val="0"/>
            <c:extLst>
              <c:ext xmlns:c16="http://schemas.microsoft.com/office/drawing/2014/chart" uri="{C3380CC4-5D6E-409C-BE32-E72D297353CC}">
                <c16:uniqueId val="{0000001F-CA8F-47A2-8A78-2A51E77841BD}"/>
              </c:ext>
            </c:extLst>
          </c:dPt>
          <c:dPt>
            <c:idx val="47"/>
            <c:invertIfNegative val="0"/>
            <c:bubble3D val="0"/>
            <c:extLst>
              <c:ext xmlns:c16="http://schemas.microsoft.com/office/drawing/2014/chart" uri="{C3380CC4-5D6E-409C-BE32-E72D297353CC}">
                <c16:uniqueId val="{00000020-CA8F-47A2-8A78-2A51E77841BD}"/>
              </c:ext>
            </c:extLst>
          </c:dPt>
          <c:dPt>
            <c:idx val="48"/>
            <c:invertIfNegative val="0"/>
            <c:bubble3D val="0"/>
            <c:extLst>
              <c:ext xmlns:c16="http://schemas.microsoft.com/office/drawing/2014/chart" uri="{C3380CC4-5D6E-409C-BE32-E72D297353CC}">
                <c16:uniqueId val="{00000021-CA8F-47A2-8A78-2A51E77841BD}"/>
              </c:ext>
            </c:extLst>
          </c:dPt>
          <c:dPt>
            <c:idx val="49"/>
            <c:invertIfNegative val="0"/>
            <c:bubble3D val="0"/>
            <c:extLst>
              <c:ext xmlns:c16="http://schemas.microsoft.com/office/drawing/2014/chart" uri="{C3380CC4-5D6E-409C-BE32-E72D297353CC}">
                <c16:uniqueId val="{00000022-CA8F-47A2-8A78-2A51E77841BD}"/>
              </c:ext>
            </c:extLst>
          </c:dPt>
          <c:dPt>
            <c:idx val="50"/>
            <c:invertIfNegative val="0"/>
            <c:bubble3D val="0"/>
            <c:extLst>
              <c:ext xmlns:c16="http://schemas.microsoft.com/office/drawing/2014/chart" uri="{C3380CC4-5D6E-409C-BE32-E72D297353CC}">
                <c16:uniqueId val="{00000023-CA8F-47A2-8A78-2A51E77841BD}"/>
              </c:ext>
            </c:extLst>
          </c:dPt>
          <c:dPt>
            <c:idx val="51"/>
            <c:invertIfNegative val="0"/>
            <c:bubble3D val="0"/>
            <c:extLst>
              <c:ext xmlns:c16="http://schemas.microsoft.com/office/drawing/2014/chart" uri="{C3380CC4-5D6E-409C-BE32-E72D297353CC}">
                <c16:uniqueId val="{00000024-CA8F-47A2-8A78-2A51E77841BD}"/>
              </c:ext>
            </c:extLst>
          </c:dPt>
          <c:dPt>
            <c:idx val="52"/>
            <c:invertIfNegative val="0"/>
            <c:bubble3D val="0"/>
            <c:extLst>
              <c:ext xmlns:c16="http://schemas.microsoft.com/office/drawing/2014/chart" uri="{C3380CC4-5D6E-409C-BE32-E72D297353CC}">
                <c16:uniqueId val="{00000025-CA8F-47A2-8A78-2A51E77841BD}"/>
              </c:ext>
            </c:extLst>
          </c:dPt>
          <c:dPt>
            <c:idx val="53"/>
            <c:invertIfNegative val="0"/>
            <c:bubble3D val="0"/>
            <c:extLst>
              <c:ext xmlns:c16="http://schemas.microsoft.com/office/drawing/2014/chart" uri="{C3380CC4-5D6E-409C-BE32-E72D297353CC}">
                <c16:uniqueId val="{00000026-CA8F-47A2-8A78-2A51E77841BD}"/>
              </c:ext>
            </c:extLst>
          </c:dPt>
          <c:dLbls>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'F14'!$A$7:$A$61</c:f>
              <c:strCache>
                <c:ptCount val="55"/>
                <c:pt idx="0">
                  <c:v>Monclova, Coah.</c:v>
                </c:pt>
                <c:pt idx="1">
                  <c:v>Hermosillo, Son.</c:v>
                </c:pt>
                <c:pt idx="2">
                  <c:v>Tampico, Tamps.</c:v>
                </c:pt>
                <c:pt idx="3">
                  <c:v>Esperanza, Son.</c:v>
                </c:pt>
                <c:pt idx="4">
                  <c:v>Cd. Jiménez, Chih.</c:v>
                </c:pt>
                <c:pt idx="5">
                  <c:v>A. M.Cd. de México</c:v>
                </c:pt>
                <c:pt idx="6">
                  <c:v>Villahermosa, Tab.</c:v>
                </c:pt>
                <c:pt idx="7">
                  <c:v>Querétaro, Qro.</c:v>
                </c:pt>
                <c:pt idx="8">
                  <c:v>Chihuahua, Chih.</c:v>
                </c:pt>
                <c:pt idx="9">
                  <c:v>Cd. Juárez, Chih</c:v>
                </c:pt>
                <c:pt idx="10">
                  <c:v>La Paz, B. C. S.</c:v>
                </c:pt>
                <c:pt idx="11">
                  <c:v>Iguala, Gro.</c:v>
                </c:pt>
                <c:pt idx="12">
                  <c:v>Monterrey, N. L.</c:v>
                </c:pt>
                <c:pt idx="13">
                  <c:v>Tulancingo, Hgo.</c:v>
                </c:pt>
                <c:pt idx="14">
                  <c:v>Cd. Acuña, Coah.</c:v>
                </c:pt>
                <c:pt idx="15">
                  <c:v>León, Gto.</c:v>
                </c:pt>
                <c:pt idx="16">
                  <c:v>Toluca, Edo. de Méx.</c:v>
                </c:pt>
                <c:pt idx="17">
                  <c:v>Cortazar, Gto.</c:v>
                </c:pt>
                <c:pt idx="18">
                  <c:v>Coatzacoalcos, Ver.</c:v>
                </c:pt>
                <c:pt idx="19">
                  <c:v>Chetumal, Q. R.</c:v>
                </c:pt>
                <c:pt idx="20">
                  <c:v>Veracruz, Ver.</c:v>
                </c:pt>
                <c:pt idx="21">
                  <c:v>Tijuana, B. C.</c:v>
                </c:pt>
                <c:pt idx="22">
                  <c:v>Saltillo, Coah.</c:v>
                </c:pt>
                <c:pt idx="23">
                  <c:v>Tuxtla Gutiérrez, Chis.</c:v>
                </c:pt>
                <c:pt idx="24">
                  <c:v>Guadalajara, Jal.</c:v>
                </c:pt>
                <c:pt idx="25">
                  <c:v>Cancún, Q. Roo.</c:v>
                </c:pt>
                <c:pt idx="26">
                  <c:v>Colima, Col.</c:v>
                </c:pt>
                <c:pt idx="27">
                  <c:v>Culiacán, Sin.</c:v>
                </c:pt>
                <c:pt idx="28">
                  <c:v>Pachuca, Hgo.</c:v>
                </c:pt>
                <c:pt idx="29">
                  <c:v>Aguascalientes, Ags.</c:v>
                </c:pt>
                <c:pt idx="30">
                  <c:v>Zacatecas, Zac.</c:v>
                </c:pt>
                <c:pt idx="31">
                  <c:v>Mexicali, B. C.</c:v>
                </c:pt>
                <c:pt idx="32">
                  <c:v>Huatabampo, Son.</c:v>
                </c:pt>
                <c:pt idx="33">
                  <c:v>Fresnillo, Zac.</c:v>
                </c:pt>
                <c:pt idx="34">
                  <c:v>Tepatitlán, Jal.</c:v>
                </c:pt>
                <c:pt idx="35">
                  <c:v>San Luis Potosí, S. L. P.</c:v>
                </c:pt>
                <c:pt idx="36">
                  <c:v>Torreón, Coah.</c:v>
                </c:pt>
                <c:pt idx="37">
                  <c:v>Matamoros, Tamps.</c:v>
                </c:pt>
                <c:pt idx="38">
                  <c:v>Tlaxcala, Tlax.</c:v>
                </c:pt>
                <c:pt idx="39">
                  <c:v>Tepic, Nay.</c:v>
                </c:pt>
                <c:pt idx="40">
                  <c:v>Puebla, Pue.</c:v>
                </c:pt>
                <c:pt idx="41">
                  <c:v>Cuernavaca, Mor.</c:v>
                </c:pt>
                <c:pt idx="42">
                  <c:v>Durango, Dgo.</c:v>
                </c:pt>
                <c:pt idx="43">
                  <c:v>Córdoba, Ver.</c:v>
                </c:pt>
                <c:pt idx="44">
                  <c:v>San Andrés Tuxtla, Ver.</c:v>
                </c:pt>
                <c:pt idx="45">
                  <c:v>Izúcar de Matamoros, Pue.</c:v>
                </c:pt>
                <c:pt idx="46">
                  <c:v>Campeche, Camp.</c:v>
                </c:pt>
                <c:pt idx="47">
                  <c:v>Oaxaca, Oax.</c:v>
                </c:pt>
                <c:pt idx="48">
                  <c:v>Morelia, Mich</c:v>
                </c:pt>
                <c:pt idx="49">
                  <c:v>Atlacomulco, Méx.</c:v>
                </c:pt>
                <c:pt idx="50">
                  <c:v>Jacona, Mich.</c:v>
                </c:pt>
                <c:pt idx="51">
                  <c:v>Tapachula, Chis.</c:v>
                </c:pt>
                <c:pt idx="52">
                  <c:v>Acapulco, Gro.</c:v>
                </c:pt>
                <c:pt idx="53">
                  <c:v>Tehuantepec, Oax.</c:v>
                </c:pt>
                <c:pt idx="54">
                  <c:v>Mérida, Yuc.</c:v>
                </c:pt>
              </c:strCache>
            </c:strRef>
          </c:cat>
          <c:val>
            <c:numRef>
              <c:f>'F14'!$D$7:$D$61</c:f>
              <c:numCache>
                <c:formatCode>General</c:formatCode>
                <c:ptCount val="55"/>
                <c:pt idx="0">
                  <c:v>5.85</c:v>
                </c:pt>
                <c:pt idx="1">
                  <c:v>6.11</c:v>
                </c:pt>
                <c:pt idx="2">
                  <c:v>6.2</c:v>
                </c:pt>
                <c:pt idx="3">
                  <c:v>6.37</c:v>
                </c:pt>
                <c:pt idx="4">
                  <c:v>6.47</c:v>
                </c:pt>
                <c:pt idx="5">
                  <c:v>6.62</c:v>
                </c:pt>
                <c:pt idx="6">
                  <c:v>6.62</c:v>
                </c:pt>
                <c:pt idx="7">
                  <c:v>6.64</c:v>
                </c:pt>
                <c:pt idx="8">
                  <c:v>6.74</c:v>
                </c:pt>
                <c:pt idx="9">
                  <c:v>6.76</c:v>
                </c:pt>
                <c:pt idx="10">
                  <c:v>6.89</c:v>
                </c:pt>
                <c:pt idx="11">
                  <c:v>6.95</c:v>
                </c:pt>
                <c:pt idx="12">
                  <c:v>7.12</c:v>
                </c:pt>
                <c:pt idx="13">
                  <c:v>7.17</c:v>
                </c:pt>
                <c:pt idx="14">
                  <c:v>7.2</c:v>
                </c:pt>
                <c:pt idx="15">
                  <c:v>7.23</c:v>
                </c:pt>
                <c:pt idx="16">
                  <c:v>7.35</c:v>
                </c:pt>
                <c:pt idx="17">
                  <c:v>7.51</c:v>
                </c:pt>
                <c:pt idx="18">
                  <c:v>7.54</c:v>
                </c:pt>
                <c:pt idx="19">
                  <c:v>7.55</c:v>
                </c:pt>
                <c:pt idx="20">
                  <c:v>7.64</c:v>
                </c:pt>
                <c:pt idx="21">
                  <c:v>7.66</c:v>
                </c:pt>
                <c:pt idx="22">
                  <c:v>7.74</c:v>
                </c:pt>
                <c:pt idx="23">
                  <c:v>7.86</c:v>
                </c:pt>
                <c:pt idx="24">
                  <c:v>7.88</c:v>
                </c:pt>
                <c:pt idx="25">
                  <c:v>7.89</c:v>
                </c:pt>
                <c:pt idx="26">
                  <c:v>7.89</c:v>
                </c:pt>
                <c:pt idx="27">
                  <c:v>7.9</c:v>
                </c:pt>
                <c:pt idx="28">
                  <c:v>7.95</c:v>
                </c:pt>
                <c:pt idx="29">
                  <c:v>7.99</c:v>
                </c:pt>
                <c:pt idx="30">
                  <c:v>8.0299999999999994</c:v>
                </c:pt>
                <c:pt idx="31">
                  <c:v>8.0399999999999991</c:v>
                </c:pt>
                <c:pt idx="32">
                  <c:v>8.08</c:v>
                </c:pt>
                <c:pt idx="33">
                  <c:v>8.2200000000000006</c:v>
                </c:pt>
                <c:pt idx="34">
                  <c:v>8.32</c:v>
                </c:pt>
                <c:pt idx="35">
                  <c:v>8.34</c:v>
                </c:pt>
                <c:pt idx="36">
                  <c:v>8.3800000000000008</c:v>
                </c:pt>
                <c:pt idx="37">
                  <c:v>8.42</c:v>
                </c:pt>
                <c:pt idx="38">
                  <c:v>8.42</c:v>
                </c:pt>
                <c:pt idx="39">
                  <c:v>8.49</c:v>
                </c:pt>
                <c:pt idx="40">
                  <c:v>8.5</c:v>
                </c:pt>
                <c:pt idx="41">
                  <c:v>8.57</c:v>
                </c:pt>
                <c:pt idx="42">
                  <c:v>8.6199999999999992</c:v>
                </c:pt>
                <c:pt idx="43">
                  <c:v>8.6300000000000008</c:v>
                </c:pt>
                <c:pt idx="44">
                  <c:v>8.6999999999999993</c:v>
                </c:pt>
                <c:pt idx="45">
                  <c:v>8.91</c:v>
                </c:pt>
                <c:pt idx="46">
                  <c:v>9.08</c:v>
                </c:pt>
                <c:pt idx="47">
                  <c:v>9.1199999999999992</c:v>
                </c:pt>
                <c:pt idx="48">
                  <c:v>9.1300000000000008</c:v>
                </c:pt>
                <c:pt idx="49">
                  <c:v>9.19</c:v>
                </c:pt>
                <c:pt idx="50">
                  <c:v>9.23</c:v>
                </c:pt>
                <c:pt idx="51">
                  <c:v>9.24</c:v>
                </c:pt>
                <c:pt idx="52">
                  <c:v>9.3000000000000007</c:v>
                </c:pt>
                <c:pt idx="53">
                  <c:v>9.5</c:v>
                </c:pt>
                <c:pt idx="54">
                  <c:v>9.8000000000000007</c:v>
                </c:pt>
              </c:numCache>
            </c:numRef>
          </c:val>
          <c:extLst>
            <c:ext xmlns:c16="http://schemas.microsoft.com/office/drawing/2014/chart" uri="{C3380CC4-5D6E-409C-BE32-E72D297353CC}">
              <c16:uniqueId val="{00000027-CA8F-47A2-8A78-2A51E77841BD}"/>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15233411655456508"/>
                  <c:y val="-0.54106031746031746"/>
                </c:manualLayout>
              </c:layout>
              <c:tx>
                <c:rich>
                  <a:bodyPr rot="-5400000" vert="horz" wrap="square" lIns="38100" tIns="19050" rIns="38100" bIns="19050" anchor="ctr">
                    <a:noAutofit/>
                  </a:bodyPr>
                  <a:lstStyle/>
                  <a:p>
                    <a:pPr>
                      <a:defRPr sz="900" b="1"/>
                    </a:pPr>
                    <a:r>
                      <a:rPr lang="en-US" sz="900" b="1"/>
                      <a:t>Nacional</a:t>
                    </a:r>
                    <a:r>
                      <a:rPr lang="en-US" sz="900" b="1" baseline="0"/>
                      <a:t>, 7.62</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3728906351667736"/>
                      <c:h val="4.7701603174603181E-2"/>
                    </c:manualLayout>
                  </c15:layout>
                </c:ext>
                <c:ext xmlns:c16="http://schemas.microsoft.com/office/drawing/2014/chart" uri="{C3380CC4-5D6E-409C-BE32-E72D297353CC}">
                  <c16:uniqueId val="{00000028-CA8F-47A2-8A78-2A51E77841BD}"/>
                </c:ext>
              </c:extLst>
            </c:dLbl>
            <c:dLbl>
              <c:idx val="1"/>
              <c:delete val="1"/>
              <c:extLst>
                <c:ext xmlns:c15="http://schemas.microsoft.com/office/drawing/2012/chart" uri="{CE6537A1-D6FC-4f65-9D91-7224C49458BB}"/>
                <c:ext xmlns:c16="http://schemas.microsoft.com/office/drawing/2014/chart" uri="{C3380CC4-5D6E-409C-BE32-E72D297353CC}">
                  <c16:uniqueId val="{00000029-CA8F-47A2-8A78-2A51E77841BD}"/>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7.62</c:v>
              </c:pt>
              <c:pt idx="1">
                <c:v>7.62</c:v>
              </c:pt>
            </c:numLit>
          </c:xVal>
          <c:yVal>
            <c:numLit>
              <c:formatCode>General</c:formatCode>
              <c:ptCount val="2"/>
              <c:pt idx="0">
                <c:v>0</c:v>
              </c:pt>
              <c:pt idx="1">
                <c:v>1</c:v>
              </c:pt>
            </c:numLit>
          </c:yVal>
          <c:smooth val="0"/>
          <c:extLst>
            <c:ext xmlns:c16="http://schemas.microsoft.com/office/drawing/2014/chart" uri="{C3380CC4-5D6E-409C-BE32-E72D297353CC}">
              <c16:uniqueId val="{0000002A-CA8F-47A2-8A78-2A51E77841BD}"/>
            </c:ext>
          </c:extLst>
        </c:ser>
        <c:dLbls>
          <c:showLegendKey val="0"/>
          <c:showVal val="0"/>
          <c:showCatName val="0"/>
          <c:showSerName val="0"/>
          <c:showPercent val="0"/>
          <c:showBubbleSize val="0"/>
        </c:dLbls>
        <c:axId val="1162145136"/>
        <c:axId val="1159956352"/>
      </c:scatte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General" sourceLinked="1"/>
        <c:majorTickMark val="none"/>
        <c:minorTickMark val="none"/>
        <c:tickLblPos val="nextTo"/>
        <c:crossAx val="49014272"/>
        <c:crosses val="autoZero"/>
        <c:crossBetween val="between"/>
      </c:valAx>
      <c:valAx>
        <c:axId val="1159956352"/>
        <c:scaling>
          <c:orientation val="minMax"/>
          <c:max val="1"/>
        </c:scaling>
        <c:delete val="1"/>
        <c:axPos val="r"/>
        <c:numFmt formatCode="General" sourceLinked="1"/>
        <c:majorTickMark val="out"/>
        <c:minorTickMark val="none"/>
        <c:tickLblPos val="nextTo"/>
        <c:crossAx val="1162145136"/>
        <c:crosses val="max"/>
        <c:crossBetween val="midCat"/>
      </c:valAx>
      <c:valAx>
        <c:axId val="1162145136"/>
        <c:scaling>
          <c:orientation val="minMax"/>
        </c:scaling>
        <c:delete val="1"/>
        <c:axPos val="b"/>
        <c:numFmt formatCode="General" sourceLinked="1"/>
        <c:majorTickMark val="out"/>
        <c:minorTickMark val="none"/>
        <c:tickLblPos val="nextTo"/>
        <c:crossAx val="11599563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'F125'!$G$5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1EF5-40E2-976A-92257FB95A71}"/>
              </c:ext>
            </c:extLst>
          </c:dPt>
          <c:dPt>
            <c:idx val="1"/>
            <c:invertIfNegative val="0"/>
            <c:bubble3D val="0"/>
            <c:spPr>
              <a:solidFill>
                <a:srgbClr val="FBBB27"/>
              </a:solidFill>
            </c:spPr>
            <c:extLst>
              <c:ext xmlns:c16="http://schemas.microsoft.com/office/drawing/2014/chart" uri="{C3380CC4-5D6E-409C-BE32-E72D297353CC}">
                <c16:uniqueId val="{00000002-1EF5-40E2-976A-92257FB95A71}"/>
              </c:ext>
            </c:extLst>
          </c:dPt>
          <c:dPt>
            <c:idx val="11"/>
            <c:invertIfNegative val="0"/>
            <c:bubble3D val="0"/>
            <c:extLst>
              <c:ext xmlns:c16="http://schemas.microsoft.com/office/drawing/2014/chart" uri="{C3380CC4-5D6E-409C-BE32-E72D297353CC}">
                <c16:uniqueId val="{00000003-1EF5-40E2-976A-92257FB95A71}"/>
              </c:ext>
            </c:extLst>
          </c:dPt>
          <c:dPt>
            <c:idx val="12"/>
            <c:invertIfNegative val="0"/>
            <c:bubble3D val="0"/>
            <c:extLst>
              <c:ext xmlns:c16="http://schemas.microsoft.com/office/drawing/2014/chart" uri="{C3380CC4-5D6E-409C-BE32-E72D297353CC}">
                <c16:uniqueId val="{00000004-1EF5-40E2-976A-92257FB95A71}"/>
              </c:ext>
            </c:extLst>
          </c:dPt>
          <c:dPt>
            <c:idx val="13"/>
            <c:invertIfNegative val="0"/>
            <c:bubble3D val="0"/>
            <c:spPr>
              <a:solidFill>
                <a:srgbClr val="FBBB27"/>
              </a:solidFill>
            </c:spPr>
            <c:extLst>
              <c:ext xmlns:c16="http://schemas.microsoft.com/office/drawing/2014/chart" uri="{C3380CC4-5D6E-409C-BE32-E72D297353CC}">
                <c16:uniqueId val="{00000006-1EF5-40E2-976A-92257FB95A71}"/>
              </c:ext>
            </c:extLst>
          </c:dPt>
          <c:dPt>
            <c:idx val="23"/>
            <c:invertIfNegative val="0"/>
            <c:bubble3D val="0"/>
            <c:extLst>
              <c:ext xmlns:c16="http://schemas.microsoft.com/office/drawing/2014/chart" uri="{C3380CC4-5D6E-409C-BE32-E72D297353CC}">
                <c16:uniqueId val="{00000007-1EF5-40E2-976A-92257FB95A71}"/>
              </c:ext>
            </c:extLst>
          </c:dPt>
          <c:dPt>
            <c:idx val="24"/>
            <c:invertIfNegative val="0"/>
            <c:bubble3D val="0"/>
            <c:extLst>
              <c:ext xmlns:c16="http://schemas.microsoft.com/office/drawing/2014/chart" uri="{C3380CC4-5D6E-409C-BE32-E72D297353CC}">
                <c16:uniqueId val="{00000008-1EF5-40E2-976A-92257FB95A71}"/>
              </c:ext>
            </c:extLst>
          </c:dPt>
          <c:dPt>
            <c:idx val="25"/>
            <c:invertIfNegative val="0"/>
            <c:bubble3D val="0"/>
            <c:spPr>
              <a:solidFill>
                <a:srgbClr val="FBBB27"/>
              </a:solidFill>
            </c:spPr>
            <c:extLst>
              <c:ext xmlns:c16="http://schemas.microsoft.com/office/drawing/2014/chart" uri="{C3380CC4-5D6E-409C-BE32-E72D297353CC}">
                <c16:uniqueId val="{0000000A-1EF5-40E2-976A-92257FB95A71}"/>
              </c:ext>
            </c:extLst>
          </c:dPt>
          <c:dPt>
            <c:idx val="35"/>
            <c:invertIfNegative val="0"/>
            <c:bubble3D val="0"/>
            <c:extLst>
              <c:ext xmlns:c16="http://schemas.microsoft.com/office/drawing/2014/chart" uri="{C3380CC4-5D6E-409C-BE32-E72D297353CC}">
                <c16:uniqueId val="{0000000B-1EF5-40E2-976A-92257FB95A71}"/>
              </c:ext>
            </c:extLst>
          </c:dPt>
          <c:dPt>
            <c:idx val="36"/>
            <c:invertIfNegative val="0"/>
            <c:bubble3D val="0"/>
            <c:extLst>
              <c:ext xmlns:c16="http://schemas.microsoft.com/office/drawing/2014/chart" uri="{C3380CC4-5D6E-409C-BE32-E72D297353CC}">
                <c16:uniqueId val="{0000000C-1EF5-40E2-976A-92257FB95A71}"/>
              </c:ext>
            </c:extLst>
          </c:dPt>
          <c:dPt>
            <c:idx val="37"/>
            <c:invertIfNegative val="0"/>
            <c:bubble3D val="0"/>
            <c:spPr>
              <a:solidFill>
                <a:srgbClr val="FBBB27"/>
              </a:solidFill>
            </c:spPr>
            <c:extLst>
              <c:ext xmlns:c16="http://schemas.microsoft.com/office/drawing/2014/chart" uri="{C3380CC4-5D6E-409C-BE32-E72D297353CC}">
                <c16:uniqueId val="{0000000E-1EF5-40E2-976A-92257FB95A71}"/>
              </c:ext>
            </c:extLst>
          </c:dPt>
          <c:dPt>
            <c:idx val="49"/>
            <c:invertIfNegative val="0"/>
            <c:bubble3D val="0"/>
            <c:spPr>
              <a:solidFill>
                <a:srgbClr val="FBBB27"/>
              </a:solidFill>
            </c:spPr>
            <c:extLst>
              <c:ext xmlns:c16="http://schemas.microsoft.com/office/drawing/2014/chart" uri="{C3380CC4-5D6E-409C-BE32-E72D297353CC}">
                <c16:uniqueId val="{00000010-1EF5-40E2-976A-92257FB95A71}"/>
              </c:ext>
            </c:extLst>
          </c:dPt>
          <c:dPt>
            <c:idx val="61"/>
            <c:invertIfNegative val="0"/>
            <c:bubble3D val="0"/>
            <c:spPr>
              <a:solidFill>
                <a:srgbClr val="FBBB27"/>
              </a:solidFill>
            </c:spPr>
            <c:extLst>
              <c:ext xmlns:c16="http://schemas.microsoft.com/office/drawing/2014/chart" uri="{C3380CC4-5D6E-409C-BE32-E72D297353CC}">
                <c16:uniqueId val="{00000012-1EF5-40E2-976A-92257FB95A71}"/>
              </c:ext>
            </c:extLst>
          </c:dPt>
          <c:dPt>
            <c:idx val="73"/>
            <c:invertIfNegative val="0"/>
            <c:bubble3D val="0"/>
            <c:spPr>
              <a:solidFill>
                <a:srgbClr val="FBBB27"/>
              </a:solidFill>
            </c:spPr>
            <c:extLst>
              <c:ext xmlns:c16="http://schemas.microsoft.com/office/drawing/2014/chart" uri="{C3380CC4-5D6E-409C-BE32-E72D297353CC}">
                <c16:uniqueId val="{00000014-1EF5-40E2-976A-92257FB95A71}"/>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'F125'!$A$18:$B$79</c:f>
              <c:multiLvlStrCache>
                <c:ptCount val="6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lvl>
                <c:lvl>
                  <c:pt idx="0">
                    <c:v>2017</c:v>
                  </c:pt>
                  <c:pt idx="12">
                    <c:v>2018</c:v>
                  </c:pt>
                  <c:pt idx="24">
                    <c:v>2019</c:v>
                  </c:pt>
                  <c:pt idx="36">
                    <c:v>2020</c:v>
                  </c:pt>
                  <c:pt idx="48">
                    <c:v>2021</c:v>
                  </c:pt>
                  <c:pt idx="60">
                    <c:v>2022</c:v>
                  </c:pt>
                </c:lvl>
              </c:multiLvlStrCache>
            </c:multiLvlStrRef>
          </c:cat>
          <c:val>
            <c:numRef>
              <c:f>'F125'!$G$18:$G$79</c:f>
              <c:numCache>
                <c:formatCode>General</c:formatCode>
                <c:ptCount val="62"/>
                <c:pt idx="0">
                  <c:v>42</c:v>
                </c:pt>
                <c:pt idx="1">
                  <c:v>36</c:v>
                </c:pt>
                <c:pt idx="2">
                  <c:v>69</c:v>
                </c:pt>
                <c:pt idx="3">
                  <c:v>59</c:v>
                </c:pt>
                <c:pt idx="4">
                  <c:v>111</c:v>
                </c:pt>
                <c:pt idx="5">
                  <c:v>47</c:v>
                </c:pt>
                <c:pt idx="6">
                  <c:v>49</c:v>
                </c:pt>
                <c:pt idx="7">
                  <c:v>45</c:v>
                </c:pt>
                <c:pt idx="8">
                  <c:v>58</c:v>
                </c:pt>
                <c:pt idx="9">
                  <c:v>82</c:v>
                </c:pt>
                <c:pt idx="10">
                  <c:v>62</c:v>
                </c:pt>
                <c:pt idx="11">
                  <c:v>140</c:v>
                </c:pt>
                <c:pt idx="12">
                  <c:v>79</c:v>
                </c:pt>
                <c:pt idx="13">
                  <c:v>101</c:v>
                </c:pt>
                <c:pt idx="14">
                  <c:v>126</c:v>
                </c:pt>
                <c:pt idx="15">
                  <c:v>110</c:v>
                </c:pt>
                <c:pt idx="16">
                  <c:v>146</c:v>
                </c:pt>
                <c:pt idx="17">
                  <c:v>122</c:v>
                </c:pt>
                <c:pt idx="18">
                  <c:v>82</c:v>
                </c:pt>
                <c:pt idx="19">
                  <c:v>94</c:v>
                </c:pt>
                <c:pt idx="20">
                  <c:v>153</c:v>
                </c:pt>
                <c:pt idx="21">
                  <c:v>167</c:v>
                </c:pt>
                <c:pt idx="22">
                  <c:v>163</c:v>
                </c:pt>
                <c:pt idx="23">
                  <c:v>234</c:v>
                </c:pt>
                <c:pt idx="24">
                  <c:v>177</c:v>
                </c:pt>
                <c:pt idx="25">
                  <c:v>128</c:v>
                </c:pt>
                <c:pt idx="26">
                  <c:v>171</c:v>
                </c:pt>
                <c:pt idx="27">
                  <c:v>106</c:v>
                </c:pt>
                <c:pt idx="28">
                  <c:v>102</c:v>
                </c:pt>
                <c:pt idx="29">
                  <c:v>221</c:v>
                </c:pt>
                <c:pt idx="30">
                  <c:v>185</c:v>
                </c:pt>
                <c:pt idx="31">
                  <c:v>161</c:v>
                </c:pt>
                <c:pt idx="32">
                  <c:v>246</c:v>
                </c:pt>
                <c:pt idx="33">
                  <c:v>259</c:v>
                </c:pt>
                <c:pt idx="34">
                  <c:v>307</c:v>
                </c:pt>
                <c:pt idx="35">
                  <c:v>314</c:v>
                </c:pt>
                <c:pt idx="36">
                  <c:v>211</c:v>
                </c:pt>
                <c:pt idx="37">
                  <c:v>200</c:v>
                </c:pt>
                <c:pt idx="38">
                  <c:v>261</c:v>
                </c:pt>
                <c:pt idx="39">
                  <c:v>154</c:v>
                </c:pt>
                <c:pt idx="40">
                  <c:v>97</c:v>
                </c:pt>
                <c:pt idx="41">
                  <c:v>154</c:v>
                </c:pt>
                <c:pt idx="42">
                  <c:v>183</c:v>
                </c:pt>
                <c:pt idx="43">
                  <c:v>173</c:v>
                </c:pt>
                <c:pt idx="44">
                  <c:v>147</c:v>
                </c:pt>
                <c:pt idx="45">
                  <c:v>165</c:v>
                </c:pt>
                <c:pt idx="46">
                  <c:v>201</c:v>
                </c:pt>
                <c:pt idx="47">
                  <c:v>345</c:v>
                </c:pt>
                <c:pt idx="48">
                  <c:v>226</c:v>
                </c:pt>
                <c:pt idx="49">
                  <c:v>296</c:v>
                </c:pt>
                <c:pt idx="50">
                  <c:v>375</c:v>
                </c:pt>
                <c:pt idx="51">
                  <c:v>499</c:v>
                </c:pt>
                <c:pt idx="52">
                  <c:v>468</c:v>
                </c:pt>
                <c:pt idx="53">
                  <c:v>392</c:v>
                </c:pt>
                <c:pt idx="54">
                  <c:v>445</c:v>
                </c:pt>
                <c:pt idx="55">
                  <c:v>349</c:v>
                </c:pt>
                <c:pt idx="56">
                  <c:v>378</c:v>
                </c:pt>
                <c:pt idx="57">
                  <c:v>327</c:v>
                </c:pt>
                <c:pt idx="58">
                  <c:v>385</c:v>
                </c:pt>
                <c:pt idx="59">
                  <c:v>331</c:v>
                </c:pt>
                <c:pt idx="60">
                  <c:v>263</c:v>
                </c:pt>
                <c:pt idx="61">
                  <c:v>322</c:v>
                </c:pt>
              </c:numCache>
            </c:numRef>
          </c:val>
          <c:extLst>
            <c:ext xmlns:c16="http://schemas.microsoft.com/office/drawing/2014/chart" uri="{C3380CC4-5D6E-409C-BE32-E72D297353CC}">
              <c16:uniqueId val="{00000015-1EF5-40E2-976A-92257FB95A71}"/>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'F125'!$H$5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6-1EF5-40E2-976A-92257FB95A71}"/>
              </c:ext>
            </c:extLst>
          </c:dPt>
          <c:dLbls>
            <c:delete val="1"/>
          </c:dLbls>
          <c:cat>
            <c:multiLvlStrRef>
              <c:f>'F125'!$A$18:$B$79</c:f>
              <c:multiLvlStrCache>
                <c:ptCount val="6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lvl>
                <c:lvl>
                  <c:pt idx="0">
                    <c:v>2017</c:v>
                  </c:pt>
                  <c:pt idx="12">
                    <c:v>2018</c:v>
                  </c:pt>
                  <c:pt idx="24">
                    <c:v>2019</c:v>
                  </c:pt>
                  <c:pt idx="36">
                    <c:v>2020</c:v>
                  </c:pt>
                  <c:pt idx="48">
                    <c:v>2021</c:v>
                  </c:pt>
                  <c:pt idx="60">
                    <c:v>2022</c:v>
                  </c:pt>
                </c:lvl>
              </c:multiLvlStrCache>
            </c:multiLvlStrRef>
          </c:cat>
          <c:val>
            <c:numRef>
              <c:f>'F125'!$H$18:$H$79</c:f>
              <c:numCache>
                <c:formatCode>#,##0</c:formatCode>
                <c:ptCount val="62"/>
                <c:pt idx="0">
                  <c:v>18.66</c:v>
                </c:pt>
                <c:pt idx="1">
                  <c:v>23.44</c:v>
                </c:pt>
                <c:pt idx="2">
                  <c:v>35.630000000000003</c:v>
                </c:pt>
                <c:pt idx="3">
                  <c:v>28.63</c:v>
                </c:pt>
                <c:pt idx="4">
                  <c:v>26.41</c:v>
                </c:pt>
                <c:pt idx="5">
                  <c:v>24.72</c:v>
                </c:pt>
                <c:pt idx="6">
                  <c:v>21.03</c:v>
                </c:pt>
                <c:pt idx="7">
                  <c:v>24.03</c:v>
                </c:pt>
                <c:pt idx="8">
                  <c:v>25.5</c:v>
                </c:pt>
                <c:pt idx="9">
                  <c:v>30.97</c:v>
                </c:pt>
                <c:pt idx="10">
                  <c:v>28.59</c:v>
                </c:pt>
                <c:pt idx="11">
                  <c:v>42.22</c:v>
                </c:pt>
                <c:pt idx="12">
                  <c:v>31.28</c:v>
                </c:pt>
                <c:pt idx="13">
                  <c:v>40.909999999999997</c:v>
                </c:pt>
                <c:pt idx="14">
                  <c:v>40.94</c:v>
                </c:pt>
                <c:pt idx="15">
                  <c:v>43.22</c:v>
                </c:pt>
                <c:pt idx="16">
                  <c:v>46.5</c:v>
                </c:pt>
                <c:pt idx="17">
                  <c:v>49.72</c:v>
                </c:pt>
                <c:pt idx="18">
                  <c:v>38.72</c:v>
                </c:pt>
                <c:pt idx="19">
                  <c:v>39.909999999999997</c:v>
                </c:pt>
                <c:pt idx="20">
                  <c:v>51.84</c:v>
                </c:pt>
                <c:pt idx="21">
                  <c:v>50.44</c:v>
                </c:pt>
                <c:pt idx="22">
                  <c:v>55.72</c:v>
                </c:pt>
                <c:pt idx="23">
                  <c:v>67.28</c:v>
                </c:pt>
                <c:pt idx="24">
                  <c:v>57.78</c:v>
                </c:pt>
                <c:pt idx="25">
                  <c:v>45.47</c:v>
                </c:pt>
                <c:pt idx="26">
                  <c:v>67.5</c:v>
                </c:pt>
                <c:pt idx="27">
                  <c:v>39.06</c:v>
                </c:pt>
                <c:pt idx="28">
                  <c:v>35.47</c:v>
                </c:pt>
                <c:pt idx="29">
                  <c:v>77.84</c:v>
                </c:pt>
                <c:pt idx="30">
                  <c:v>64.63</c:v>
                </c:pt>
                <c:pt idx="31">
                  <c:v>57.09</c:v>
                </c:pt>
                <c:pt idx="32">
                  <c:v>77.06</c:v>
                </c:pt>
                <c:pt idx="33">
                  <c:v>90.44</c:v>
                </c:pt>
                <c:pt idx="34">
                  <c:v>96.56</c:v>
                </c:pt>
                <c:pt idx="35">
                  <c:v>91.34</c:v>
                </c:pt>
                <c:pt idx="36">
                  <c:v>78.41</c:v>
                </c:pt>
                <c:pt idx="37">
                  <c:v>74.81</c:v>
                </c:pt>
                <c:pt idx="38">
                  <c:v>74.63</c:v>
                </c:pt>
                <c:pt idx="39">
                  <c:v>34.53</c:v>
                </c:pt>
                <c:pt idx="40">
                  <c:v>36.94</c:v>
                </c:pt>
                <c:pt idx="41">
                  <c:v>52.69</c:v>
                </c:pt>
                <c:pt idx="42">
                  <c:v>55.19</c:v>
                </c:pt>
                <c:pt idx="43">
                  <c:v>56.38</c:v>
                </c:pt>
                <c:pt idx="44">
                  <c:v>49.19</c:v>
                </c:pt>
                <c:pt idx="45">
                  <c:v>64.75</c:v>
                </c:pt>
                <c:pt idx="46">
                  <c:v>75.06</c:v>
                </c:pt>
                <c:pt idx="47">
                  <c:v>110.09</c:v>
                </c:pt>
                <c:pt idx="48">
                  <c:v>83.94</c:v>
                </c:pt>
                <c:pt idx="49" formatCode="0.00">
                  <c:v>98</c:v>
                </c:pt>
                <c:pt idx="50" formatCode="0.00">
                  <c:v>126.22</c:v>
                </c:pt>
                <c:pt idx="51" formatCode="0.00">
                  <c:v>142.59</c:v>
                </c:pt>
                <c:pt idx="52" formatCode="0.00">
                  <c:v>136.72</c:v>
                </c:pt>
                <c:pt idx="53" formatCode="0.00">
                  <c:v>135.75</c:v>
                </c:pt>
                <c:pt idx="54" formatCode="0.00">
                  <c:v>141.22</c:v>
                </c:pt>
                <c:pt idx="55" formatCode="0.00">
                  <c:v>124.5</c:v>
                </c:pt>
                <c:pt idx="56" formatCode="0.00">
                  <c:v>126.56</c:v>
                </c:pt>
                <c:pt idx="57" formatCode="0.00">
                  <c:v>109.31</c:v>
                </c:pt>
                <c:pt idx="58" formatCode="0.00">
                  <c:v>117.97</c:v>
                </c:pt>
                <c:pt idx="59" formatCode="0.00">
                  <c:v>128.44</c:v>
                </c:pt>
                <c:pt idx="60" formatCode="0.00">
                  <c:v>101.78</c:v>
                </c:pt>
                <c:pt idx="61" formatCode="0.00">
                  <c:v>104.97</c:v>
                </c:pt>
              </c:numCache>
            </c:numRef>
          </c:val>
          <c:smooth val="0"/>
          <c:extLst>
            <c:ext xmlns:c16="http://schemas.microsoft.com/office/drawing/2014/chart" uri="{C3380CC4-5D6E-409C-BE32-E72D297353CC}">
              <c16:uniqueId val="{00000017-1EF5-40E2-976A-92257FB95A71}"/>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'F125'!$G$5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3659-4BC3-9EB2-DC6304864F1B}"/>
              </c:ext>
            </c:extLst>
          </c:dPt>
          <c:dPt>
            <c:idx val="1"/>
            <c:invertIfNegative val="0"/>
            <c:bubble3D val="0"/>
            <c:extLst>
              <c:ext xmlns:c16="http://schemas.microsoft.com/office/drawing/2014/chart" uri="{C3380CC4-5D6E-409C-BE32-E72D297353CC}">
                <c16:uniqueId val="{00000001-3659-4BC3-9EB2-DC6304864F1B}"/>
              </c:ext>
            </c:extLst>
          </c:dPt>
          <c:dPt>
            <c:idx val="2"/>
            <c:invertIfNegative val="0"/>
            <c:bubble3D val="0"/>
            <c:spPr>
              <a:solidFill>
                <a:srgbClr val="FBBB27"/>
              </a:solidFill>
            </c:spPr>
            <c:extLst>
              <c:ext xmlns:c16="http://schemas.microsoft.com/office/drawing/2014/chart" uri="{C3380CC4-5D6E-409C-BE32-E72D297353CC}">
                <c16:uniqueId val="{00000003-3659-4BC3-9EB2-DC6304864F1B}"/>
              </c:ext>
            </c:extLst>
          </c:dPt>
          <c:dPt>
            <c:idx val="11"/>
            <c:invertIfNegative val="0"/>
            <c:bubble3D val="0"/>
            <c:extLst>
              <c:ext xmlns:c16="http://schemas.microsoft.com/office/drawing/2014/chart" uri="{C3380CC4-5D6E-409C-BE32-E72D297353CC}">
                <c16:uniqueId val="{00000004-3659-4BC3-9EB2-DC6304864F1B}"/>
              </c:ext>
            </c:extLst>
          </c:dPt>
          <c:dPt>
            <c:idx val="12"/>
            <c:invertIfNegative val="0"/>
            <c:bubble3D val="0"/>
            <c:extLst>
              <c:ext xmlns:c16="http://schemas.microsoft.com/office/drawing/2014/chart" uri="{C3380CC4-5D6E-409C-BE32-E72D297353CC}">
                <c16:uniqueId val="{00000005-3659-4BC3-9EB2-DC6304864F1B}"/>
              </c:ext>
            </c:extLst>
          </c:dPt>
          <c:dPt>
            <c:idx val="13"/>
            <c:invertIfNegative val="0"/>
            <c:bubble3D val="0"/>
            <c:extLst>
              <c:ext xmlns:c16="http://schemas.microsoft.com/office/drawing/2014/chart" uri="{C3380CC4-5D6E-409C-BE32-E72D297353CC}">
                <c16:uniqueId val="{00000006-3659-4BC3-9EB2-DC6304864F1B}"/>
              </c:ext>
            </c:extLst>
          </c:dPt>
          <c:dPt>
            <c:idx val="14"/>
            <c:invertIfNegative val="0"/>
            <c:bubble3D val="0"/>
            <c:spPr>
              <a:solidFill>
                <a:srgbClr val="FBBB27"/>
              </a:solidFill>
            </c:spPr>
            <c:extLst>
              <c:ext xmlns:c16="http://schemas.microsoft.com/office/drawing/2014/chart" uri="{C3380CC4-5D6E-409C-BE32-E72D297353CC}">
                <c16:uniqueId val="{00000008-3659-4BC3-9EB2-DC6304864F1B}"/>
              </c:ext>
            </c:extLst>
          </c:dPt>
          <c:dPt>
            <c:idx val="23"/>
            <c:invertIfNegative val="0"/>
            <c:bubble3D val="0"/>
            <c:extLst>
              <c:ext xmlns:c16="http://schemas.microsoft.com/office/drawing/2014/chart" uri="{C3380CC4-5D6E-409C-BE32-E72D297353CC}">
                <c16:uniqueId val="{00000009-3659-4BC3-9EB2-DC6304864F1B}"/>
              </c:ext>
            </c:extLst>
          </c:dPt>
          <c:dPt>
            <c:idx val="24"/>
            <c:invertIfNegative val="0"/>
            <c:bubble3D val="0"/>
            <c:extLst>
              <c:ext xmlns:c16="http://schemas.microsoft.com/office/drawing/2014/chart" uri="{C3380CC4-5D6E-409C-BE32-E72D297353CC}">
                <c16:uniqueId val="{0000000A-3659-4BC3-9EB2-DC6304864F1B}"/>
              </c:ext>
            </c:extLst>
          </c:dPt>
          <c:dPt>
            <c:idx val="25"/>
            <c:invertIfNegative val="0"/>
            <c:bubble3D val="0"/>
            <c:extLst>
              <c:ext xmlns:c16="http://schemas.microsoft.com/office/drawing/2014/chart" uri="{C3380CC4-5D6E-409C-BE32-E72D297353CC}">
                <c16:uniqueId val="{0000000B-3659-4BC3-9EB2-DC6304864F1B}"/>
              </c:ext>
            </c:extLst>
          </c:dPt>
          <c:dPt>
            <c:idx val="26"/>
            <c:invertIfNegative val="0"/>
            <c:bubble3D val="0"/>
            <c:spPr>
              <a:solidFill>
                <a:srgbClr val="FBBB27"/>
              </a:solidFill>
            </c:spPr>
            <c:extLst>
              <c:ext xmlns:c16="http://schemas.microsoft.com/office/drawing/2014/chart" uri="{C3380CC4-5D6E-409C-BE32-E72D297353CC}">
                <c16:uniqueId val="{0000000D-3659-4BC3-9EB2-DC6304864F1B}"/>
              </c:ext>
            </c:extLst>
          </c:dPt>
          <c:dPt>
            <c:idx val="35"/>
            <c:invertIfNegative val="0"/>
            <c:bubble3D val="0"/>
            <c:extLst>
              <c:ext xmlns:c16="http://schemas.microsoft.com/office/drawing/2014/chart" uri="{C3380CC4-5D6E-409C-BE32-E72D297353CC}">
                <c16:uniqueId val="{0000000E-3659-4BC3-9EB2-DC6304864F1B}"/>
              </c:ext>
            </c:extLst>
          </c:dPt>
          <c:dPt>
            <c:idx val="36"/>
            <c:invertIfNegative val="0"/>
            <c:bubble3D val="0"/>
            <c:extLst>
              <c:ext xmlns:c16="http://schemas.microsoft.com/office/drawing/2014/chart" uri="{C3380CC4-5D6E-409C-BE32-E72D297353CC}">
                <c16:uniqueId val="{0000000F-3659-4BC3-9EB2-DC6304864F1B}"/>
              </c:ext>
            </c:extLst>
          </c:dPt>
          <c:dPt>
            <c:idx val="37"/>
            <c:invertIfNegative val="0"/>
            <c:bubble3D val="0"/>
            <c:extLst>
              <c:ext xmlns:c16="http://schemas.microsoft.com/office/drawing/2014/chart" uri="{C3380CC4-5D6E-409C-BE32-E72D297353CC}">
                <c16:uniqueId val="{00000010-3659-4BC3-9EB2-DC6304864F1B}"/>
              </c:ext>
            </c:extLst>
          </c:dPt>
          <c:dPt>
            <c:idx val="38"/>
            <c:invertIfNegative val="0"/>
            <c:bubble3D val="0"/>
            <c:spPr>
              <a:solidFill>
                <a:srgbClr val="FBBB27"/>
              </a:solidFill>
            </c:spPr>
            <c:extLst>
              <c:ext xmlns:c16="http://schemas.microsoft.com/office/drawing/2014/chart" uri="{C3380CC4-5D6E-409C-BE32-E72D297353CC}">
                <c16:uniqueId val="{00000012-3659-4BC3-9EB2-DC6304864F1B}"/>
              </c:ext>
            </c:extLst>
          </c:dPt>
          <c:dPt>
            <c:idx val="50"/>
            <c:invertIfNegative val="0"/>
            <c:bubble3D val="0"/>
            <c:spPr>
              <a:solidFill>
                <a:srgbClr val="FBBB27"/>
              </a:solidFill>
            </c:spPr>
            <c:extLst>
              <c:ext xmlns:c16="http://schemas.microsoft.com/office/drawing/2014/chart" uri="{C3380CC4-5D6E-409C-BE32-E72D297353CC}">
                <c16:uniqueId val="{00000014-3659-4BC3-9EB2-DC6304864F1B}"/>
              </c:ext>
            </c:extLst>
          </c:dPt>
          <c:dPt>
            <c:idx val="62"/>
            <c:invertIfNegative val="0"/>
            <c:bubble3D val="0"/>
            <c:spPr>
              <a:solidFill>
                <a:srgbClr val="FBBB27"/>
              </a:solidFill>
            </c:spPr>
            <c:extLst>
              <c:ext xmlns:c16="http://schemas.microsoft.com/office/drawing/2014/chart" uri="{C3380CC4-5D6E-409C-BE32-E72D297353CC}">
                <c16:uniqueId val="{00000016-3659-4BC3-9EB2-DC6304864F1B}"/>
              </c:ext>
            </c:extLst>
          </c:dPt>
          <c:dPt>
            <c:idx val="74"/>
            <c:invertIfNegative val="0"/>
            <c:bubble3D val="0"/>
            <c:spPr>
              <a:solidFill>
                <a:srgbClr val="FBBB27"/>
              </a:solidFill>
            </c:spPr>
            <c:extLst>
              <c:ext xmlns:c16="http://schemas.microsoft.com/office/drawing/2014/chart" uri="{C3380CC4-5D6E-409C-BE32-E72D297353CC}">
                <c16:uniqueId val="{00000018-3659-4BC3-9EB2-DC6304864F1B}"/>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'F125'!$A$18:$B$80</c:f>
              <c:multiLvlStrCache>
                <c:ptCount val="6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lvl>
                <c:lvl>
                  <c:pt idx="0">
                    <c:v>2017</c:v>
                  </c:pt>
                  <c:pt idx="12">
                    <c:v>2018</c:v>
                  </c:pt>
                  <c:pt idx="24">
                    <c:v>2019</c:v>
                  </c:pt>
                  <c:pt idx="36">
                    <c:v>2020</c:v>
                  </c:pt>
                  <c:pt idx="48">
                    <c:v>2021</c:v>
                  </c:pt>
                  <c:pt idx="60">
                    <c:v>2022</c:v>
                  </c:pt>
                </c:lvl>
              </c:multiLvlStrCache>
            </c:multiLvlStrRef>
          </c:cat>
          <c:val>
            <c:numRef>
              <c:f>'F125'!$G$18:$G$80</c:f>
              <c:numCache>
                <c:formatCode>General</c:formatCode>
                <c:ptCount val="63"/>
                <c:pt idx="0">
                  <c:v>42</c:v>
                </c:pt>
                <c:pt idx="1">
                  <c:v>36</c:v>
                </c:pt>
                <c:pt idx="2">
                  <c:v>69</c:v>
                </c:pt>
                <c:pt idx="3">
                  <c:v>59</c:v>
                </c:pt>
                <c:pt idx="4">
                  <c:v>111</c:v>
                </c:pt>
                <c:pt idx="5">
                  <c:v>47</c:v>
                </c:pt>
                <c:pt idx="6">
                  <c:v>49</c:v>
                </c:pt>
                <c:pt idx="7">
                  <c:v>45</c:v>
                </c:pt>
                <c:pt idx="8">
                  <c:v>58</c:v>
                </c:pt>
                <c:pt idx="9">
                  <c:v>82</c:v>
                </c:pt>
                <c:pt idx="10">
                  <c:v>62</c:v>
                </c:pt>
                <c:pt idx="11">
                  <c:v>140</c:v>
                </c:pt>
                <c:pt idx="12">
                  <c:v>79</c:v>
                </c:pt>
                <c:pt idx="13">
                  <c:v>101</c:v>
                </c:pt>
                <c:pt idx="14">
                  <c:v>126</c:v>
                </c:pt>
                <c:pt idx="15">
                  <c:v>110</c:v>
                </c:pt>
                <c:pt idx="16">
                  <c:v>146</c:v>
                </c:pt>
                <c:pt idx="17">
                  <c:v>122</c:v>
                </c:pt>
                <c:pt idx="18">
                  <c:v>82</c:v>
                </c:pt>
                <c:pt idx="19">
                  <c:v>94</c:v>
                </c:pt>
                <c:pt idx="20">
                  <c:v>153</c:v>
                </c:pt>
                <c:pt idx="21">
                  <c:v>167</c:v>
                </c:pt>
                <c:pt idx="22">
                  <c:v>163</c:v>
                </c:pt>
                <c:pt idx="23">
                  <c:v>234</c:v>
                </c:pt>
                <c:pt idx="24">
                  <c:v>177</c:v>
                </c:pt>
                <c:pt idx="25">
                  <c:v>128</c:v>
                </c:pt>
                <c:pt idx="26">
                  <c:v>171</c:v>
                </c:pt>
                <c:pt idx="27">
                  <c:v>106</c:v>
                </c:pt>
                <c:pt idx="28">
                  <c:v>102</c:v>
                </c:pt>
                <c:pt idx="29">
                  <c:v>221</c:v>
                </c:pt>
                <c:pt idx="30">
                  <c:v>185</c:v>
                </c:pt>
                <c:pt idx="31">
                  <c:v>161</c:v>
                </c:pt>
                <c:pt idx="32">
                  <c:v>246</c:v>
                </c:pt>
                <c:pt idx="33">
                  <c:v>259</c:v>
                </c:pt>
                <c:pt idx="34">
                  <c:v>307</c:v>
                </c:pt>
                <c:pt idx="35">
                  <c:v>314</c:v>
                </c:pt>
                <c:pt idx="36">
                  <c:v>211</c:v>
                </c:pt>
                <c:pt idx="37">
                  <c:v>200</c:v>
                </c:pt>
                <c:pt idx="38">
                  <c:v>261</c:v>
                </c:pt>
                <c:pt idx="39">
                  <c:v>154</c:v>
                </c:pt>
                <c:pt idx="40">
                  <c:v>97</c:v>
                </c:pt>
                <c:pt idx="41">
                  <c:v>154</c:v>
                </c:pt>
                <c:pt idx="42">
                  <c:v>183</c:v>
                </c:pt>
                <c:pt idx="43">
                  <c:v>173</c:v>
                </c:pt>
                <c:pt idx="44">
                  <c:v>147</c:v>
                </c:pt>
                <c:pt idx="45">
                  <c:v>165</c:v>
                </c:pt>
                <c:pt idx="46">
                  <c:v>201</c:v>
                </c:pt>
                <c:pt idx="47">
                  <c:v>345</c:v>
                </c:pt>
                <c:pt idx="48">
                  <c:v>226</c:v>
                </c:pt>
                <c:pt idx="49">
                  <c:v>296</c:v>
                </c:pt>
                <c:pt idx="50">
                  <c:v>375</c:v>
                </c:pt>
                <c:pt idx="51">
                  <c:v>499</c:v>
                </c:pt>
                <c:pt idx="52">
                  <c:v>468</c:v>
                </c:pt>
                <c:pt idx="53">
                  <c:v>392</c:v>
                </c:pt>
                <c:pt idx="54">
                  <c:v>445</c:v>
                </c:pt>
                <c:pt idx="55">
                  <c:v>349</c:v>
                </c:pt>
                <c:pt idx="56">
                  <c:v>378</c:v>
                </c:pt>
                <c:pt idx="57">
                  <c:v>327</c:v>
                </c:pt>
                <c:pt idx="58">
                  <c:v>385</c:v>
                </c:pt>
                <c:pt idx="59">
                  <c:v>331</c:v>
                </c:pt>
                <c:pt idx="60">
                  <c:v>263</c:v>
                </c:pt>
                <c:pt idx="61">
                  <c:v>322</c:v>
                </c:pt>
                <c:pt idx="62">
                  <c:v>424</c:v>
                </c:pt>
              </c:numCache>
            </c:numRef>
          </c:val>
          <c:extLst>
            <c:ext xmlns:c16="http://schemas.microsoft.com/office/drawing/2014/chart" uri="{C3380CC4-5D6E-409C-BE32-E72D297353CC}">
              <c16:uniqueId val="{00000019-3659-4BC3-9EB2-DC6304864F1B}"/>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'F125'!$H$5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A-3659-4BC3-9EB2-DC6304864F1B}"/>
              </c:ext>
            </c:extLst>
          </c:dPt>
          <c:dLbls>
            <c:delete val="1"/>
          </c:dLbls>
          <c:cat>
            <c:multiLvlStrRef>
              <c:f>'F125'!$A$18:$B$80</c:f>
              <c:multiLvlStrCache>
                <c:ptCount val="6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lvl>
                <c:lvl>
                  <c:pt idx="0">
                    <c:v>2017</c:v>
                  </c:pt>
                  <c:pt idx="12">
                    <c:v>2018</c:v>
                  </c:pt>
                  <c:pt idx="24">
                    <c:v>2019</c:v>
                  </c:pt>
                  <c:pt idx="36">
                    <c:v>2020</c:v>
                  </c:pt>
                  <c:pt idx="48">
                    <c:v>2021</c:v>
                  </c:pt>
                  <c:pt idx="60">
                    <c:v>2022</c:v>
                  </c:pt>
                </c:lvl>
              </c:multiLvlStrCache>
            </c:multiLvlStrRef>
          </c:cat>
          <c:val>
            <c:numRef>
              <c:f>'F125'!$H$18:$H$80</c:f>
              <c:numCache>
                <c:formatCode>#,##0</c:formatCode>
                <c:ptCount val="63"/>
                <c:pt idx="0">
                  <c:v>18.66</c:v>
                </c:pt>
                <c:pt idx="1">
                  <c:v>23.44</c:v>
                </c:pt>
                <c:pt idx="2">
                  <c:v>35.630000000000003</c:v>
                </c:pt>
                <c:pt idx="3">
                  <c:v>28.63</c:v>
                </c:pt>
                <c:pt idx="4">
                  <c:v>26.41</c:v>
                </c:pt>
                <c:pt idx="5">
                  <c:v>24.72</c:v>
                </c:pt>
                <c:pt idx="6">
                  <c:v>21.03</c:v>
                </c:pt>
                <c:pt idx="7">
                  <c:v>24.03</c:v>
                </c:pt>
                <c:pt idx="8">
                  <c:v>25.5</c:v>
                </c:pt>
                <c:pt idx="9">
                  <c:v>30.97</c:v>
                </c:pt>
                <c:pt idx="10">
                  <c:v>28.59</c:v>
                </c:pt>
                <c:pt idx="11">
                  <c:v>42.22</c:v>
                </c:pt>
                <c:pt idx="12">
                  <c:v>31.28</c:v>
                </c:pt>
                <c:pt idx="13">
                  <c:v>40.909999999999997</c:v>
                </c:pt>
                <c:pt idx="14">
                  <c:v>40.94</c:v>
                </c:pt>
                <c:pt idx="15">
                  <c:v>43.22</c:v>
                </c:pt>
                <c:pt idx="16">
                  <c:v>46.5</c:v>
                </c:pt>
                <c:pt idx="17">
                  <c:v>49.72</c:v>
                </c:pt>
                <c:pt idx="18">
                  <c:v>38.72</c:v>
                </c:pt>
                <c:pt idx="19">
                  <c:v>39.909999999999997</c:v>
                </c:pt>
                <c:pt idx="20">
                  <c:v>51.84</c:v>
                </c:pt>
                <c:pt idx="21">
                  <c:v>50.44</c:v>
                </c:pt>
                <c:pt idx="22">
                  <c:v>55.72</c:v>
                </c:pt>
                <c:pt idx="23">
                  <c:v>67.28</c:v>
                </c:pt>
                <c:pt idx="24">
                  <c:v>57.78</c:v>
                </c:pt>
                <c:pt idx="25">
                  <c:v>45.47</c:v>
                </c:pt>
                <c:pt idx="26">
                  <c:v>67.5</c:v>
                </c:pt>
                <c:pt idx="27">
                  <c:v>39.06</c:v>
                </c:pt>
                <c:pt idx="28">
                  <c:v>35.47</c:v>
                </c:pt>
                <c:pt idx="29">
                  <c:v>77.84</c:v>
                </c:pt>
                <c:pt idx="30">
                  <c:v>64.63</c:v>
                </c:pt>
                <c:pt idx="31">
                  <c:v>57.09</c:v>
                </c:pt>
                <c:pt idx="32">
                  <c:v>77.06</c:v>
                </c:pt>
                <c:pt idx="33">
                  <c:v>90.44</c:v>
                </c:pt>
                <c:pt idx="34">
                  <c:v>96.56</c:v>
                </c:pt>
                <c:pt idx="35">
                  <c:v>91.34</c:v>
                </c:pt>
                <c:pt idx="36">
                  <c:v>78.41</c:v>
                </c:pt>
                <c:pt idx="37">
                  <c:v>74.81</c:v>
                </c:pt>
                <c:pt idx="38">
                  <c:v>74.63</c:v>
                </c:pt>
                <c:pt idx="39">
                  <c:v>34.53</c:v>
                </c:pt>
                <c:pt idx="40">
                  <c:v>36.94</c:v>
                </c:pt>
                <c:pt idx="41">
                  <c:v>52.69</c:v>
                </c:pt>
                <c:pt idx="42">
                  <c:v>55.19</c:v>
                </c:pt>
                <c:pt idx="43">
                  <c:v>56.38</c:v>
                </c:pt>
                <c:pt idx="44">
                  <c:v>49.19</c:v>
                </c:pt>
                <c:pt idx="45">
                  <c:v>64.75</c:v>
                </c:pt>
                <c:pt idx="46">
                  <c:v>75.06</c:v>
                </c:pt>
                <c:pt idx="47">
                  <c:v>110.09</c:v>
                </c:pt>
                <c:pt idx="48">
                  <c:v>83.94</c:v>
                </c:pt>
                <c:pt idx="49" formatCode="0.00">
                  <c:v>98</c:v>
                </c:pt>
                <c:pt idx="50" formatCode="0.00">
                  <c:v>126.22</c:v>
                </c:pt>
                <c:pt idx="51" formatCode="0.00">
                  <c:v>142.59</c:v>
                </c:pt>
                <c:pt idx="52" formatCode="0.00">
                  <c:v>136.72</c:v>
                </c:pt>
                <c:pt idx="53" formatCode="0.00">
                  <c:v>135.75</c:v>
                </c:pt>
                <c:pt idx="54" formatCode="0.00">
                  <c:v>141.22</c:v>
                </c:pt>
                <c:pt idx="55" formatCode="0.00">
                  <c:v>124.5</c:v>
                </c:pt>
                <c:pt idx="56" formatCode="0.00">
                  <c:v>126.56</c:v>
                </c:pt>
                <c:pt idx="57" formatCode="0.00">
                  <c:v>109.31</c:v>
                </c:pt>
                <c:pt idx="58" formatCode="0.00">
                  <c:v>117.97</c:v>
                </c:pt>
                <c:pt idx="59" formatCode="0.00">
                  <c:v>128.44</c:v>
                </c:pt>
                <c:pt idx="60" formatCode="0.00">
                  <c:v>101.78</c:v>
                </c:pt>
                <c:pt idx="61" formatCode="0.00">
                  <c:v>104.97</c:v>
                </c:pt>
                <c:pt idx="62" formatCode="0.00">
                  <c:v>137.56</c:v>
                </c:pt>
              </c:numCache>
            </c:numRef>
          </c:val>
          <c:smooth val="0"/>
          <c:extLst>
            <c:ext xmlns:c16="http://schemas.microsoft.com/office/drawing/2014/chart" uri="{C3380CC4-5D6E-409C-BE32-E72D297353CC}">
              <c16:uniqueId val="{0000001B-3659-4BC3-9EB2-DC6304864F1B}"/>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'F125'!$G$5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627A-4F55-8575-29D1FD8606C6}"/>
              </c:ext>
            </c:extLst>
          </c:dPt>
          <c:dPt>
            <c:idx val="1"/>
            <c:invertIfNegative val="0"/>
            <c:bubble3D val="0"/>
            <c:extLst>
              <c:ext xmlns:c16="http://schemas.microsoft.com/office/drawing/2014/chart" uri="{C3380CC4-5D6E-409C-BE32-E72D297353CC}">
                <c16:uniqueId val="{00000001-627A-4F55-8575-29D1FD8606C6}"/>
              </c:ext>
            </c:extLst>
          </c:dPt>
          <c:dPt>
            <c:idx val="3"/>
            <c:invertIfNegative val="0"/>
            <c:bubble3D val="0"/>
            <c:extLst>
              <c:ext xmlns:c16="http://schemas.microsoft.com/office/drawing/2014/chart" uri="{C3380CC4-5D6E-409C-BE32-E72D297353CC}">
                <c16:uniqueId val="{00000002-627A-4F55-8575-29D1FD8606C6}"/>
              </c:ext>
            </c:extLst>
          </c:dPt>
          <c:dPt>
            <c:idx val="4"/>
            <c:invertIfNegative val="0"/>
            <c:bubble3D val="0"/>
            <c:extLst>
              <c:ext xmlns:c16="http://schemas.microsoft.com/office/drawing/2014/chart" uri="{C3380CC4-5D6E-409C-BE32-E72D297353CC}">
                <c16:uniqueId val="{00000003-627A-4F55-8575-29D1FD8606C6}"/>
              </c:ext>
            </c:extLst>
          </c:dPt>
          <c:dPt>
            <c:idx val="5"/>
            <c:invertIfNegative val="0"/>
            <c:bubble3D val="0"/>
            <c:extLst>
              <c:ext xmlns:c16="http://schemas.microsoft.com/office/drawing/2014/chart" uri="{C3380CC4-5D6E-409C-BE32-E72D297353CC}">
                <c16:uniqueId val="{00000004-627A-4F55-8575-29D1FD8606C6}"/>
              </c:ext>
            </c:extLst>
          </c:dPt>
          <c:dPt>
            <c:idx val="6"/>
            <c:invertIfNegative val="0"/>
            <c:bubble3D val="0"/>
            <c:extLst>
              <c:ext xmlns:c16="http://schemas.microsoft.com/office/drawing/2014/chart" uri="{C3380CC4-5D6E-409C-BE32-E72D297353CC}">
                <c16:uniqueId val="{00000005-627A-4F55-8575-29D1FD8606C6}"/>
              </c:ext>
            </c:extLst>
          </c:dPt>
          <c:dPt>
            <c:idx val="7"/>
            <c:invertIfNegative val="0"/>
            <c:bubble3D val="0"/>
            <c:extLst>
              <c:ext xmlns:c16="http://schemas.microsoft.com/office/drawing/2014/chart" uri="{C3380CC4-5D6E-409C-BE32-E72D297353CC}">
                <c16:uniqueId val="{00000006-627A-4F55-8575-29D1FD8606C6}"/>
              </c:ext>
            </c:extLst>
          </c:dPt>
          <c:dPt>
            <c:idx val="8"/>
            <c:invertIfNegative val="0"/>
            <c:bubble3D val="0"/>
            <c:extLst>
              <c:ext xmlns:c16="http://schemas.microsoft.com/office/drawing/2014/chart" uri="{C3380CC4-5D6E-409C-BE32-E72D297353CC}">
                <c16:uniqueId val="{00000007-627A-4F55-8575-29D1FD8606C6}"/>
              </c:ext>
            </c:extLst>
          </c:dPt>
          <c:dPt>
            <c:idx val="9"/>
            <c:invertIfNegative val="0"/>
            <c:bubble3D val="0"/>
            <c:extLst>
              <c:ext xmlns:c16="http://schemas.microsoft.com/office/drawing/2014/chart" uri="{C3380CC4-5D6E-409C-BE32-E72D297353CC}">
                <c16:uniqueId val="{00000008-627A-4F55-8575-29D1FD8606C6}"/>
              </c:ext>
            </c:extLst>
          </c:dPt>
          <c:dPt>
            <c:idx val="11"/>
            <c:invertIfNegative val="0"/>
            <c:bubble3D val="0"/>
            <c:spPr>
              <a:solidFill>
                <a:srgbClr val="FBBB27"/>
              </a:solidFill>
            </c:spPr>
            <c:extLst>
              <c:ext xmlns:c16="http://schemas.microsoft.com/office/drawing/2014/chart" uri="{C3380CC4-5D6E-409C-BE32-E72D297353CC}">
                <c16:uniqueId val="{0000000A-627A-4F55-8575-29D1FD8606C6}"/>
              </c:ext>
            </c:extLst>
          </c:dPt>
          <c:dPt>
            <c:idx val="12"/>
            <c:invertIfNegative val="0"/>
            <c:bubble3D val="0"/>
            <c:extLst>
              <c:ext xmlns:c16="http://schemas.microsoft.com/office/drawing/2014/chart" uri="{C3380CC4-5D6E-409C-BE32-E72D297353CC}">
                <c16:uniqueId val="{0000000B-627A-4F55-8575-29D1FD8606C6}"/>
              </c:ext>
            </c:extLst>
          </c:dPt>
          <c:dPt>
            <c:idx val="13"/>
            <c:invertIfNegative val="0"/>
            <c:bubble3D val="0"/>
            <c:extLst>
              <c:ext xmlns:c16="http://schemas.microsoft.com/office/drawing/2014/chart" uri="{C3380CC4-5D6E-409C-BE32-E72D297353CC}">
                <c16:uniqueId val="{0000000C-627A-4F55-8575-29D1FD8606C6}"/>
              </c:ext>
            </c:extLst>
          </c:dPt>
          <c:dPt>
            <c:idx val="15"/>
            <c:invertIfNegative val="0"/>
            <c:bubble3D val="0"/>
            <c:extLst>
              <c:ext xmlns:c16="http://schemas.microsoft.com/office/drawing/2014/chart" uri="{C3380CC4-5D6E-409C-BE32-E72D297353CC}">
                <c16:uniqueId val="{0000000D-627A-4F55-8575-29D1FD8606C6}"/>
              </c:ext>
            </c:extLst>
          </c:dPt>
          <c:dPt>
            <c:idx val="16"/>
            <c:invertIfNegative val="0"/>
            <c:bubble3D val="0"/>
            <c:extLst>
              <c:ext xmlns:c16="http://schemas.microsoft.com/office/drawing/2014/chart" uri="{C3380CC4-5D6E-409C-BE32-E72D297353CC}">
                <c16:uniqueId val="{0000000E-627A-4F55-8575-29D1FD8606C6}"/>
              </c:ext>
            </c:extLst>
          </c:dPt>
          <c:dPt>
            <c:idx val="17"/>
            <c:invertIfNegative val="0"/>
            <c:bubble3D val="0"/>
            <c:extLst>
              <c:ext xmlns:c16="http://schemas.microsoft.com/office/drawing/2014/chart" uri="{C3380CC4-5D6E-409C-BE32-E72D297353CC}">
                <c16:uniqueId val="{0000000F-627A-4F55-8575-29D1FD8606C6}"/>
              </c:ext>
            </c:extLst>
          </c:dPt>
          <c:dPt>
            <c:idx val="18"/>
            <c:invertIfNegative val="0"/>
            <c:bubble3D val="0"/>
            <c:extLst>
              <c:ext xmlns:c16="http://schemas.microsoft.com/office/drawing/2014/chart" uri="{C3380CC4-5D6E-409C-BE32-E72D297353CC}">
                <c16:uniqueId val="{00000010-627A-4F55-8575-29D1FD8606C6}"/>
              </c:ext>
            </c:extLst>
          </c:dPt>
          <c:dPt>
            <c:idx val="19"/>
            <c:invertIfNegative val="0"/>
            <c:bubble3D val="0"/>
            <c:extLst>
              <c:ext xmlns:c16="http://schemas.microsoft.com/office/drawing/2014/chart" uri="{C3380CC4-5D6E-409C-BE32-E72D297353CC}">
                <c16:uniqueId val="{00000011-627A-4F55-8575-29D1FD8606C6}"/>
              </c:ext>
            </c:extLst>
          </c:dPt>
          <c:dPt>
            <c:idx val="20"/>
            <c:invertIfNegative val="0"/>
            <c:bubble3D val="0"/>
            <c:extLst>
              <c:ext xmlns:c16="http://schemas.microsoft.com/office/drawing/2014/chart" uri="{C3380CC4-5D6E-409C-BE32-E72D297353CC}">
                <c16:uniqueId val="{00000012-627A-4F55-8575-29D1FD8606C6}"/>
              </c:ext>
            </c:extLst>
          </c:dPt>
          <c:dPt>
            <c:idx val="21"/>
            <c:invertIfNegative val="0"/>
            <c:bubble3D val="0"/>
            <c:extLst>
              <c:ext xmlns:c16="http://schemas.microsoft.com/office/drawing/2014/chart" uri="{C3380CC4-5D6E-409C-BE32-E72D297353CC}">
                <c16:uniqueId val="{00000013-627A-4F55-8575-29D1FD8606C6}"/>
              </c:ext>
            </c:extLst>
          </c:dPt>
          <c:dPt>
            <c:idx val="22"/>
            <c:invertIfNegative val="0"/>
            <c:bubble3D val="0"/>
            <c:extLst>
              <c:ext xmlns:c16="http://schemas.microsoft.com/office/drawing/2014/chart" uri="{C3380CC4-5D6E-409C-BE32-E72D297353CC}">
                <c16:uniqueId val="{00000014-627A-4F55-8575-29D1FD8606C6}"/>
              </c:ext>
            </c:extLst>
          </c:dPt>
          <c:dPt>
            <c:idx val="23"/>
            <c:invertIfNegative val="0"/>
            <c:bubble3D val="0"/>
            <c:spPr>
              <a:solidFill>
                <a:srgbClr val="FBBB27"/>
              </a:solidFill>
            </c:spPr>
            <c:extLst>
              <c:ext xmlns:c16="http://schemas.microsoft.com/office/drawing/2014/chart" uri="{C3380CC4-5D6E-409C-BE32-E72D297353CC}">
                <c16:uniqueId val="{00000016-627A-4F55-8575-29D1FD8606C6}"/>
              </c:ext>
            </c:extLst>
          </c:dPt>
          <c:dPt>
            <c:idx val="24"/>
            <c:invertIfNegative val="0"/>
            <c:bubble3D val="0"/>
            <c:extLst>
              <c:ext xmlns:c16="http://schemas.microsoft.com/office/drawing/2014/chart" uri="{C3380CC4-5D6E-409C-BE32-E72D297353CC}">
                <c16:uniqueId val="{00000017-627A-4F55-8575-29D1FD8606C6}"/>
              </c:ext>
            </c:extLst>
          </c:dPt>
          <c:dPt>
            <c:idx val="25"/>
            <c:invertIfNegative val="0"/>
            <c:bubble3D val="0"/>
            <c:extLst>
              <c:ext xmlns:c16="http://schemas.microsoft.com/office/drawing/2014/chart" uri="{C3380CC4-5D6E-409C-BE32-E72D297353CC}">
                <c16:uniqueId val="{00000018-627A-4F55-8575-29D1FD8606C6}"/>
              </c:ext>
            </c:extLst>
          </c:dPt>
          <c:dPt>
            <c:idx val="27"/>
            <c:invertIfNegative val="0"/>
            <c:bubble3D val="0"/>
            <c:extLst>
              <c:ext xmlns:c16="http://schemas.microsoft.com/office/drawing/2014/chart" uri="{C3380CC4-5D6E-409C-BE32-E72D297353CC}">
                <c16:uniqueId val="{00000019-627A-4F55-8575-29D1FD8606C6}"/>
              </c:ext>
            </c:extLst>
          </c:dPt>
          <c:dPt>
            <c:idx val="28"/>
            <c:invertIfNegative val="0"/>
            <c:bubble3D val="0"/>
            <c:extLst>
              <c:ext xmlns:c16="http://schemas.microsoft.com/office/drawing/2014/chart" uri="{C3380CC4-5D6E-409C-BE32-E72D297353CC}">
                <c16:uniqueId val="{0000001A-627A-4F55-8575-29D1FD8606C6}"/>
              </c:ext>
            </c:extLst>
          </c:dPt>
          <c:dPt>
            <c:idx val="29"/>
            <c:invertIfNegative val="0"/>
            <c:bubble3D val="0"/>
            <c:extLst>
              <c:ext xmlns:c16="http://schemas.microsoft.com/office/drawing/2014/chart" uri="{C3380CC4-5D6E-409C-BE32-E72D297353CC}">
                <c16:uniqueId val="{0000001B-627A-4F55-8575-29D1FD8606C6}"/>
              </c:ext>
            </c:extLst>
          </c:dPt>
          <c:dPt>
            <c:idx val="30"/>
            <c:invertIfNegative val="0"/>
            <c:bubble3D val="0"/>
            <c:extLst>
              <c:ext xmlns:c16="http://schemas.microsoft.com/office/drawing/2014/chart" uri="{C3380CC4-5D6E-409C-BE32-E72D297353CC}">
                <c16:uniqueId val="{0000001C-627A-4F55-8575-29D1FD8606C6}"/>
              </c:ext>
            </c:extLst>
          </c:dPt>
          <c:dPt>
            <c:idx val="31"/>
            <c:invertIfNegative val="0"/>
            <c:bubble3D val="0"/>
            <c:extLst>
              <c:ext xmlns:c16="http://schemas.microsoft.com/office/drawing/2014/chart" uri="{C3380CC4-5D6E-409C-BE32-E72D297353CC}">
                <c16:uniqueId val="{0000001D-627A-4F55-8575-29D1FD8606C6}"/>
              </c:ext>
            </c:extLst>
          </c:dPt>
          <c:dPt>
            <c:idx val="32"/>
            <c:invertIfNegative val="0"/>
            <c:bubble3D val="0"/>
            <c:extLst>
              <c:ext xmlns:c16="http://schemas.microsoft.com/office/drawing/2014/chart" uri="{C3380CC4-5D6E-409C-BE32-E72D297353CC}">
                <c16:uniqueId val="{0000001E-627A-4F55-8575-29D1FD8606C6}"/>
              </c:ext>
            </c:extLst>
          </c:dPt>
          <c:dPt>
            <c:idx val="33"/>
            <c:invertIfNegative val="0"/>
            <c:bubble3D val="0"/>
            <c:extLst>
              <c:ext xmlns:c16="http://schemas.microsoft.com/office/drawing/2014/chart" uri="{C3380CC4-5D6E-409C-BE32-E72D297353CC}">
                <c16:uniqueId val="{0000001F-627A-4F55-8575-29D1FD8606C6}"/>
              </c:ext>
            </c:extLst>
          </c:dPt>
          <c:dPt>
            <c:idx val="34"/>
            <c:invertIfNegative val="0"/>
            <c:bubble3D val="0"/>
            <c:extLst>
              <c:ext xmlns:c16="http://schemas.microsoft.com/office/drawing/2014/chart" uri="{C3380CC4-5D6E-409C-BE32-E72D297353CC}">
                <c16:uniqueId val="{00000020-627A-4F55-8575-29D1FD8606C6}"/>
              </c:ext>
            </c:extLst>
          </c:dPt>
          <c:dPt>
            <c:idx val="35"/>
            <c:invertIfNegative val="0"/>
            <c:bubble3D val="0"/>
            <c:spPr>
              <a:solidFill>
                <a:srgbClr val="FBBB27"/>
              </a:solidFill>
            </c:spPr>
            <c:extLst>
              <c:ext xmlns:c16="http://schemas.microsoft.com/office/drawing/2014/chart" uri="{C3380CC4-5D6E-409C-BE32-E72D297353CC}">
                <c16:uniqueId val="{00000022-627A-4F55-8575-29D1FD8606C6}"/>
              </c:ext>
            </c:extLst>
          </c:dPt>
          <c:dPt>
            <c:idx val="36"/>
            <c:invertIfNegative val="0"/>
            <c:bubble3D val="0"/>
            <c:extLst>
              <c:ext xmlns:c16="http://schemas.microsoft.com/office/drawing/2014/chart" uri="{C3380CC4-5D6E-409C-BE32-E72D297353CC}">
                <c16:uniqueId val="{00000023-627A-4F55-8575-29D1FD8606C6}"/>
              </c:ext>
            </c:extLst>
          </c:dPt>
          <c:dPt>
            <c:idx val="37"/>
            <c:invertIfNegative val="0"/>
            <c:bubble3D val="0"/>
            <c:extLst>
              <c:ext xmlns:c16="http://schemas.microsoft.com/office/drawing/2014/chart" uri="{C3380CC4-5D6E-409C-BE32-E72D297353CC}">
                <c16:uniqueId val="{00000024-627A-4F55-8575-29D1FD8606C6}"/>
              </c:ext>
            </c:extLst>
          </c:dPt>
          <c:dPt>
            <c:idx val="39"/>
            <c:invertIfNegative val="0"/>
            <c:bubble3D val="0"/>
            <c:extLst>
              <c:ext xmlns:c16="http://schemas.microsoft.com/office/drawing/2014/chart" uri="{C3380CC4-5D6E-409C-BE32-E72D297353CC}">
                <c16:uniqueId val="{00000025-627A-4F55-8575-29D1FD8606C6}"/>
              </c:ext>
            </c:extLst>
          </c:dPt>
          <c:dPt>
            <c:idx val="40"/>
            <c:invertIfNegative val="0"/>
            <c:bubble3D val="0"/>
            <c:extLst>
              <c:ext xmlns:c16="http://schemas.microsoft.com/office/drawing/2014/chart" uri="{C3380CC4-5D6E-409C-BE32-E72D297353CC}">
                <c16:uniqueId val="{00000026-627A-4F55-8575-29D1FD8606C6}"/>
              </c:ext>
            </c:extLst>
          </c:dPt>
          <c:dPt>
            <c:idx val="41"/>
            <c:invertIfNegative val="0"/>
            <c:bubble3D val="0"/>
            <c:extLst>
              <c:ext xmlns:c16="http://schemas.microsoft.com/office/drawing/2014/chart" uri="{C3380CC4-5D6E-409C-BE32-E72D297353CC}">
                <c16:uniqueId val="{00000027-627A-4F55-8575-29D1FD8606C6}"/>
              </c:ext>
            </c:extLst>
          </c:dPt>
          <c:dPt>
            <c:idx val="42"/>
            <c:invertIfNegative val="0"/>
            <c:bubble3D val="0"/>
            <c:extLst>
              <c:ext xmlns:c16="http://schemas.microsoft.com/office/drawing/2014/chart" uri="{C3380CC4-5D6E-409C-BE32-E72D297353CC}">
                <c16:uniqueId val="{00000028-627A-4F55-8575-29D1FD8606C6}"/>
              </c:ext>
            </c:extLst>
          </c:dPt>
          <c:dPt>
            <c:idx val="43"/>
            <c:invertIfNegative val="0"/>
            <c:bubble3D val="0"/>
            <c:extLst>
              <c:ext xmlns:c16="http://schemas.microsoft.com/office/drawing/2014/chart" uri="{C3380CC4-5D6E-409C-BE32-E72D297353CC}">
                <c16:uniqueId val="{00000029-627A-4F55-8575-29D1FD8606C6}"/>
              </c:ext>
            </c:extLst>
          </c:dPt>
          <c:dPt>
            <c:idx val="44"/>
            <c:invertIfNegative val="0"/>
            <c:bubble3D val="0"/>
            <c:extLst>
              <c:ext xmlns:c16="http://schemas.microsoft.com/office/drawing/2014/chart" uri="{C3380CC4-5D6E-409C-BE32-E72D297353CC}">
                <c16:uniqueId val="{0000002A-627A-4F55-8575-29D1FD8606C6}"/>
              </c:ext>
            </c:extLst>
          </c:dPt>
          <c:dPt>
            <c:idx val="45"/>
            <c:invertIfNegative val="0"/>
            <c:bubble3D val="0"/>
            <c:extLst>
              <c:ext xmlns:c16="http://schemas.microsoft.com/office/drawing/2014/chart" uri="{C3380CC4-5D6E-409C-BE32-E72D297353CC}">
                <c16:uniqueId val="{0000002B-627A-4F55-8575-29D1FD8606C6}"/>
              </c:ext>
            </c:extLst>
          </c:dPt>
          <c:dPt>
            <c:idx val="46"/>
            <c:invertIfNegative val="0"/>
            <c:bubble3D val="0"/>
            <c:extLst>
              <c:ext xmlns:c16="http://schemas.microsoft.com/office/drawing/2014/chart" uri="{C3380CC4-5D6E-409C-BE32-E72D297353CC}">
                <c16:uniqueId val="{0000002C-627A-4F55-8575-29D1FD8606C6}"/>
              </c:ext>
            </c:extLst>
          </c:dPt>
          <c:dPt>
            <c:idx val="47"/>
            <c:invertIfNegative val="0"/>
            <c:bubble3D val="0"/>
            <c:spPr>
              <a:solidFill>
                <a:srgbClr val="FBBB27"/>
              </a:solidFill>
            </c:spPr>
            <c:extLst>
              <c:ext xmlns:c16="http://schemas.microsoft.com/office/drawing/2014/chart" uri="{C3380CC4-5D6E-409C-BE32-E72D297353CC}">
                <c16:uniqueId val="{0000002E-627A-4F55-8575-29D1FD8606C6}"/>
              </c:ext>
            </c:extLst>
          </c:dPt>
          <c:dPt>
            <c:idx val="51"/>
            <c:invertIfNegative val="0"/>
            <c:bubble3D val="0"/>
            <c:extLst>
              <c:ext xmlns:c16="http://schemas.microsoft.com/office/drawing/2014/chart" uri="{C3380CC4-5D6E-409C-BE32-E72D297353CC}">
                <c16:uniqueId val="{0000002F-627A-4F55-8575-29D1FD8606C6}"/>
              </c:ext>
            </c:extLst>
          </c:dPt>
          <c:dPt>
            <c:idx val="52"/>
            <c:invertIfNegative val="0"/>
            <c:bubble3D val="0"/>
            <c:extLst>
              <c:ext xmlns:c16="http://schemas.microsoft.com/office/drawing/2014/chart" uri="{C3380CC4-5D6E-409C-BE32-E72D297353CC}">
                <c16:uniqueId val="{00000030-627A-4F55-8575-29D1FD8606C6}"/>
              </c:ext>
            </c:extLst>
          </c:dPt>
          <c:dPt>
            <c:idx val="53"/>
            <c:invertIfNegative val="0"/>
            <c:bubble3D val="0"/>
            <c:extLst>
              <c:ext xmlns:c16="http://schemas.microsoft.com/office/drawing/2014/chart" uri="{C3380CC4-5D6E-409C-BE32-E72D297353CC}">
                <c16:uniqueId val="{00000031-627A-4F55-8575-29D1FD8606C6}"/>
              </c:ext>
            </c:extLst>
          </c:dPt>
          <c:dPt>
            <c:idx val="54"/>
            <c:invertIfNegative val="0"/>
            <c:bubble3D val="0"/>
            <c:extLst>
              <c:ext xmlns:c16="http://schemas.microsoft.com/office/drawing/2014/chart" uri="{C3380CC4-5D6E-409C-BE32-E72D297353CC}">
                <c16:uniqueId val="{00000032-627A-4F55-8575-29D1FD8606C6}"/>
              </c:ext>
            </c:extLst>
          </c:dPt>
          <c:dPt>
            <c:idx val="55"/>
            <c:invertIfNegative val="0"/>
            <c:bubble3D val="0"/>
            <c:extLst>
              <c:ext xmlns:c16="http://schemas.microsoft.com/office/drawing/2014/chart" uri="{C3380CC4-5D6E-409C-BE32-E72D297353CC}">
                <c16:uniqueId val="{00000033-627A-4F55-8575-29D1FD8606C6}"/>
              </c:ext>
            </c:extLst>
          </c:dPt>
          <c:dPt>
            <c:idx val="56"/>
            <c:invertIfNegative val="0"/>
            <c:bubble3D val="0"/>
            <c:extLst>
              <c:ext xmlns:c16="http://schemas.microsoft.com/office/drawing/2014/chart" uri="{C3380CC4-5D6E-409C-BE32-E72D297353CC}">
                <c16:uniqueId val="{00000034-627A-4F55-8575-29D1FD8606C6}"/>
              </c:ext>
            </c:extLst>
          </c:dPt>
          <c:dPt>
            <c:idx val="57"/>
            <c:invertIfNegative val="0"/>
            <c:bubble3D val="0"/>
            <c:extLst>
              <c:ext xmlns:c16="http://schemas.microsoft.com/office/drawing/2014/chart" uri="{C3380CC4-5D6E-409C-BE32-E72D297353CC}">
                <c16:uniqueId val="{00000035-627A-4F55-8575-29D1FD8606C6}"/>
              </c:ext>
            </c:extLst>
          </c:dPt>
          <c:dPt>
            <c:idx val="58"/>
            <c:invertIfNegative val="0"/>
            <c:bubble3D val="0"/>
            <c:extLst>
              <c:ext xmlns:c16="http://schemas.microsoft.com/office/drawing/2014/chart" uri="{C3380CC4-5D6E-409C-BE32-E72D297353CC}">
                <c16:uniqueId val="{00000036-627A-4F55-8575-29D1FD8606C6}"/>
              </c:ext>
            </c:extLst>
          </c:dPt>
          <c:dPt>
            <c:idx val="59"/>
            <c:invertIfNegative val="0"/>
            <c:bubble3D val="0"/>
            <c:spPr>
              <a:solidFill>
                <a:srgbClr val="FBBB27"/>
              </a:solidFill>
            </c:spPr>
            <c:extLst>
              <c:ext xmlns:c16="http://schemas.microsoft.com/office/drawing/2014/chart" uri="{C3380CC4-5D6E-409C-BE32-E72D297353CC}">
                <c16:uniqueId val="{00000038-627A-4F55-8575-29D1FD8606C6}"/>
              </c:ext>
            </c:extLst>
          </c:dPt>
          <c:dPt>
            <c:idx val="63"/>
            <c:invertIfNegative val="0"/>
            <c:bubble3D val="0"/>
            <c:extLst>
              <c:ext xmlns:c16="http://schemas.microsoft.com/office/drawing/2014/chart" uri="{C3380CC4-5D6E-409C-BE32-E72D297353CC}">
                <c16:uniqueId val="{00000039-627A-4F55-8575-29D1FD8606C6}"/>
              </c:ext>
            </c:extLst>
          </c:dPt>
          <c:dPt>
            <c:idx val="64"/>
            <c:invertIfNegative val="0"/>
            <c:bubble3D val="0"/>
            <c:extLst>
              <c:ext xmlns:c16="http://schemas.microsoft.com/office/drawing/2014/chart" uri="{C3380CC4-5D6E-409C-BE32-E72D297353CC}">
                <c16:uniqueId val="{0000003A-627A-4F55-8575-29D1FD8606C6}"/>
              </c:ext>
            </c:extLst>
          </c:dPt>
          <c:dPt>
            <c:idx val="65"/>
            <c:invertIfNegative val="0"/>
            <c:bubble3D val="0"/>
            <c:extLst>
              <c:ext xmlns:c16="http://schemas.microsoft.com/office/drawing/2014/chart" uri="{C3380CC4-5D6E-409C-BE32-E72D297353CC}">
                <c16:uniqueId val="{0000003B-627A-4F55-8575-29D1FD8606C6}"/>
              </c:ext>
            </c:extLst>
          </c:dPt>
          <c:dPt>
            <c:idx val="66"/>
            <c:invertIfNegative val="0"/>
            <c:bubble3D val="0"/>
            <c:extLst>
              <c:ext xmlns:c16="http://schemas.microsoft.com/office/drawing/2014/chart" uri="{C3380CC4-5D6E-409C-BE32-E72D297353CC}">
                <c16:uniqueId val="{0000003C-627A-4F55-8575-29D1FD8606C6}"/>
              </c:ext>
            </c:extLst>
          </c:dPt>
          <c:dPt>
            <c:idx val="67"/>
            <c:invertIfNegative val="0"/>
            <c:bubble3D val="0"/>
            <c:extLst>
              <c:ext xmlns:c16="http://schemas.microsoft.com/office/drawing/2014/chart" uri="{C3380CC4-5D6E-409C-BE32-E72D297353CC}">
                <c16:uniqueId val="{0000003D-627A-4F55-8575-29D1FD8606C6}"/>
              </c:ext>
            </c:extLst>
          </c:dPt>
          <c:dPt>
            <c:idx val="68"/>
            <c:invertIfNegative val="0"/>
            <c:bubble3D val="0"/>
            <c:extLst>
              <c:ext xmlns:c16="http://schemas.microsoft.com/office/drawing/2014/chart" uri="{C3380CC4-5D6E-409C-BE32-E72D297353CC}">
                <c16:uniqueId val="{0000003E-627A-4F55-8575-29D1FD8606C6}"/>
              </c:ext>
            </c:extLst>
          </c:dPt>
          <c:dPt>
            <c:idx val="69"/>
            <c:invertIfNegative val="0"/>
            <c:bubble3D val="0"/>
            <c:extLst>
              <c:ext xmlns:c16="http://schemas.microsoft.com/office/drawing/2014/chart" uri="{C3380CC4-5D6E-409C-BE32-E72D297353CC}">
                <c16:uniqueId val="{0000003F-627A-4F55-8575-29D1FD8606C6}"/>
              </c:ext>
            </c:extLst>
          </c:dPt>
          <c:dPt>
            <c:idx val="70"/>
            <c:invertIfNegative val="0"/>
            <c:bubble3D val="0"/>
            <c:extLst>
              <c:ext xmlns:c16="http://schemas.microsoft.com/office/drawing/2014/chart" uri="{C3380CC4-5D6E-409C-BE32-E72D297353CC}">
                <c16:uniqueId val="{00000040-627A-4F55-8575-29D1FD8606C6}"/>
              </c:ext>
            </c:extLst>
          </c:dPt>
          <c:dPt>
            <c:idx val="71"/>
            <c:invertIfNegative val="0"/>
            <c:bubble3D val="0"/>
            <c:spPr>
              <a:solidFill>
                <a:srgbClr val="FBBB27"/>
              </a:solidFill>
            </c:spPr>
            <c:extLst>
              <c:ext xmlns:c16="http://schemas.microsoft.com/office/drawing/2014/chart" uri="{C3380CC4-5D6E-409C-BE32-E72D297353CC}">
                <c16:uniqueId val="{00000042-627A-4F55-8575-29D1FD8606C6}"/>
              </c:ext>
            </c:extLst>
          </c:dPt>
          <c:dPt>
            <c:idx val="75"/>
            <c:invertIfNegative val="0"/>
            <c:bubble3D val="0"/>
            <c:extLst>
              <c:ext xmlns:c16="http://schemas.microsoft.com/office/drawing/2014/chart" uri="{C3380CC4-5D6E-409C-BE32-E72D297353CC}">
                <c16:uniqueId val="{00000043-627A-4F55-8575-29D1FD8606C6}"/>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'F125'!$A$18:$B$89</c:f>
              <c:multiLvlStrCache>
                <c:ptCount val="7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lvl>
                <c:lvl>
                  <c:pt idx="0">
                    <c:v>2017</c:v>
                  </c:pt>
                  <c:pt idx="12">
                    <c:v>2018</c:v>
                  </c:pt>
                  <c:pt idx="24">
                    <c:v>2019</c:v>
                  </c:pt>
                  <c:pt idx="36">
                    <c:v>2020</c:v>
                  </c:pt>
                  <c:pt idx="48">
                    <c:v>2021</c:v>
                  </c:pt>
                  <c:pt idx="60">
                    <c:v>2022</c:v>
                  </c:pt>
                </c:lvl>
              </c:multiLvlStrCache>
            </c:multiLvlStrRef>
          </c:cat>
          <c:val>
            <c:numRef>
              <c:f>'F125'!$G$18:$G$89</c:f>
              <c:numCache>
                <c:formatCode>General</c:formatCode>
                <c:ptCount val="72"/>
                <c:pt idx="0">
                  <c:v>42</c:v>
                </c:pt>
                <c:pt idx="1">
                  <c:v>36</c:v>
                </c:pt>
                <c:pt idx="2">
                  <c:v>69</c:v>
                </c:pt>
                <c:pt idx="3">
                  <c:v>59</c:v>
                </c:pt>
                <c:pt idx="4">
                  <c:v>111</c:v>
                </c:pt>
                <c:pt idx="5">
                  <c:v>47</c:v>
                </c:pt>
                <c:pt idx="6">
                  <c:v>49</c:v>
                </c:pt>
                <c:pt idx="7">
                  <c:v>45</c:v>
                </c:pt>
                <c:pt idx="8">
                  <c:v>58</c:v>
                </c:pt>
                <c:pt idx="9">
                  <c:v>82</c:v>
                </c:pt>
                <c:pt idx="10">
                  <c:v>62</c:v>
                </c:pt>
                <c:pt idx="11">
                  <c:v>140</c:v>
                </c:pt>
                <c:pt idx="12">
                  <c:v>79</c:v>
                </c:pt>
                <c:pt idx="13">
                  <c:v>101</c:v>
                </c:pt>
                <c:pt idx="14">
                  <c:v>126</c:v>
                </c:pt>
                <c:pt idx="15">
                  <c:v>110</c:v>
                </c:pt>
                <c:pt idx="16">
                  <c:v>146</c:v>
                </c:pt>
                <c:pt idx="17">
                  <c:v>122</c:v>
                </c:pt>
                <c:pt idx="18">
                  <c:v>82</c:v>
                </c:pt>
                <c:pt idx="19">
                  <c:v>94</c:v>
                </c:pt>
                <c:pt idx="20">
                  <c:v>153</c:v>
                </c:pt>
                <c:pt idx="21">
                  <c:v>167</c:v>
                </c:pt>
                <c:pt idx="22">
                  <c:v>163</c:v>
                </c:pt>
                <c:pt idx="23">
                  <c:v>234</c:v>
                </c:pt>
                <c:pt idx="24">
                  <c:v>177</c:v>
                </c:pt>
                <c:pt idx="25">
                  <c:v>128</c:v>
                </c:pt>
                <c:pt idx="26">
                  <c:v>171</c:v>
                </c:pt>
                <c:pt idx="27">
                  <c:v>106</c:v>
                </c:pt>
                <c:pt idx="28">
                  <c:v>102</c:v>
                </c:pt>
                <c:pt idx="29">
                  <c:v>221</c:v>
                </c:pt>
                <c:pt idx="30">
                  <c:v>185</c:v>
                </c:pt>
                <c:pt idx="31">
                  <c:v>161</c:v>
                </c:pt>
                <c:pt idx="32">
                  <c:v>246</c:v>
                </c:pt>
                <c:pt idx="33">
                  <c:v>259</c:v>
                </c:pt>
                <c:pt idx="34">
                  <c:v>307</c:v>
                </c:pt>
                <c:pt idx="35">
                  <c:v>314</c:v>
                </c:pt>
                <c:pt idx="36">
                  <c:v>211</c:v>
                </c:pt>
                <c:pt idx="37">
                  <c:v>200</c:v>
                </c:pt>
                <c:pt idx="38">
                  <c:v>261</c:v>
                </c:pt>
                <c:pt idx="39">
                  <c:v>154</c:v>
                </c:pt>
                <c:pt idx="40">
                  <c:v>97</c:v>
                </c:pt>
                <c:pt idx="41">
                  <c:v>154</c:v>
                </c:pt>
                <c:pt idx="42">
                  <c:v>183</c:v>
                </c:pt>
                <c:pt idx="43">
                  <c:v>173</c:v>
                </c:pt>
                <c:pt idx="44">
                  <c:v>147</c:v>
                </c:pt>
                <c:pt idx="45">
                  <c:v>165</c:v>
                </c:pt>
                <c:pt idx="46">
                  <c:v>201</c:v>
                </c:pt>
                <c:pt idx="47">
                  <c:v>345</c:v>
                </c:pt>
                <c:pt idx="48">
                  <c:v>226</c:v>
                </c:pt>
                <c:pt idx="49">
                  <c:v>296</c:v>
                </c:pt>
                <c:pt idx="50">
                  <c:v>375</c:v>
                </c:pt>
                <c:pt idx="51">
                  <c:v>499</c:v>
                </c:pt>
                <c:pt idx="52">
                  <c:v>468</c:v>
                </c:pt>
                <c:pt idx="53">
                  <c:v>392</c:v>
                </c:pt>
                <c:pt idx="54">
                  <c:v>445</c:v>
                </c:pt>
                <c:pt idx="55">
                  <c:v>349</c:v>
                </c:pt>
                <c:pt idx="56">
                  <c:v>378</c:v>
                </c:pt>
                <c:pt idx="57">
                  <c:v>327</c:v>
                </c:pt>
                <c:pt idx="58">
                  <c:v>385</c:v>
                </c:pt>
                <c:pt idx="59">
                  <c:v>331</c:v>
                </c:pt>
                <c:pt idx="60">
                  <c:v>263</c:v>
                </c:pt>
                <c:pt idx="61">
                  <c:v>322</c:v>
                </c:pt>
                <c:pt idx="62">
                  <c:v>424</c:v>
                </c:pt>
                <c:pt idx="63">
                  <c:v>293</c:v>
                </c:pt>
                <c:pt idx="64">
                  <c:v>405</c:v>
                </c:pt>
                <c:pt idx="65">
                  <c:v>360</c:v>
                </c:pt>
                <c:pt idx="66">
                  <c:v>376</c:v>
                </c:pt>
                <c:pt idx="67">
                  <c:v>398</c:v>
                </c:pt>
                <c:pt idx="68">
                  <c:v>448</c:v>
                </c:pt>
                <c:pt idx="69">
                  <c:v>402</c:v>
                </c:pt>
                <c:pt idx="70">
                  <c:v>567</c:v>
                </c:pt>
                <c:pt idx="71">
                  <c:v>517</c:v>
                </c:pt>
              </c:numCache>
            </c:numRef>
          </c:val>
          <c:extLst>
            <c:ext xmlns:c16="http://schemas.microsoft.com/office/drawing/2014/chart" uri="{C3380CC4-5D6E-409C-BE32-E72D297353CC}">
              <c16:uniqueId val="{00000044-627A-4F55-8575-29D1FD8606C6}"/>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'F125'!$H$5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45-627A-4F55-8575-29D1FD8606C6}"/>
              </c:ext>
            </c:extLst>
          </c:dPt>
          <c:dLbls>
            <c:delete val="1"/>
          </c:dLbls>
          <c:cat>
            <c:multiLvlStrRef>
              <c:f>'F125'!$A$18:$B$89</c:f>
              <c:multiLvlStrCache>
                <c:ptCount val="7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lvl>
                <c:lvl>
                  <c:pt idx="0">
                    <c:v>2017</c:v>
                  </c:pt>
                  <c:pt idx="12">
                    <c:v>2018</c:v>
                  </c:pt>
                  <c:pt idx="24">
                    <c:v>2019</c:v>
                  </c:pt>
                  <c:pt idx="36">
                    <c:v>2020</c:v>
                  </c:pt>
                  <c:pt idx="48">
                    <c:v>2021</c:v>
                  </c:pt>
                  <c:pt idx="60">
                    <c:v>2022</c:v>
                  </c:pt>
                </c:lvl>
              </c:multiLvlStrCache>
            </c:multiLvlStrRef>
          </c:cat>
          <c:val>
            <c:numRef>
              <c:f>'F125'!$H$18:$H$89</c:f>
              <c:numCache>
                <c:formatCode>#,##0</c:formatCode>
                <c:ptCount val="72"/>
                <c:pt idx="0">
                  <c:v>18.66</c:v>
                </c:pt>
                <c:pt idx="1">
                  <c:v>23.44</c:v>
                </c:pt>
                <c:pt idx="2">
                  <c:v>35.630000000000003</c:v>
                </c:pt>
                <c:pt idx="3">
                  <c:v>28.63</c:v>
                </c:pt>
                <c:pt idx="4">
                  <c:v>26.41</c:v>
                </c:pt>
                <c:pt idx="5">
                  <c:v>24.72</c:v>
                </c:pt>
                <c:pt idx="6">
                  <c:v>21.03</c:v>
                </c:pt>
                <c:pt idx="7">
                  <c:v>24.03</c:v>
                </c:pt>
                <c:pt idx="8">
                  <c:v>25.5</c:v>
                </c:pt>
                <c:pt idx="9">
                  <c:v>30.97</c:v>
                </c:pt>
                <c:pt idx="10">
                  <c:v>28.59</c:v>
                </c:pt>
                <c:pt idx="11">
                  <c:v>42.22</c:v>
                </c:pt>
                <c:pt idx="12">
                  <c:v>31.28</c:v>
                </c:pt>
                <c:pt idx="13">
                  <c:v>40.909999999999997</c:v>
                </c:pt>
                <c:pt idx="14">
                  <c:v>40.94</c:v>
                </c:pt>
                <c:pt idx="15">
                  <c:v>43.22</c:v>
                </c:pt>
                <c:pt idx="16">
                  <c:v>46.5</c:v>
                </c:pt>
                <c:pt idx="17">
                  <c:v>49.72</c:v>
                </c:pt>
                <c:pt idx="18">
                  <c:v>38.72</c:v>
                </c:pt>
                <c:pt idx="19">
                  <c:v>39.909999999999997</c:v>
                </c:pt>
                <c:pt idx="20">
                  <c:v>51.84</c:v>
                </c:pt>
                <c:pt idx="21">
                  <c:v>50.44</c:v>
                </c:pt>
                <c:pt idx="22">
                  <c:v>55.72</c:v>
                </c:pt>
                <c:pt idx="23">
                  <c:v>67.28</c:v>
                </c:pt>
                <c:pt idx="24">
                  <c:v>57.78</c:v>
                </c:pt>
                <c:pt idx="25">
                  <c:v>45.47</c:v>
                </c:pt>
                <c:pt idx="26">
                  <c:v>67.5</c:v>
                </c:pt>
                <c:pt idx="27">
                  <c:v>39.06</c:v>
                </c:pt>
                <c:pt idx="28">
                  <c:v>35.47</c:v>
                </c:pt>
                <c:pt idx="29">
                  <c:v>77.84</c:v>
                </c:pt>
                <c:pt idx="30">
                  <c:v>64.63</c:v>
                </c:pt>
                <c:pt idx="31">
                  <c:v>57.09</c:v>
                </c:pt>
                <c:pt idx="32">
                  <c:v>77.06</c:v>
                </c:pt>
                <c:pt idx="33">
                  <c:v>90.44</c:v>
                </c:pt>
                <c:pt idx="34">
                  <c:v>96.56</c:v>
                </c:pt>
                <c:pt idx="35">
                  <c:v>91.34</c:v>
                </c:pt>
                <c:pt idx="36">
                  <c:v>78.41</c:v>
                </c:pt>
                <c:pt idx="37">
                  <c:v>74.81</c:v>
                </c:pt>
                <c:pt idx="38">
                  <c:v>74.63</c:v>
                </c:pt>
                <c:pt idx="39">
                  <c:v>34.53</c:v>
                </c:pt>
                <c:pt idx="40">
                  <c:v>36.94</c:v>
                </c:pt>
                <c:pt idx="41">
                  <c:v>52.69</c:v>
                </c:pt>
                <c:pt idx="42">
                  <c:v>55.19</c:v>
                </c:pt>
                <c:pt idx="43">
                  <c:v>56.38</c:v>
                </c:pt>
                <c:pt idx="44">
                  <c:v>49.19</c:v>
                </c:pt>
                <c:pt idx="45">
                  <c:v>64.75</c:v>
                </c:pt>
                <c:pt idx="46">
                  <c:v>75.06</c:v>
                </c:pt>
                <c:pt idx="47">
                  <c:v>110.09</c:v>
                </c:pt>
                <c:pt idx="48">
                  <c:v>83.94</c:v>
                </c:pt>
                <c:pt idx="49" formatCode="0.00">
                  <c:v>98</c:v>
                </c:pt>
                <c:pt idx="50" formatCode="0.00">
                  <c:v>126.22</c:v>
                </c:pt>
                <c:pt idx="51" formatCode="0.00">
                  <c:v>142.59</c:v>
                </c:pt>
                <c:pt idx="52" formatCode="0.00">
                  <c:v>136.72</c:v>
                </c:pt>
                <c:pt idx="53" formatCode="0.00">
                  <c:v>135.75</c:v>
                </c:pt>
                <c:pt idx="54" formatCode="0.00">
                  <c:v>141.22</c:v>
                </c:pt>
                <c:pt idx="55" formatCode="0.00">
                  <c:v>124.5</c:v>
                </c:pt>
                <c:pt idx="56" formatCode="0.00">
                  <c:v>126.56</c:v>
                </c:pt>
                <c:pt idx="57" formatCode="0.00">
                  <c:v>109.31</c:v>
                </c:pt>
                <c:pt idx="58" formatCode="0.00">
                  <c:v>117.97</c:v>
                </c:pt>
                <c:pt idx="59" formatCode="0.00">
                  <c:v>128.44</c:v>
                </c:pt>
                <c:pt idx="60" formatCode="0.00">
                  <c:v>101.78</c:v>
                </c:pt>
                <c:pt idx="61" formatCode="0.00">
                  <c:v>104.97</c:v>
                </c:pt>
                <c:pt idx="62" formatCode="0.00">
                  <c:v>137.56</c:v>
                </c:pt>
                <c:pt idx="63" formatCode="0.00">
                  <c:v>118.03</c:v>
                </c:pt>
                <c:pt idx="64" formatCode="0.00">
                  <c:v>140.19</c:v>
                </c:pt>
                <c:pt idx="65" formatCode="0.00">
                  <c:v>117.03</c:v>
                </c:pt>
                <c:pt idx="66" formatCode="0.00">
                  <c:v>121.06</c:v>
                </c:pt>
                <c:pt idx="67" formatCode="0.00">
                  <c:v>128.38</c:v>
                </c:pt>
                <c:pt idx="68" formatCode="0.00">
                  <c:v>125.12</c:v>
                </c:pt>
                <c:pt idx="69" formatCode="0.00">
                  <c:v>139.53</c:v>
                </c:pt>
                <c:pt idx="70" formatCode="0.00">
                  <c:v>175</c:v>
                </c:pt>
                <c:pt idx="71" formatCode="0.00">
                  <c:v>180</c:v>
                </c:pt>
              </c:numCache>
            </c:numRef>
          </c:val>
          <c:smooth val="0"/>
          <c:extLst>
            <c:ext xmlns:c16="http://schemas.microsoft.com/office/drawing/2014/chart" uri="{C3380CC4-5D6E-409C-BE32-E72D297353CC}">
              <c16:uniqueId val="{00000046-627A-4F55-8575-29D1FD8606C6}"/>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7C878E"/>
              </a:solidFill>
            </c:spPr>
            <c:extLst>
              <c:ext xmlns:c16="http://schemas.microsoft.com/office/drawing/2014/chart" uri="{C3380CC4-5D6E-409C-BE32-E72D297353CC}">
                <c16:uniqueId val="{00000001-C24D-4E24-ABB1-B73FF589BD17}"/>
              </c:ext>
            </c:extLst>
          </c:dPt>
          <c:dPt>
            <c:idx val="1"/>
            <c:bubble3D val="0"/>
            <c:spPr>
              <a:solidFill>
                <a:srgbClr val="FAD496"/>
              </a:solidFill>
            </c:spPr>
            <c:extLst>
              <c:ext xmlns:c16="http://schemas.microsoft.com/office/drawing/2014/chart" uri="{C3380CC4-5D6E-409C-BE32-E72D297353CC}">
                <c16:uniqueId val="{00000003-C24D-4E24-ABB1-B73FF589BD17}"/>
              </c:ext>
            </c:extLst>
          </c:dPt>
          <c:dPt>
            <c:idx val="2"/>
            <c:bubble3D val="0"/>
            <c:spPr>
              <a:solidFill>
                <a:srgbClr val="FBBB27"/>
              </a:solidFill>
            </c:spPr>
            <c:extLst>
              <c:ext xmlns:c16="http://schemas.microsoft.com/office/drawing/2014/chart" uri="{C3380CC4-5D6E-409C-BE32-E72D297353CC}">
                <c16:uniqueId val="{00000005-C24D-4E24-ABB1-B73FF589BD17}"/>
              </c:ext>
            </c:extLst>
          </c:dPt>
          <c:dLbls>
            <c:dLbl>
              <c:idx val="0"/>
              <c:layout>
                <c:manualLayout>
                  <c:x val="-0.25883195081898186"/>
                  <c:y val="2.60980449339257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24D-4E24-ABB1-B73FF589BD17}"/>
                </c:ext>
              </c:extLst>
            </c:dLbl>
            <c:dLbl>
              <c:idx val="1"/>
              <c:layout>
                <c:manualLayout>
                  <c:x val="0.21973829833770778"/>
                  <c:y val="9.3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24D-4E24-ABB1-B73FF589BD17}"/>
                </c:ext>
              </c:extLst>
            </c:dLbl>
            <c:dLbl>
              <c:idx val="2"/>
              <c:layout>
                <c:manualLayout>
                  <c:x val="3.0758967629046369E-2"/>
                  <c:y val="-0.279560002916302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24D-4E24-ABB1-B73FF589BD17}"/>
                </c:ext>
              </c:extLst>
            </c:dLbl>
            <c:numFmt formatCode="0.00%" sourceLinked="0"/>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'F126'!$C$6:$E$6</c:f>
              <c:strCache>
                <c:ptCount val="3"/>
                <c:pt idx="0">
                  <c:v>Unidades Vehiculares Eléctricas</c:v>
                </c:pt>
                <c:pt idx="1">
                  <c:v>Unidades Vehiculares Híbridas Plugin (conectables)</c:v>
                </c:pt>
                <c:pt idx="2">
                  <c:v>Unidades Vehiculares Híbridas</c:v>
                </c:pt>
              </c:strCache>
            </c:strRef>
          </c:cat>
          <c:val>
            <c:numRef>
              <c:f>'F126'!$C$20:$E$20</c:f>
              <c:numCache>
                <c:formatCode>#\ ###\ ##0</c:formatCode>
                <c:ptCount val="3"/>
                <c:pt idx="0">
                  <c:v>107</c:v>
                </c:pt>
                <c:pt idx="1">
                  <c:v>65</c:v>
                </c:pt>
                <c:pt idx="2">
                  <c:v>345</c:v>
                </c:pt>
              </c:numCache>
            </c:numRef>
          </c:val>
          <c:extLst>
            <c:ext xmlns:c16="http://schemas.microsoft.com/office/drawing/2014/chart" uri="{C3380CC4-5D6E-409C-BE32-E72D297353CC}">
              <c16:uniqueId val="{00000006-C24D-4E24-ABB1-B73FF589BD17}"/>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359-4625-AAA6-5537AB6D3A2F}"/>
              </c:ext>
            </c:extLst>
          </c:dPt>
          <c:dPt>
            <c:idx val="1"/>
            <c:invertIfNegative val="0"/>
            <c:bubble3D val="0"/>
            <c:spPr>
              <a:solidFill>
                <a:srgbClr val="7C878E"/>
              </a:solidFill>
              <a:ln>
                <a:noFill/>
              </a:ln>
              <a:effectLst/>
            </c:spPr>
            <c:extLst>
              <c:ext xmlns:c16="http://schemas.microsoft.com/office/drawing/2014/chart" uri="{C3380CC4-5D6E-409C-BE32-E72D297353CC}">
                <c16:uniqueId val="{00000003-F359-4625-AAA6-5537AB6D3A2F}"/>
              </c:ext>
            </c:extLst>
          </c:dPt>
          <c:dPt>
            <c:idx val="2"/>
            <c:invertIfNegative val="0"/>
            <c:bubble3D val="0"/>
            <c:spPr>
              <a:solidFill>
                <a:srgbClr val="7C878E"/>
              </a:solidFill>
              <a:ln>
                <a:noFill/>
              </a:ln>
              <a:effectLst/>
            </c:spPr>
            <c:extLst>
              <c:ext xmlns:c16="http://schemas.microsoft.com/office/drawing/2014/chart" uri="{C3380CC4-5D6E-409C-BE32-E72D297353CC}">
                <c16:uniqueId val="{00000005-F359-4625-AAA6-5537AB6D3A2F}"/>
              </c:ext>
            </c:extLst>
          </c:dPt>
          <c:dPt>
            <c:idx val="3"/>
            <c:invertIfNegative val="0"/>
            <c:bubble3D val="0"/>
            <c:spPr>
              <a:solidFill>
                <a:srgbClr val="7C878E"/>
              </a:solidFill>
              <a:ln>
                <a:noFill/>
              </a:ln>
              <a:effectLst/>
            </c:spPr>
            <c:extLst>
              <c:ext xmlns:c16="http://schemas.microsoft.com/office/drawing/2014/chart" uri="{C3380CC4-5D6E-409C-BE32-E72D297353CC}">
                <c16:uniqueId val="{00000007-F359-4625-AAA6-5537AB6D3A2F}"/>
              </c:ext>
            </c:extLst>
          </c:dPt>
          <c:dPt>
            <c:idx val="4"/>
            <c:invertIfNegative val="0"/>
            <c:bubble3D val="0"/>
            <c:spPr>
              <a:solidFill>
                <a:srgbClr val="7C878E"/>
              </a:solidFill>
              <a:ln>
                <a:noFill/>
              </a:ln>
              <a:effectLst/>
            </c:spPr>
            <c:extLst>
              <c:ext xmlns:c16="http://schemas.microsoft.com/office/drawing/2014/chart" uri="{C3380CC4-5D6E-409C-BE32-E72D297353CC}">
                <c16:uniqueId val="{00000009-F359-4625-AAA6-5537AB6D3A2F}"/>
              </c:ext>
            </c:extLst>
          </c:dPt>
          <c:dPt>
            <c:idx val="5"/>
            <c:invertIfNegative val="0"/>
            <c:bubble3D val="0"/>
            <c:spPr>
              <a:solidFill>
                <a:srgbClr val="7C878E"/>
              </a:solidFill>
              <a:ln>
                <a:noFill/>
              </a:ln>
              <a:effectLst/>
            </c:spPr>
            <c:extLst>
              <c:ext xmlns:c16="http://schemas.microsoft.com/office/drawing/2014/chart" uri="{C3380CC4-5D6E-409C-BE32-E72D297353CC}">
                <c16:uniqueId val="{0000000B-F359-4625-AAA6-5537AB6D3A2F}"/>
              </c:ext>
            </c:extLst>
          </c:dPt>
          <c:dPt>
            <c:idx val="6"/>
            <c:invertIfNegative val="0"/>
            <c:bubble3D val="0"/>
            <c:spPr>
              <a:solidFill>
                <a:srgbClr val="7C878E"/>
              </a:solidFill>
              <a:ln>
                <a:noFill/>
              </a:ln>
              <a:effectLst/>
            </c:spPr>
            <c:extLst>
              <c:ext xmlns:c16="http://schemas.microsoft.com/office/drawing/2014/chart" uri="{C3380CC4-5D6E-409C-BE32-E72D297353CC}">
                <c16:uniqueId val="{0000000D-F359-4625-AAA6-5537AB6D3A2F}"/>
              </c:ext>
            </c:extLst>
          </c:dPt>
          <c:dPt>
            <c:idx val="7"/>
            <c:invertIfNegative val="0"/>
            <c:bubble3D val="0"/>
            <c:spPr>
              <a:solidFill>
                <a:srgbClr val="7C878E"/>
              </a:solidFill>
              <a:ln>
                <a:noFill/>
              </a:ln>
              <a:effectLst/>
            </c:spPr>
            <c:extLst>
              <c:ext xmlns:c16="http://schemas.microsoft.com/office/drawing/2014/chart" uri="{C3380CC4-5D6E-409C-BE32-E72D297353CC}">
                <c16:uniqueId val="{0000000F-F359-4625-AAA6-5537AB6D3A2F}"/>
              </c:ext>
            </c:extLst>
          </c:dPt>
          <c:dPt>
            <c:idx val="8"/>
            <c:invertIfNegative val="0"/>
            <c:bubble3D val="0"/>
            <c:spPr>
              <a:solidFill>
                <a:srgbClr val="7C878E"/>
              </a:solidFill>
              <a:ln>
                <a:noFill/>
              </a:ln>
              <a:effectLst/>
            </c:spPr>
            <c:extLst>
              <c:ext xmlns:c16="http://schemas.microsoft.com/office/drawing/2014/chart" uri="{C3380CC4-5D6E-409C-BE32-E72D297353CC}">
                <c16:uniqueId val="{00000011-F359-4625-AAA6-5537AB6D3A2F}"/>
              </c:ext>
            </c:extLst>
          </c:dPt>
          <c:dPt>
            <c:idx val="9"/>
            <c:invertIfNegative val="0"/>
            <c:bubble3D val="0"/>
            <c:spPr>
              <a:solidFill>
                <a:srgbClr val="7C878E"/>
              </a:solidFill>
              <a:ln>
                <a:noFill/>
              </a:ln>
              <a:effectLst/>
            </c:spPr>
            <c:extLst>
              <c:ext xmlns:c16="http://schemas.microsoft.com/office/drawing/2014/chart" uri="{C3380CC4-5D6E-409C-BE32-E72D297353CC}">
                <c16:uniqueId val="{00000013-F359-4625-AAA6-5537AB6D3A2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F359-4625-AAA6-5537AB6D3A2F}"/>
              </c:ext>
            </c:extLst>
          </c:dPt>
          <c:dPt>
            <c:idx val="11"/>
            <c:invertIfNegative val="0"/>
            <c:bubble3D val="0"/>
            <c:spPr>
              <a:solidFill>
                <a:srgbClr val="7C878E"/>
              </a:solidFill>
              <a:ln>
                <a:noFill/>
              </a:ln>
              <a:effectLst/>
            </c:spPr>
            <c:extLst>
              <c:ext xmlns:c16="http://schemas.microsoft.com/office/drawing/2014/chart" uri="{C3380CC4-5D6E-409C-BE32-E72D297353CC}">
                <c16:uniqueId val="{00000017-F359-4625-AAA6-5537AB6D3A2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F359-4625-AAA6-5537AB6D3A2F}"/>
              </c:ext>
            </c:extLst>
          </c:dPt>
          <c:dPt>
            <c:idx val="13"/>
            <c:invertIfNegative val="0"/>
            <c:bubble3D val="0"/>
            <c:spPr>
              <a:solidFill>
                <a:srgbClr val="7C878E"/>
              </a:solidFill>
              <a:ln>
                <a:noFill/>
              </a:ln>
              <a:effectLst/>
            </c:spPr>
            <c:extLst>
              <c:ext xmlns:c16="http://schemas.microsoft.com/office/drawing/2014/chart" uri="{C3380CC4-5D6E-409C-BE32-E72D297353CC}">
                <c16:uniqueId val="{0000001B-F359-4625-AAA6-5537AB6D3A2F}"/>
              </c:ext>
            </c:extLst>
          </c:dPt>
          <c:dPt>
            <c:idx val="14"/>
            <c:invertIfNegative val="0"/>
            <c:bubble3D val="0"/>
            <c:spPr>
              <a:solidFill>
                <a:srgbClr val="7C878E"/>
              </a:solidFill>
              <a:ln>
                <a:noFill/>
              </a:ln>
              <a:effectLst/>
            </c:spPr>
            <c:extLst>
              <c:ext xmlns:c16="http://schemas.microsoft.com/office/drawing/2014/chart" uri="{C3380CC4-5D6E-409C-BE32-E72D297353CC}">
                <c16:uniqueId val="{0000001D-F359-4625-AAA6-5537AB6D3A2F}"/>
              </c:ext>
            </c:extLst>
          </c:dPt>
          <c:dPt>
            <c:idx val="15"/>
            <c:invertIfNegative val="0"/>
            <c:bubble3D val="0"/>
            <c:spPr>
              <a:solidFill>
                <a:srgbClr val="7C878E"/>
              </a:solidFill>
              <a:ln>
                <a:noFill/>
              </a:ln>
              <a:effectLst/>
            </c:spPr>
            <c:extLst>
              <c:ext xmlns:c16="http://schemas.microsoft.com/office/drawing/2014/chart" uri="{C3380CC4-5D6E-409C-BE32-E72D297353CC}">
                <c16:uniqueId val="{0000001F-F359-4625-AAA6-5537AB6D3A2F}"/>
              </c:ext>
            </c:extLst>
          </c:dPt>
          <c:dPt>
            <c:idx val="16"/>
            <c:invertIfNegative val="0"/>
            <c:bubble3D val="0"/>
            <c:spPr>
              <a:solidFill>
                <a:srgbClr val="7C878E"/>
              </a:solidFill>
              <a:ln>
                <a:noFill/>
              </a:ln>
              <a:effectLst/>
            </c:spPr>
            <c:extLst>
              <c:ext xmlns:c16="http://schemas.microsoft.com/office/drawing/2014/chart" uri="{C3380CC4-5D6E-409C-BE32-E72D297353CC}">
                <c16:uniqueId val="{00000021-F359-4625-AAA6-5537AB6D3A2F}"/>
              </c:ext>
            </c:extLst>
          </c:dPt>
          <c:dPt>
            <c:idx val="17"/>
            <c:invertIfNegative val="0"/>
            <c:bubble3D val="0"/>
            <c:spPr>
              <a:solidFill>
                <a:srgbClr val="7C878E"/>
              </a:solidFill>
              <a:ln>
                <a:noFill/>
              </a:ln>
              <a:effectLst/>
            </c:spPr>
            <c:extLst>
              <c:ext xmlns:c16="http://schemas.microsoft.com/office/drawing/2014/chart" uri="{C3380CC4-5D6E-409C-BE32-E72D297353CC}">
                <c16:uniqueId val="{00000023-F359-4625-AAA6-5537AB6D3A2F}"/>
              </c:ext>
            </c:extLst>
          </c:dPt>
          <c:dPt>
            <c:idx val="19"/>
            <c:invertIfNegative val="0"/>
            <c:bubble3D val="0"/>
            <c:spPr>
              <a:solidFill>
                <a:srgbClr val="7C878E"/>
              </a:solidFill>
              <a:ln>
                <a:noFill/>
              </a:ln>
              <a:effectLst/>
            </c:spPr>
            <c:extLst>
              <c:ext xmlns:c16="http://schemas.microsoft.com/office/drawing/2014/chart" uri="{C3380CC4-5D6E-409C-BE32-E72D297353CC}">
                <c16:uniqueId val="{00000025-F359-4625-AAA6-5537AB6D3A2F}"/>
              </c:ext>
            </c:extLst>
          </c:dPt>
          <c:dPt>
            <c:idx val="28"/>
            <c:invertIfNegative val="0"/>
            <c:bubble3D val="0"/>
            <c:spPr>
              <a:solidFill>
                <a:srgbClr val="FBBB27"/>
              </a:solidFill>
              <a:ln>
                <a:noFill/>
              </a:ln>
              <a:effectLst/>
            </c:spPr>
            <c:extLst>
              <c:ext xmlns:c16="http://schemas.microsoft.com/office/drawing/2014/chart" uri="{C3380CC4-5D6E-409C-BE32-E72D297353CC}">
                <c16:uniqueId val="{00000027-F359-4625-AAA6-5537AB6D3A2F}"/>
              </c:ext>
            </c:extLst>
          </c:dPt>
          <c:dPt>
            <c:idx val="29"/>
            <c:invertIfNegative val="0"/>
            <c:bubble3D val="0"/>
            <c:spPr>
              <a:solidFill>
                <a:srgbClr val="7C878E"/>
              </a:solidFill>
              <a:ln>
                <a:noFill/>
              </a:ln>
              <a:effectLst/>
            </c:spPr>
            <c:extLst>
              <c:ext xmlns:c16="http://schemas.microsoft.com/office/drawing/2014/chart" uri="{C3380CC4-5D6E-409C-BE32-E72D297353CC}">
                <c16:uniqueId val="{00000029-F359-4625-AAA6-5537AB6D3A2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'F127'!$A$7:$A$38</c:f>
              <c:strCache>
                <c:ptCount val="32"/>
                <c:pt idx="0">
                  <c:v>Nayarit</c:v>
                </c:pt>
                <c:pt idx="1">
                  <c:v>Zacatecas</c:v>
                </c:pt>
                <c:pt idx="2">
                  <c:v>Tlaxcala</c:v>
                </c:pt>
                <c:pt idx="3">
                  <c:v>Campeche</c:v>
                </c:pt>
                <c:pt idx="4">
                  <c:v>Guerrero</c:v>
                </c:pt>
                <c:pt idx="5">
                  <c:v>Colima</c:v>
                </c:pt>
                <c:pt idx="6">
                  <c:v>Durango</c:v>
                </c:pt>
                <c:pt idx="7">
                  <c:v>Baja California Sur</c:v>
                </c:pt>
                <c:pt idx="8">
                  <c:v>Tabasco</c:v>
                </c:pt>
                <c:pt idx="9">
                  <c:v>Chiapas</c:v>
                </c:pt>
                <c:pt idx="10">
                  <c:v>Oaxaca</c:v>
                </c:pt>
                <c:pt idx="11">
                  <c:v>Hidalgo</c:v>
                </c:pt>
                <c:pt idx="12">
                  <c:v>Aguascalientes</c:v>
                </c:pt>
                <c:pt idx="13">
                  <c:v>Tamaulipas</c:v>
                </c:pt>
                <c:pt idx="14">
                  <c:v>Morelos</c:v>
                </c:pt>
                <c:pt idx="15">
                  <c:v>Querétaro</c:v>
                </c:pt>
                <c:pt idx="16">
                  <c:v>Michoacán</c:v>
                </c:pt>
                <c:pt idx="17">
                  <c:v>Sonora</c:v>
                </c:pt>
                <c:pt idx="18">
                  <c:v>San Luis Potosí</c:v>
                </c:pt>
                <c:pt idx="19">
                  <c:v>Chihuahua</c:v>
                </c:pt>
                <c:pt idx="20">
                  <c:v>Quintana Roo</c:v>
                </c:pt>
                <c:pt idx="21">
                  <c:v>Baja California</c:v>
                </c:pt>
                <c:pt idx="22">
                  <c:v>Yucatán</c:v>
                </c:pt>
                <c:pt idx="23">
                  <c:v>Coahuila</c:v>
                </c:pt>
                <c:pt idx="24">
                  <c:v>Veracruz</c:v>
                </c:pt>
                <c:pt idx="25">
                  <c:v>Sinaloa</c:v>
                </c:pt>
                <c:pt idx="26">
                  <c:v>Puebla</c:v>
                </c:pt>
                <c:pt idx="27">
                  <c:v>Guanajuato</c:v>
                </c:pt>
                <c:pt idx="28">
                  <c:v>Jalisco</c:v>
                </c:pt>
                <c:pt idx="29">
                  <c:v>Nuevo León</c:v>
                </c:pt>
                <c:pt idx="30">
                  <c:v>Estado de México</c:v>
                </c:pt>
                <c:pt idx="31">
                  <c:v>Ciudad de México</c:v>
                </c:pt>
              </c:strCache>
            </c:strRef>
          </c:cat>
          <c:val>
            <c:numRef>
              <c:f>'F127'!$B$7:$B$38</c:f>
              <c:numCache>
                <c:formatCode>General</c:formatCode>
                <c:ptCount val="32"/>
                <c:pt idx="0">
                  <c:v>21</c:v>
                </c:pt>
                <c:pt idx="1">
                  <c:v>21</c:v>
                </c:pt>
                <c:pt idx="2">
                  <c:v>22</c:v>
                </c:pt>
                <c:pt idx="3">
                  <c:v>37</c:v>
                </c:pt>
                <c:pt idx="4">
                  <c:v>43</c:v>
                </c:pt>
                <c:pt idx="5">
                  <c:v>45</c:v>
                </c:pt>
                <c:pt idx="6">
                  <c:v>46</c:v>
                </c:pt>
                <c:pt idx="7">
                  <c:v>51</c:v>
                </c:pt>
                <c:pt idx="8">
                  <c:v>52</c:v>
                </c:pt>
                <c:pt idx="9">
                  <c:v>54</c:v>
                </c:pt>
                <c:pt idx="10">
                  <c:v>62</c:v>
                </c:pt>
                <c:pt idx="11">
                  <c:v>68</c:v>
                </c:pt>
                <c:pt idx="12">
                  <c:v>81</c:v>
                </c:pt>
                <c:pt idx="13">
                  <c:v>89</c:v>
                </c:pt>
                <c:pt idx="14">
                  <c:v>107</c:v>
                </c:pt>
                <c:pt idx="15">
                  <c:v>109</c:v>
                </c:pt>
                <c:pt idx="16">
                  <c:v>125</c:v>
                </c:pt>
                <c:pt idx="17">
                  <c:v>129</c:v>
                </c:pt>
                <c:pt idx="18">
                  <c:v>132</c:v>
                </c:pt>
                <c:pt idx="19">
                  <c:v>139</c:v>
                </c:pt>
                <c:pt idx="20">
                  <c:v>139</c:v>
                </c:pt>
                <c:pt idx="21">
                  <c:v>143</c:v>
                </c:pt>
                <c:pt idx="22">
                  <c:v>156</c:v>
                </c:pt>
                <c:pt idx="23">
                  <c:v>162</c:v>
                </c:pt>
                <c:pt idx="24">
                  <c:v>163</c:v>
                </c:pt>
                <c:pt idx="25">
                  <c:v>177</c:v>
                </c:pt>
                <c:pt idx="26">
                  <c:v>192</c:v>
                </c:pt>
                <c:pt idx="27">
                  <c:v>199</c:v>
                </c:pt>
                <c:pt idx="28">
                  <c:v>517</c:v>
                </c:pt>
                <c:pt idx="29">
                  <c:v>551</c:v>
                </c:pt>
                <c:pt idx="30">
                  <c:v>634</c:v>
                </c:pt>
                <c:pt idx="31">
                  <c:v>1307</c:v>
                </c:pt>
              </c:numCache>
            </c:numRef>
          </c:val>
          <c:extLst>
            <c:ext xmlns:c16="http://schemas.microsoft.com/office/drawing/2014/chart" uri="{C3380CC4-5D6E-409C-BE32-E72D297353CC}">
              <c16:uniqueId val="{0000002A-F359-4625-AAA6-5537AB6D3A2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'F128'!$D$2</c:f>
              <c:strCache>
                <c:ptCount val="1"/>
                <c:pt idx="0">
                  <c:v>Tasa por cada millón de habitantes</c:v>
                </c:pt>
              </c:strCache>
            </c:strRef>
          </c:tx>
          <c:spPr>
            <a:solidFill>
              <a:srgbClr val="7C878E"/>
            </a:solidFill>
            <a:ln>
              <a:noFill/>
            </a:ln>
            <a:effectLst/>
          </c:spPr>
          <c:invertIfNegative val="0"/>
          <c:dPt>
            <c:idx val="26"/>
            <c:invertIfNegative val="0"/>
            <c:bubble3D val="0"/>
            <c:spPr>
              <a:solidFill>
                <a:srgbClr val="FBBB27"/>
              </a:solidFill>
              <a:ln>
                <a:noFill/>
              </a:ln>
              <a:effectLst/>
            </c:spPr>
            <c:extLst>
              <c:ext xmlns:c16="http://schemas.microsoft.com/office/drawing/2014/chart" uri="{C3380CC4-5D6E-409C-BE32-E72D297353CC}">
                <c16:uniqueId val="{00000001-4DC4-46E0-A556-A1F9C410C2B8}"/>
              </c:ext>
            </c:extLst>
          </c:dPt>
          <c:dPt>
            <c:idx val="27"/>
            <c:invertIfNegative val="0"/>
            <c:bubble3D val="0"/>
            <c:spPr>
              <a:solidFill>
                <a:srgbClr val="7C878E"/>
              </a:solidFill>
              <a:ln>
                <a:noFill/>
              </a:ln>
              <a:effectLst/>
            </c:spPr>
            <c:extLst>
              <c:ext xmlns:c16="http://schemas.microsoft.com/office/drawing/2014/chart" uri="{C3380CC4-5D6E-409C-BE32-E72D297353CC}">
                <c16:uniqueId val="{00000003-4DC4-46E0-A556-A1F9C410C2B8}"/>
              </c:ext>
            </c:extLst>
          </c:dPt>
          <c:dPt>
            <c:idx val="28"/>
            <c:invertIfNegative val="0"/>
            <c:bubble3D val="0"/>
            <c:spPr>
              <a:solidFill>
                <a:srgbClr val="7C878E"/>
              </a:solidFill>
              <a:ln>
                <a:noFill/>
              </a:ln>
              <a:effectLst/>
            </c:spPr>
            <c:extLst>
              <c:ext xmlns:c16="http://schemas.microsoft.com/office/drawing/2014/chart" uri="{C3380CC4-5D6E-409C-BE32-E72D297353CC}">
                <c16:uniqueId val="{00000005-4DC4-46E0-A556-A1F9C410C2B8}"/>
              </c:ext>
            </c:extLst>
          </c:dPt>
          <c:dPt>
            <c:idx val="29"/>
            <c:invertIfNegative val="0"/>
            <c:bubble3D val="0"/>
            <c:spPr>
              <a:solidFill>
                <a:srgbClr val="7C878E"/>
              </a:solidFill>
              <a:ln>
                <a:noFill/>
              </a:ln>
              <a:effectLst/>
            </c:spPr>
            <c:extLst>
              <c:ext xmlns:c16="http://schemas.microsoft.com/office/drawing/2014/chart" uri="{C3380CC4-5D6E-409C-BE32-E72D297353CC}">
                <c16:uniqueId val="{00000007-4DC4-46E0-A556-A1F9C410C2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'F128'!$A$3:$A$34</c:f>
              <c:strCache>
                <c:ptCount val="32"/>
                <c:pt idx="0">
                  <c:v>Nayarit</c:v>
                </c:pt>
                <c:pt idx="1">
                  <c:v>Chiapas</c:v>
                </c:pt>
                <c:pt idx="2">
                  <c:v>Guerrero</c:v>
                </c:pt>
                <c:pt idx="3">
                  <c:v>Zacatecas</c:v>
                </c:pt>
                <c:pt idx="4">
                  <c:v>Tlaxcala</c:v>
                </c:pt>
                <c:pt idx="5">
                  <c:v>Oaxaca</c:v>
                </c:pt>
                <c:pt idx="6">
                  <c:v>Veracruz</c:v>
                </c:pt>
                <c:pt idx="7">
                  <c:v>Hidalgo</c:v>
                </c:pt>
                <c:pt idx="8">
                  <c:v>Tamaulipas</c:v>
                </c:pt>
                <c:pt idx="9">
                  <c:v>Durango</c:v>
                </c:pt>
                <c:pt idx="10">
                  <c:v>Tabasco</c:v>
                </c:pt>
                <c:pt idx="11">
                  <c:v>Michoacán</c:v>
                </c:pt>
                <c:pt idx="12">
                  <c:v>Puebla</c:v>
                </c:pt>
                <c:pt idx="13">
                  <c:v>Guanajuato</c:v>
                </c:pt>
                <c:pt idx="14">
                  <c:v>Estado de México</c:v>
                </c:pt>
                <c:pt idx="15">
                  <c:v>Chihuahua</c:v>
                </c:pt>
                <c:pt idx="16">
                  <c:v>Campeche</c:v>
                </c:pt>
                <c:pt idx="17">
                  <c:v>Baja California</c:v>
                </c:pt>
                <c:pt idx="18">
                  <c:v>Sonora</c:v>
                </c:pt>
                <c:pt idx="19">
                  <c:v>San Luis Potosí</c:v>
                </c:pt>
                <c:pt idx="20">
                  <c:v>Querétaro</c:v>
                </c:pt>
                <c:pt idx="21">
                  <c:v>Coahuila</c:v>
                </c:pt>
                <c:pt idx="22">
                  <c:v>Morelos</c:v>
                </c:pt>
                <c:pt idx="23">
                  <c:v>Sinaloa</c:v>
                </c:pt>
                <c:pt idx="24">
                  <c:v>Aguascalientes</c:v>
                </c:pt>
                <c:pt idx="25">
                  <c:v>Colima</c:v>
                </c:pt>
                <c:pt idx="26">
                  <c:v>Jalisco</c:v>
                </c:pt>
                <c:pt idx="27">
                  <c:v>Baja California Sur</c:v>
                </c:pt>
                <c:pt idx="28">
                  <c:v>Yucatán</c:v>
                </c:pt>
                <c:pt idx="29">
                  <c:v>Quintana Roo</c:v>
                </c:pt>
                <c:pt idx="30">
                  <c:v>Nuevo León</c:v>
                </c:pt>
                <c:pt idx="31">
                  <c:v>Ciudad de México</c:v>
                </c:pt>
              </c:strCache>
            </c:strRef>
          </c:cat>
          <c:val>
            <c:numRef>
              <c:f>'F128'!$D$3:$D$34</c:f>
              <c:numCache>
                <c:formatCode>0.00</c:formatCode>
                <c:ptCount val="32"/>
                <c:pt idx="0">
                  <c:v>3.2097900430478696</c:v>
                </c:pt>
                <c:pt idx="1">
                  <c:v>9.5616988093206032</c:v>
                </c:pt>
                <c:pt idx="2">
                  <c:v>11.800303734329608</c:v>
                </c:pt>
                <c:pt idx="3">
                  <c:v>12.691942973287087</c:v>
                </c:pt>
                <c:pt idx="4">
                  <c:v>16.127294199232196</c:v>
                </c:pt>
                <c:pt idx="5">
                  <c:v>16.46604210791897</c:v>
                </c:pt>
                <c:pt idx="6">
                  <c:v>19.202570269920987</c:v>
                </c:pt>
                <c:pt idx="7">
                  <c:v>22.289820108040068</c:v>
                </c:pt>
                <c:pt idx="8">
                  <c:v>24.579456545454043</c:v>
                </c:pt>
                <c:pt idx="9">
                  <c:v>24.825251814402101</c:v>
                </c:pt>
                <c:pt idx="10">
                  <c:v>25.709889605689401</c:v>
                </c:pt>
                <c:pt idx="11">
                  <c:v>26.085267103744446</c:v>
                </c:pt>
                <c:pt idx="12">
                  <c:v>29.346651822151955</c:v>
                </c:pt>
                <c:pt idx="13">
                  <c:v>32.233412669642505</c:v>
                </c:pt>
                <c:pt idx="14">
                  <c:v>36.763104872671214</c:v>
                </c:pt>
                <c:pt idx="15">
                  <c:v>36.915804080657047</c:v>
                </c:pt>
                <c:pt idx="16">
                  <c:v>37.599868298839688</c:v>
                </c:pt>
                <c:pt idx="17">
                  <c:v>39.96019629119079</c:v>
                </c:pt>
                <c:pt idx="18">
                  <c:v>42.465612729413067</c:v>
                </c:pt>
                <c:pt idx="19">
                  <c:v>46.381553634469078</c:v>
                </c:pt>
                <c:pt idx="20">
                  <c:v>48.680012433500423</c:v>
                </c:pt>
                <c:pt idx="21">
                  <c:v>51.013290851647994</c:v>
                </c:pt>
                <c:pt idx="22">
                  <c:v>52.903042073245501</c:v>
                </c:pt>
                <c:pt idx="23">
                  <c:v>56.531242933594633</c:v>
                </c:pt>
                <c:pt idx="24">
                  <c:v>57.226789767849993</c:v>
                </c:pt>
                <c:pt idx="25">
                  <c:v>58.226649172793401</c:v>
                </c:pt>
                <c:pt idx="26">
                  <c:v>62.09613490595499</c:v>
                </c:pt>
                <c:pt idx="27">
                  <c:v>64.711039830279447</c:v>
                </c:pt>
                <c:pt idx="28">
                  <c:v>69.834090316966197</c:v>
                </c:pt>
                <c:pt idx="29">
                  <c:v>82.515058998267193</c:v>
                </c:pt>
                <c:pt idx="30">
                  <c:v>99.581666635641525</c:v>
                </c:pt>
                <c:pt idx="31">
                  <c:v>144.72031608600085</c:v>
                </c:pt>
              </c:numCache>
            </c:numRef>
          </c:val>
          <c:extLst>
            <c:ext xmlns:c16="http://schemas.microsoft.com/office/drawing/2014/chart" uri="{C3380CC4-5D6E-409C-BE32-E72D297353CC}">
              <c16:uniqueId val="{00000008-4DC4-46E0-A556-A1F9C410C2B8}"/>
            </c:ext>
          </c:extLst>
        </c:ser>
        <c:dLbls>
          <c:showLegendKey val="0"/>
          <c:showVal val="0"/>
          <c:showCatName val="0"/>
          <c:showSerName val="0"/>
          <c:showPercent val="0"/>
          <c:showBubbleSize val="0"/>
        </c:dLbls>
        <c:gapWidth val="75"/>
        <c:axId val="520891648"/>
        <c:axId val="553578480"/>
      </c:barChart>
      <c:catAx>
        <c:axId val="520891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53578480"/>
        <c:crosses val="autoZero"/>
        <c:auto val="1"/>
        <c:lblAlgn val="ctr"/>
        <c:lblOffset val="100"/>
        <c:noMultiLvlLbl val="0"/>
      </c:catAx>
      <c:valAx>
        <c:axId val="553578480"/>
        <c:scaling>
          <c:orientation val="minMax"/>
        </c:scaling>
        <c:delete val="1"/>
        <c:axPos val="b"/>
        <c:numFmt formatCode="0.00" sourceLinked="1"/>
        <c:majorTickMark val="none"/>
        <c:minorTickMark val="none"/>
        <c:tickLblPos val="nextTo"/>
        <c:crossAx val="520891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'F129'!$B$5</c:f>
              <c:strCache>
                <c:ptCount val="1"/>
                <c:pt idx="0">
                  <c:v> Suma de numero_cabezas </c:v>
                </c:pt>
              </c:strCache>
            </c:strRef>
          </c:tx>
          <c:spPr>
            <a:ln w="19050" cap="rnd">
              <a:solidFill>
                <a:srgbClr val="00B0F0"/>
              </a:solidFill>
              <a:round/>
            </a:ln>
            <a:effectLst/>
          </c:spPr>
          <c:marker>
            <c:symbol val="none"/>
          </c:marker>
          <c:cat>
            <c:strRef>
              <c:f>'F129'!$A$6:$A$186</c:f>
              <c:strCache>
                <c:ptCount val="181"/>
                <c:pt idx="0">
                  <c:v>2008/01</c:v>
                </c:pt>
                <c:pt idx="1">
                  <c:v>2008/02</c:v>
                </c:pt>
                <c:pt idx="2">
                  <c:v>2008/03</c:v>
                </c:pt>
                <c:pt idx="3">
                  <c:v>2008/04</c:v>
                </c:pt>
                <c:pt idx="4">
                  <c:v>2008/05</c:v>
                </c:pt>
                <c:pt idx="5">
                  <c:v>2008/06</c:v>
                </c:pt>
                <c:pt idx="6">
                  <c:v>2008/07</c:v>
                </c:pt>
                <c:pt idx="7">
                  <c:v>2008/08</c:v>
                </c:pt>
                <c:pt idx="8">
                  <c:v>2008/09</c:v>
                </c:pt>
                <c:pt idx="9">
                  <c:v>2008/10</c:v>
                </c:pt>
                <c:pt idx="10">
                  <c:v>2008/11</c:v>
                </c:pt>
                <c:pt idx="11">
                  <c:v>2008/12</c:v>
                </c:pt>
                <c:pt idx="12">
                  <c:v>2009/01</c:v>
                </c:pt>
                <c:pt idx="13">
                  <c:v>2009/02</c:v>
                </c:pt>
                <c:pt idx="14">
                  <c:v>2009/03</c:v>
                </c:pt>
                <c:pt idx="15">
                  <c:v>2009/04</c:v>
                </c:pt>
                <c:pt idx="16">
                  <c:v>2009/05</c:v>
                </c:pt>
                <c:pt idx="17">
                  <c:v>2009/06</c:v>
                </c:pt>
                <c:pt idx="18">
                  <c:v>2009/07</c:v>
                </c:pt>
                <c:pt idx="19">
                  <c:v>2009/08</c:v>
                </c:pt>
                <c:pt idx="20">
                  <c:v>2009/09</c:v>
                </c:pt>
                <c:pt idx="21">
                  <c:v>2009/10</c:v>
                </c:pt>
                <c:pt idx="22">
                  <c:v>2009/11</c:v>
                </c:pt>
                <c:pt idx="23">
                  <c:v>2009/12</c:v>
                </c:pt>
                <c:pt idx="24">
                  <c:v>2010/01</c:v>
                </c:pt>
                <c:pt idx="25">
                  <c:v>2010/02</c:v>
                </c:pt>
                <c:pt idx="26">
                  <c:v>2010/03</c:v>
                </c:pt>
                <c:pt idx="27">
                  <c:v>2010/04</c:v>
                </c:pt>
                <c:pt idx="28">
                  <c:v>2010/05</c:v>
                </c:pt>
                <c:pt idx="29">
                  <c:v>2010/06</c:v>
                </c:pt>
                <c:pt idx="30">
                  <c:v>2010/07</c:v>
                </c:pt>
                <c:pt idx="31">
                  <c:v>2010/08</c:v>
                </c:pt>
                <c:pt idx="32">
                  <c:v>2010/09</c:v>
                </c:pt>
                <c:pt idx="33">
                  <c:v>2010/10</c:v>
                </c:pt>
                <c:pt idx="34">
                  <c:v>2010/11</c:v>
                </c:pt>
                <c:pt idx="35">
                  <c:v>2010/12</c:v>
                </c:pt>
                <c:pt idx="36">
                  <c:v>2011/01</c:v>
                </c:pt>
                <c:pt idx="37">
                  <c:v>2011/02</c:v>
                </c:pt>
                <c:pt idx="38">
                  <c:v>2011/03</c:v>
                </c:pt>
                <c:pt idx="39">
                  <c:v>2011/04</c:v>
                </c:pt>
                <c:pt idx="40">
                  <c:v>2011/05</c:v>
                </c:pt>
                <c:pt idx="41">
                  <c:v>2011/06</c:v>
                </c:pt>
                <c:pt idx="42">
                  <c:v>2011/07</c:v>
                </c:pt>
                <c:pt idx="43">
                  <c:v>2011/08</c:v>
                </c:pt>
                <c:pt idx="44">
                  <c:v>2011/09</c:v>
                </c:pt>
                <c:pt idx="45">
                  <c:v>2011/10</c:v>
                </c:pt>
                <c:pt idx="46">
                  <c:v>2011/11</c:v>
                </c:pt>
                <c:pt idx="47">
                  <c:v>2011/12</c:v>
                </c:pt>
                <c:pt idx="48">
                  <c:v>2012/01</c:v>
                </c:pt>
                <c:pt idx="49">
                  <c:v>2012/02</c:v>
                </c:pt>
                <c:pt idx="50">
                  <c:v>2012/03</c:v>
                </c:pt>
                <c:pt idx="51">
                  <c:v>2012/04</c:v>
                </c:pt>
                <c:pt idx="52">
                  <c:v>2012/05</c:v>
                </c:pt>
                <c:pt idx="53">
                  <c:v>2012/06</c:v>
                </c:pt>
                <c:pt idx="54">
                  <c:v>2012/07</c:v>
                </c:pt>
                <c:pt idx="55">
                  <c:v>2012/08</c:v>
                </c:pt>
                <c:pt idx="56">
                  <c:v>2012/09</c:v>
                </c:pt>
                <c:pt idx="57">
                  <c:v>2012/10</c:v>
                </c:pt>
                <c:pt idx="58">
                  <c:v>2012/11</c:v>
                </c:pt>
                <c:pt idx="59">
                  <c:v>2012/12</c:v>
                </c:pt>
                <c:pt idx="60">
                  <c:v>2013/01</c:v>
                </c:pt>
                <c:pt idx="61">
                  <c:v>2013/02</c:v>
                </c:pt>
                <c:pt idx="62">
                  <c:v>2013/03</c:v>
                </c:pt>
                <c:pt idx="63">
                  <c:v>2013/04</c:v>
                </c:pt>
                <c:pt idx="64">
                  <c:v>2013/05</c:v>
                </c:pt>
                <c:pt idx="65">
                  <c:v>2013/06</c:v>
                </c:pt>
                <c:pt idx="66">
                  <c:v>2013/07</c:v>
                </c:pt>
                <c:pt idx="67">
                  <c:v>2013/08</c:v>
                </c:pt>
                <c:pt idx="68">
                  <c:v>2013/09</c:v>
                </c:pt>
                <c:pt idx="69">
                  <c:v>2013/10</c:v>
                </c:pt>
                <c:pt idx="70">
                  <c:v>2013/11</c:v>
                </c:pt>
                <c:pt idx="71">
                  <c:v>2013/12</c:v>
                </c:pt>
                <c:pt idx="72">
                  <c:v>2014/01</c:v>
                </c:pt>
                <c:pt idx="73">
                  <c:v>2014/02</c:v>
                </c:pt>
                <c:pt idx="74">
                  <c:v>2014/03</c:v>
                </c:pt>
                <c:pt idx="75">
                  <c:v>2014/04</c:v>
                </c:pt>
                <c:pt idx="76">
                  <c:v>2014/05</c:v>
                </c:pt>
                <c:pt idx="77">
                  <c:v>2014/06</c:v>
                </c:pt>
                <c:pt idx="78">
                  <c:v>2014/07</c:v>
                </c:pt>
                <c:pt idx="79">
                  <c:v>2014/08</c:v>
                </c:pt>
                <c:pt idx="80">
                  <c:v>2014/09</c:v>
                </c:pt>
                <c:pt idx="81">
                  <c:v>2014/10</c:v>
                </c:pt>
                <c:pt idx="82">
                  <c:v>2014/11</c:v>
                </c:pt>
                <c:pt idx="83">
                  <c:v>2014/12</c:v>
                </c:pt>
                <c:pt idx="84">
                  <c:v>2015/01</c:v>
                </c:pt>
                <c:pt idx="85">
                  <c:v>2015/02</c:v>
                </c:pt>
                <c:pt idx="86">
                  <c:v>2015/03</c:v>
                </c:pt>
                <c:pt idx="87">
                  <c:v>2015/04</c:v>
                </c:pt>
                <c:pt idx="88">
                  <c:v>2015/05</c:v>
                </c:pt>
                <c:pt idx="89">
                  <c:v>2015/06</c:v>
                </c:pt>
                <c:pt idx="90">
                  <c:v>2015/07</c:v>
                </c:pt>
                <c:pt idx="91">
                  <c:v>2015/08</c:v>
                </c:pt>
                <c:pt idx="92">
                  <c:v>2015/09</c:v>
                </c:pt>
                <c:pt idx="93">
                  <c:v>2015/10</c:v>
                </c:pt>
                <c:pt idx="94">
                  <c:v>2015/11</c:v>
                </c:pt>
                <c:pt idx="95">
                  <c:v>2015/12</c:v>
                </c:pt>
                <c:pt idx="96">
                  <c:v>2016/01</c:v>
                </c:pt>
                <c:pt idx="97">
                  <c:v>2016/02</c:v>
                </c:pt>
                <c:pt idx="98">
                  <c:v>2016/03</c:v>
                </c:pt>
                <c:pt idx="99">
                  <c:v>2016/04</c:v>
                </c:pt>
                <c:pt idx="100">
                  <c:v>2016/05</c:v>
                </c:pt>
                <c:pt idx="101">
                  <c:v>2016/06</c:v>
                </c:pt>
                <c:pt idx="102">
                  <c:v>2016/07</c:v>
                </c:pt>
                <c:pt idx="103">
                  <c:v>2016/08</c:v>
                </c:pt>
                <c:pt idx="104">
                  <c:v>2016/09</c:v>
                </c:pt>
                <c:pt idx="105">
                  <c:v>2016/10</c:v>
                </c:pt>
                <c:pt idx="106">
                  <c:v>2016/11</c:v>
                </c:pt>
                <c:pt idx="107">
                  <c:v>2016/12</c:v>
                </c:pt>
                <c:pt idx="108">
                  <c:v>2017/01</c:v>
                </c:pt>
                <c:pt idx="109">
                  <c:v>2017/02</c:v>
                </c:pt>
                <c:pt idx="110">
                  <c:v>2017/03</c:v>
                </c:pt>
                <c:pt idx="111">
                  <c:v>2017/04</c:v>
                </c:pt>
                <c:pt idx="112">
                  <c:v>2017/05</c:v>
                </c:pt>
                <c:pt idx="113">
                  <c:v>2017/06</c:v>
                </c:pt>
                <c:pt idx="114">
                  <c:v>2017/07</c:v>
                </c:pt>
                <c:pt idx="115">
                  <c:v>2017/08</c:v>
                </c:pt>
                <c:pt idx="116">
                  <c:v>2017/09</c:v>
                </c:pt>
                <c:pt idx="117">
                  <c:v>2017/10</c:v>
                </c:pt>
                <c:pt idx="118">
                  <c:v>2017/11</c:v>
                </c:pt>
                <c:pt idx="119">
                  <c:v>2017/12</c:v>
                </c:pt>
                <c:pt idx="120">
                  <c:v>2018/01</c:v>
                </c:pt>
                <c:pt idx="121">
                  <c:v>2018/02</c:v>
                </c:pt>
                <c:pt idx="122">
                  <c:v>2018/03</c:v>
                </c:pt>
                <c:pt idx="123">
                  <c:v>2018/04</c:v>
                </c:pt>
                <c:pt idx="124">
                  <c:v>2018/05</c:v>
                </c:pt>
                <c:pt idx="125">
                  <c:v>2018/06</c:v>
                </c:pt>
                <c:pt idx="126">
                  <c:v>2018/07</c:v>
                </c:pt>
                <c:pt idx="127">
                  <c:v>2018/08</c:v>
                </c:pt>
                <c:pt idx="128">
                  <c:v>2018/09</c:v>
                </c:pt>
                <c:pt idx="129">
                  <c:v>2018/10</c:v>
                </c:pt>
                <c:pt idx="130">
                  <c:v>2018/11</c:v>
                </c:pt>
                <c:pt idx="131">
                  <c:v>2018/12</c:v>
                </c:pt>
                <c:pt idx="132">
                  <c:v>2019/01</c:v>
                </c:pt>
                <c:pt idx="133">
                  <c:v>2019/02</c:v>
                </c:pt>
                <c:pt idx="134">
                  <c:v>2019/03</c:v>
                </c:pt>
                <c:pt idx="135">
                  <c:v>2019/04</c:v>
                </c:pt>
                <c:pt idx="136">
                  <c:v>2019/05</c:v>
                </c:pt>
                <c:pt idx="137">
                  <c:v>2019/06</c:v>
                </c:pt>
                <c:pt idx="138">
                  <c:v>2019/07</c:v>
                </c:pt>
                <c:pt idx="139">
                  <c:v>2019/08</c:v>
                </c:pt>
                <c:pt idx="140">
                  <c:v>2019/09</c:v>
                </c:pt>
                <c:pt idx="141">
                  <c:v>2019/10</c:v>
                </c:pt>
                <c:pt idx="142">
                  <c:v>2019/11</c:v>
                </c:pt>
                <c:pt idx="143">
                  <c:v>2019/12</c:v>
                </c:pt>
                <c:pt idx="144">
                  <c:v>2020/01</c:v>
                </c:pt>
                <c:pt idx="145">
                  <c:v>2020/02</c:v>
                </c:pt>
                <c:pt idx="146">
                  <c:v>2020/03</c:v>
                </c:pt>
                <c:pt idx="147">
                  <c:v>2020/04</c:v>
                </c:pt>
                <c:pt idx="148">
                  <c:v>2020/05</c:v>
                </c:pt>
                <c:pt idx="149">
                  <c:v>2020/06</c:v>
                </c:pt>
                <c:pt idx="150">
                  <c:v>2020/07</c:v>
                </c:pt>
                <c:pt idx="151">
                  <c:v>2020/08</c:v>
                </c:pt>
                <c:pt idx="152">
                  <c:v>2020/09</c:v>
                </c:pt>
                <c:pt idx="153">
                  <c:v>2020/10</c:v>
                </c:pt>
                <c:pt idx="154">
                  <c:v>2020/11</c:v>
                </c:pt>
                <c:pt idx="155">
                  <c:v>2020/12</c:v>
                </c:pt>
                <c:pt idx="156">
                  <c:v>2021/01</c:v>
                </c:pt>
                <c:pt idx="157">
                  <c:v>2021/02</c:v>
                </c:pt>
                <c:pt idx="158">
                  <c:v>2021/03</c:v>
                </c:pt>
                <c:pt idx="159">
                  <c:v>2021/04</c:v>
                </c:pt>
                <c:pt idx="160">
                  <c:v>2021/05</c:v>
                </c:pt>
                <c:pt idx="161">
                  <c:v>2021/06</c:v>
                </c:pt>
                <c:pt idx="162">
                  <c:v>2021/07</c:v>
                </c:pt>
                <c:pt idx="163">
                  <c:v>2021/08</c:v>
                </c:pt>
                <c:pt idx="164">
                  <c:v>2021/09</c:v>
                </c:pt>
                <c:pt idx="165">
                  <c:v>2021/10</c:v>
                </c:pt>
                <c:pt idx="166">
                  <c:v>2021/11</c:v>
                </c:pt>
                <c:pt idx="167">
                  <c:v>2021/12</c:v>
                </c:pt>
                <c:pt idx="168">
                  <c:v>2022/01</c:v>
                </c:pt>
                <c:pt idx="169">
                  <c:v>2022/02</c:v>
                </c:pt>
                <c:pt idx="170">
                  <c:v>2022/03</c:v>
                </c:pt>
                <c:pt idx="171">
                  <c:v>2022/04</c:v>
                </c:pt>
                <c:pt idx="172">
                  <c:v>2022/05</c:v>
                </c:pt>
                <c:pt idx="173">
                  <c:v>2022/06</c:v>
                </c:pt>
                <c:pt idx="174">
                  <c:v>2022/07</c:v>
                </c:pt>
                <c:pt idx="175">
                  <c:v>2022/08</c:v>
                </c:pt>
                <c:pt idx="176">
                  <c:v>2022/09</c:v>
                </c:pt>
                <c:pt idx="177">
                  <c:v>2022/10</c:v>
                </c:pt>
                <c:pt idx="178">
                  <c:v>2022/11</c:v>
                </c:pt>
                <c:pt idx="179">
                  <c:v>2022/12</c:v>
                </c:pt>
                <c:pt idx="180">
                  <c:v>2023/01</c:v>
                </c:pt>
              </c:strCache>
            </c:strRef>
          </c:cat>
          <c:val>
            <c:numRef>
              <c:f>'F129'!$B$6:$B$186</c:f>
              <c:numCache>
                <c:formatCode>_-* #,##0_-;\-* #,##0_-;_-* "-"??_-;_-@_-</c:formatCode>
                <c:ptCount val="181"/>
                <c:pt idx="0">
                  <c:v>120914</c:v>
                </c:pt>
                <c:pt idx="1">
                  <c:v>97740</c:v>
                </c:pt>
                <c:pt idx="2">
                  <c:v>108940</c:v>
                </c:pt>
                <c:pt idx="3">
                  <c:v>121751</c:v>
                </c:pt>
                <c:pt idx="4">
                  <c:v>125838</c:v>
                </c:pt>
                <c:pt idx="5">
                  <c:v>112691</c:v>
                </c:pt>
                <c:pt idx="6">
                  <c:v>119873</c:v>
                </c:pt>
                <c:pt idx="7">
                  <c:v>117300</c:v>
                </c:pt>
                <c:pt idx="8">
                  <c:v>114444</c:v>
                </c:pt>
                <c:pt idx="9">
                  <c:v>123045</c:v>
                </c:pt>
                <c:pt idx="10">
                  <c:v>112920</c:v>
                </c:pt>
                <c:pt idx="11">
                  <c:v>138279</c:v>
                </c:pt>
                <c:pt idx="12">
                  <c:v>116925</c:v>
                </c:pt>
                <c:pt idx="13">
                  <c:v>95551</c:v>
                </c:pt>
                <c:pt idx="14">
                  <c:v>102386</c:v>
                </c:pt>
                <c:pt idx="15">
                  <c:v>97138</c:v>
                </c:pt>
                <c:pt idx="16">
                  <c:v>108096</c:v>
                </c:pt>
                <c:pt idx="17">
                  <c:v>112436</c:v>
                </c:pt>
                <c:pt idx="18">
                  <c:v>117072</c:v>
                </c:pt>
                <c:pt idx="19">
                  <c:v>110847</c:v>
                </c:pt>
                <c:pt idx="20">
                  <c:v>107588</c:v>
                </c:pt>
                <c:pt idx="21">
                  <c:v>114900</c:v>
                </c:pt>
                <c:pt idx="22">
                  <c:v>108872</c:v>
                </c:pt>
                <c:pt idx="23">
                  <c:v>132243</c:v>
                </c:pt>
                <c:pt idx="24">
                  <c:v>110157</c:v>
                </c:pt>
                <c:pt idx="25">
                  <c:v>94454</c:v>
                </c:pt>
                <c:pt idx="26">
                  <c:v>97046</c:v>
                </c:pt>
                <c:pt idx="27">
                  <c:v>112810</c:v>
                </c:pt>
                <c:pt idx="28">
                  <c:v>112153</c:v>
                </c:pt>
                <c:pt idx="29">
                  <c:v>113366</c:v>
                </c:pt>
                <c:pt idx="30">
                  <c:v>121005</c:v>
                </c:pt>
                <c:pt idx="31">
                  <c:v>114441</c:v>
                </c:pt>
                <c:pt idx="32">
                  <c:v>110271</c:v>
                </c:pt>
                <c:pt idx="33">
                  <c:v>115046</c:v>
                </c:pt>
                <c:pt idx="34">
                  <c:v>113977</c:v>
                </c:pt>
                <c:pt idx="35">
                  <c:v>137803</c:v>
                </c:pt>
                <c:pt idx="36">
                  <c:v>112026</c:v>
                </c:pt>
                <c:pt idx="37">
                  <c:v>104943</c:v>
                </c:pt>
                <c:pt idx="38">
                  <c:v>102660</c:v>
                </c:pt>
                <c:pt idx="39">
                  <c:v>101552</c:v>
                </c:pt>
                <c:pt idx="40">
                  <c:v>116247</c:v>
                </c:pt>
                <c:pt idx="41">
                  <c:v>114631</c:v>
                </c:pt>
                <c:pt idx="42">
                  <c:v>119442</c:v>
                </c:pt>
                <c:pt idx="43">
                  <c:v>121686</c:v>
                </c:pt>
                <c:pt idx="44">
                  <c:v>117871</c:v>
                </c:pt>
                <c:pt idx="45">
                  <c:v>119873</c:v>
                </c:pt>
                <c:pt idx="46">
                  <c:v>118809</c:v>
                </c:pt>
                <c:pt idx="47">
                  <c:v>144172</c:v>
                </c:pt>
                <c:pt idx="48">
                  <c:v>115786</c:v>
                </c:pt>
                <c:pt idx="49">
                  <c:v>105244</c:v>
                </c:pt>
                <c:pt idx="50">
                  <c:v>105767</c:v>
                </c:pt>
                <c:pt idx="51">
                  <c:v>105360</c:v>
                </c:pt>
                <c:pt idx="52">
                  <c:v>119445</c:v>
                </c:pt>
                <c:pt idx="53">
                  <c:v>117659</c:v>
                </c:pt>
                <c:pt idx="54">
                  <c:v>120264</c:v>
                </c:pt>
                <c:pt idx="55">
                  <c:v>119781</c:v>
                </c:pt>
                <c:pt idx="56">
                  <c:v>104720</c:v>
                </c:pt>
                <c:pt idx="57">
                  <c:v>113006</c:v>
                </c:pt>
                <c:pt idx="58">
                  <c:v>116964</c:v>
                </c:pt>
                <c:pt idx="59">
                  <c:v>127888</c:v>
                </c:pt>
                <c:pt idx="60">
                  <c:v>110140</c:v>
                </c:pt>
                <c:pt idx="61">
                  <c:v>90721</c:v>
                </c:pt>
                <c:pt idx="62">
                  <c:v>92314</c:v>
                </c:pt>
                <c:pt idx="63">
                  <c:v>109549</c:v>
                </c:pt>
                <c:pt idx="64">
                  <c:v>111970</c:v>
                </c:pt>
                <c:pt idx="65">
                  <c:v>104317</c:v>
                </c:pt>
                <c:pt idx="66">
                  <c:v>113249</c:v>
                </c:pt>
                <c:pt idx="67">
                  <c:v>110977</c:v>
                </c:pt>
                <c:pt idx="68">
                  <c:v>101021</c:v>
                </c:pt>
                <c:pt idx="69">
                  <c:v>105789</c:v>
                </c:pt>
                <c:pt idx="70">
                  <c:v>104542</c:v>
                </c:pt>
                <c:pt idx="71">
                  <c:v>121979</c:v>
                </c:pt>
                <c:pt idx="72">
                  <c:v>101782</c:v>
                </c:pt>
                <c:pt idx="73">
                  <c:v>90612</c:v>
                </c:pt>
                <c:pt idx="74">
                  <c:v>81130</c:v>
                </c:pt>
                <c:pt idx="75">
                  <c:v>86688</c:v>
                </c:pt>
                <c:pt idx="76">
                  <c:v>100048</c:v>
                </c:pt>
                <c:pt idx="77">
                  <c:v>90783</c:v>
                </c:pt>
                <c:pt idx="78">
                  <c:v>93139</c:v>
                </c:pt>
                <c:pt idx="79">
                  <c:v>89239</c:v>
                </c:pt>
                <c:pt idx="80">
                  <c:v>83353</c:v>
                </c:pt>
                <c:pt idx="81">
                  <c:v>90901</c:v>
                </c:pt>
                <c:pt idx="82">
                  <c:v>88524</c:v>
                </c:pt>
                <c:pt idx="83">
                  <c:v>113647</c:v>
                </c:pt>
                <c:pt idx="84">
                  <c:v>93098</c:v>
                </c:pt>
                <c:pt idx="85">
                  <c:v>74712</c:v>
                </c:pt>
                <c:pt idx="86">
                  <c:v>76600</c:v>
                </c:pt>
                <c:pt idx="87">
                  <c:v>84827</c:v>
                </c:pt>
                <c:pt idx="88">
                  <c:v>88879</c:v>
                </c:pt>
                <c:pt idx="89">
                  <c:v>87734</c:v>
                </c:pt>
                <c:pt idx="90">
                  <c:v>92969</c:v>
                </c:pt>
                <c:pt idx="91">
                  <c:v>87067</c:v>
                </c:pt>
                <c:pt idx="92">
                  <c:v>83250</c:v>
                </c:pt>
                <c:pt idx="93">
                  <c:v>93037</c:v>
                </c:pt>
                <c:pt idx="94">
                  <c:v>88609</c:v>
                </c:pt>
                <c:pt idx="95">
                  <c:v>117826</c:v>
                </c:pt>
                <c:pt idx="96">
                  <c:v>93658</c:v>
                </c:pt>
                <c:pt idx="97">
                  <c:v>81214</c:v>
                </c:pt>
                <c:pt idx="98">
                  <c:v>84904</c:v>
                </c:pt>
                <c:pt idx="99">
                  <c:v>94897</c:v>
                </c:pt>
                <c:pt idx="100">
                  <c:v>96258</c:v>
                </c:pt>
                <c:pt idx="101">
                  <c:v>90231</c:v>
                </c:pt>
                <c:pt idx="102">
                  <c:v>91503</c:v>
                </c:pt>
                <c:pt idx="103">
                  <c:v>92486</c:v>
                </c:pt>
                <c:pt idx="104">
                  <c:v>94516</c:v>
                </c:pt>
                <c:pt idx="105">
                  <c:v>94422</c:v>
                </c:pt>
                <c:pt idx="106">
                  <c:v>98171</c:v>
                </c:pt>
                <c:pt idx="107">
                  <c:v>120226</c:v>
                </c:pt>
                <c:pt idx="108">
                  <c:v>91435</c:v>
                </c:pt>
                <c:pt idx="109">
                  <c:v>81614</c:v>
                </c:pt>
                <c:pt idx="110">
                  <c:v>88069</c:v>
                </c:pt>
                <c:pt idx="111">
                  <c:v>81351</c:v>
                </c:pt>
                <c:pt idx="112">
                  <c:v>96923</c:v>
                </c:pt>
                <c:pt idx="113">
                  <c:v>93429</c:v>
                </c:pt>
                <c:pt idx="114">
                  <c:v>98018</c:v>
                </c:pt>
                <c:pt idx="115">
                  <c:v>98677</c:v>
                </c:pt>
                <c:pt idx="116">
                  <c:v>98171</c:v>
                </c:pt>
                <c:pt idx="117">
                  <c:v>98506</c:v>
                </c:pt>
                <c:pt idx="118">
                  <c:v>103638</c:v>
                </c:pt>
                <c:pt idx="119">
                  <c:v>123307</c:v>
                </c:pt>
                <c:pt idx="120">
                  <c:v>102524</c:v>
                </c:pt>
                <c:pt idx="121">
                  <c:v>85606</c:v>
                </c:pt>
                <c:pt idx="122">
                  <c:v>86305</c:v>
                </c:pt>
                <c:pt idx="123">
                  <c:v>101651</c:v>
                </c:pt>
                <c:pt idx="124">
                  <c:v>106136</c:v>
                </c:pt>
                <c:pt idx="125">
                  <c:v>105636</c:v>
                </c:pt>
                <c:pt idx="126">
                  <c:v>105708</c:v>
                </c:pt>
                <c:pt idx="127">
                  <c:v>108704</c:v>
                </c:pt>
                <c:pt idx="128">
                  <c:v>99059</c:v>
                </c:pt>
                <c:pt idx="129">
                  <c:v>110243</c:v>
                </c:pt>
                <c:pt idx="130">
                  <c:v>109088</c:v>
                </c:pt>
                <c:pt idx="131">
                  <c:v>131313</c:v>
                </c:pt>
                <c:pt idx="132">
                  <c:v>113603</c:v>
                </c:pt>
                <c:pt idx="133">
                  <c:v>104050</c:v>
                </c:pt>
                <c:pt idx="134">
                  <c:v>95738</c:v>
                </c:pt>
                <c:pt idx="135">
                  <c:v>96069</c:v>
                </c:pt>
                <c:pt idx="136">
                  <c:v>113114</c:v>
                </c:pt>
                <c:pt idx="137">
                  <c:v>106608</c:v>
                </c:pt>
                <c:pt idx="138">
                  <c:v>112175</c:v>
                </c:pt>
                <c:pt idx="139">
                  <c:v>114518</c:v>
                </c:pt>
                <c:pt idx="140">
                  <c:v>105695</c:v>
                </c:pt>
                <c:pt idx="141">
                  <c:v>112250</c:v>
                </c:pt>
                <c:pt idx="142">
                  <c:v>115253</c:v>
                </c:pt>
                <c:pt idx="143">
                  <c:v>127770</c:v>
                </c:pt>
                <c:pt idx="144">
                  <c:v>110680</c:v>
                </c:pt>
                <c:pt idx="145">
                  <c:v>96274</c:v>
                </c:pt>
                <c:pt idx="146">
                  <c:v>94704</c:v>
                </c:pt>
                <c:pt idx="147">
                  <c:v>91477</c:v>
                </c:pt>
                <c:pt idx="148">
                  <c:v>105290</c:v>
                </c:pt>
                <c:pt idx="149">
                  <c:v>105927</c:v>
                </c:pt>
                <c:pt idx="150">
                  <c:v>111750</c:v>
                </c:pt>
                <c:pt idx="151">
                  <c:v>106599</c:v>
                </c:pt>
                <c:pt idx="152">
                  <c:v>106692</c:v>
                </c:pt>
                <c:pt idx="153">
                  <c:v>111259</c:v>
                </c:pt>
                <c:pt idx="154">
                  <c:v>102970</c:v>
                </c:pt>
                <c:pt idx="155">
                  <c:v>125111</c:v>
                </c:pt>
                <c:pt idx="156">
                  <c:v>103329</c:v>
                </c:pt>
                <c:pt idx="157">
                  <c:v>88860</c:v>
                </c:pt>
                <c:pt idx="158">
                  <c:v>96628</c:v>
                </c:pt>
                <c:pt idx="159">
                  <c:v>103007</c:v>
                </c:pt>
                <c:pt idx="160">
                  <c:v>98557</c:v>
                </c:pt>
                <c:pt idx="161">
                  <c:v>99197</c:v>
                </c:pt>
                <c:pt idx="162">
                  <c:v>104400</c:v>
                </c:pt>
                <c:pt idx="163">
                  <c:v>97199</c:v>
                </c:pt>
                <c:pt idx="164">
                  <c:v>99140</c:v>
                </c:pt>
                <c:pt idx="165">
                  <c:v>102061</c:v>
                </c:pt>
                <c:pt idx="166">
                  <c:v>101011</c:v>
                </c:pt>
                <c:pt idx="167">
                  <c:v>116659</c:v>
                </c:pt>
                <c:pt idx="168">
                  <c:v>105871</c:v>
                </c:pt>
                <c:pt idx="169">
                  <c:v>93026</c:v>
                </c:pt>
                <c:pt idx="170">
                  <c:v>91695</c:v>
                </c:pt>
                <c:pt idx="171">
                  <c:v>90073</c:v>
                </c:pt>
                <c:pt idx="172">
                  <c:v>101494</c:v>
                </c:pt>
                <c:pt idx="173">
                  <c:v>99738</c:v>
                </c:pt>
                <c:pt idx="174">
                  <c:v>100183</c:v>
                </c:pt>
                <c:pt idx="175">
                  <c:v>100913</c:v>
                </c:pt>
                <c:pt idx="176">
                  <c:v>98569</c:v>
                </c:pt>
                <c:pt idx="177">
                  <c:v>95225</c:v>
                </c:pt>
                <c:pt idx="178">
                  <c:v>93152</c:v>
                </c:pt>
                <c:pt idx="179">
                  <c:v>118320</c:v>
                </c:pt>
                <c:pt idx="180">
                  <c:v>89980</c:v>
                </c:pt>
              </c:numCache>
            </c:numRef>
          </c:val>
          <c:smooth val="0"/>
          <c:extLst>
            <c:ext xmlns:c16="http://schemas.microsoft.com/office/drawing/2014/chart" uri="{C3380CC4-5D6E-409C-BE32-E72D297353CC}">
              <c16:uniqueId val="{00000000-061C-4B74-BC30-BFCCBA097D6D}"/>
            </c:ext>
          </c:extLst>
        </c:ser>
        <c:dLbls>
          <c:showLegendKey val="0"/>
          <c:showVal val="0"/>
          <c:showCatName val="0"/>
          <c:showSerName val="0"/>
          <c:showPercent val="0"/>
          <c:showBubbleSize val="0"/>
        </c:dLbls>
        <c:smooth val="0"/>
        <c:axId val="266753791"/>
        <c:axId val="266754623"/>
      </c:lineChart>
      <c:catAx>
        <c:axId val="266753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66754623"/>
        <c:crosses val="autoZero"/>
        <c:auto val="1"/>
        <c:lblAlgn val="ctr"/>
        <c:lblOffset val="100"/>
        <c:noMultiLvlLbl val="0"/>
      </c:catAx>
      <c:valAx>
        <c:axId val="266754623"/>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6675379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'F130'!$C$5</c:f>
              <c:strCache>
                <c:ptCount val="1"/>
                <c:pt idx="0">
                  <c:v> Suma de produccion_carne </c:v>
                </c:pt>
              </c:strCache>
            </c:strRef>
          </c:tx>
          <c:spPr>
            <a:ln w="19050" cap="rnd">
              <a:solidFill>
                <a:srgbClr val="00B050"/>
              </a:solidFill>
              <a:round/>
            </a:ln>
            <a:effectLst/>
          </c:spPr>
          <c:marker>
            <c:symbol val="none"/>
          </c:marker>
          <c:cat>
            <c:strRef>
              <c:f>'F130'!$A$6:$A$186</c:f>
              <c:strCache>
                <c:ptCount val="181"/>
                <c:pt idx="0">
                  <c:v>2008/01</c:v>
                </c:pt>
                <c:pt idx="1">
                  <c:v>2008/02</c:v>
                </c:pt>
                <c:pt idx="2">
                  <c:v>2008/03</c:v>
                </c:pt>
                <c:pt idx="3">
                  <c:v>2008/04</c:v>
                </c:pt>
                <c:pt idx="4">
                  <c:v>2008/05</c:v>
                </c:pt>
                <c:pt idx="5">
                  <c:v>2008/06</c:v>
                </c:pt>
                <c:pt idx="6">
                  <c:v>2008/07</c:v>
                </c:pt>
                <c:pt idx="7">
                  <c:v>2008/08</c:v>
                </c:pt>
                <c:pt idx="8">
                  <c:v>2008/09</c:v>
                </c:pt>
                <c:pt idx="9">
                  <c:v>2008/10</c:v>
                </c:pt>
                <c:pt idx="10">
                  <c:v>2008/11</c:v>
                </c:pt>
                <c:pt idx="11">
                  <c:v>2008/12</c:v>
                </c:pt>
                <c:pt idx="12">
                  <c:v>2009/01</c:v>
                </c:pt>
                <c:pt idx="13">
                  <c:v>2009/02</c:v>
                </c:pt>
                <c:pt idx="14">
                  <c:v>2009/03</c:v>
                </c:pt>
                <c:pt idx="15">
                  <c:v>2009/04</c:v>
                </c:pt>
                <c:pt idx="16">
                  <c:v>2009/05</c:v>
                </c:pt>
                <c:pt idx="17">
                  <c:v>2009/06</c:v>
                </c:pt>
                <c:pt idx="18">
                  <c:v>2009/07</c:v>
                </c:pt>
                <c:pt idx="19">
                  <c:v>2009/08</c:v>
                </c:pt>
                <c:pt idx="20">
                  <c:v>2009/09</c:v>
                </c:pt>
                <c:pt idx="21">
                  <c:v>2009/10</c:v>
                </c:pt>
                <c:pt idx="22">
                  <c:v>2009/11</c:v>
                </c:pt>
                <c:pt idx="23">
                  <c:v>2009/12</c:v>
                </c:pt>
                <c:pt idx="24">
                  <c:v>2010/01</c:v>
                </c:pt>
                <c:pt idx="25">
                  <c:v>2010/02</c:v>
                </c:pt>
                <c:pt idx="26">
                  <c:v>2010/03</c:v>
                </c:pt>
                <c:pt idx="27">
                  <c:v>2010/04</c:v>
                </c:pt>
                <c:pt idx="28">
                  <c:v>2010/05</c:v>
                </c:pt>
                <c:pt idx="29">
                  <c:v>2010/06</c:v>
                </c:pt>
                <c:pt idx="30">
                  <c:v>2010/07</c:v>
                </c:pt>
                <c:pt idx="31">
                  <c:v>2010/08</c:v>
                </c:pt>
                <c:pt idx="32">
                  <c:v>2010/09</c:v>
                </c:pt>
                <c:pt idx="33">
                  <c:v>2010/10</c:v>
                </c:pt>
                <c:pt idx="34">
                  <c:v>2010/11</c:v>
                </c:pt>
                <c:pt idx="35">
                  <c:v>2010/12</c:v>
                </c:pt>
                <c:pt idx="36">
                  <c:v>2011/01</c:v>
                </c:pt>
                <c:pt idx="37">
                  <c:v>2011/02</c:v>
                </c:pt>
                <c:pt idx="38">
                  <c:v>2011/03</c:v>
                </c:pt>
                <c:pt idx="39">
                  <c:v>2011/04</c:v>
                </c:pt>
                <c:pt idx="40">
                  <c:v>2011/05</c:v>
                </c:pt>
                <c:pt idx="41">
                  <c:v>2011/06</c:v>
                </c:pt>
                <c:pt idx="42">
                  <c:v>2011/07</c:v>
                </c:pt>
                <c:pt idx="43">
                  <c:v>2011/08</c:v>
                </c:pt>
                <c:pt idx="44">
                  <c:v>2011/09</c:v>
                </c:pt>
                <c:pt idx="45">
                  <c:v>2011/10</c:v>
                </c:pt>
                <c:pt idx="46">
                  <c:v>2011/11</c:v>
                </c:pt>
                <c:pt idx="47">
                  <c:v>2011/12</c:v>
                </c:pt>
                <c:pt idx="48">
                  <c:v>2012/01</c:v>
                </c:pt>
                <c:pt idx="49">
                  <c:v>2012/02</c:v>
                </c:pt>
                <c:pt idx="50">
                  <c:v>2012/03</c:v>
                </c:pt>
                <c:pt idx="51">
                  <c:v>2012/04</c:v>
                </c:pt>
                <c:pt idx="52">
                  <c:v>2012/05</c:v>
                </c:pt>
                <c:pt idx="53">
                  <c:v>2012/06</c:v>
                </c:pt>
                <c:pt idx="54">
                  <c:v>2012/07</c:v>
                </c:pt>
                <c:pt idx="55">
                  <c:v>2012/08</c:v>
                </c:pt>
                <c:pt idx="56">
                  <c:v>2012/09</c:v>
                </c:pt>
                <c:pt idx="57">
                  <c:v>2012/10</c:v>
                </c:pt>
                <c:pt idx="58">
                  <c:v>2012/11</c:v>
                </c:pt>
                <c:pt idx="59">
                  <c:v>2012/12</c:v>
                </c:pt>
                <c:pt idx="60">
                  <c:v>2013/01</c:v>
                </c:pt>
                <c:pt idx="61">
                  <c:v>2013/02</c:v>
                </c:pt>
                <c:pt idx="62">
                  <c:v>2013/03</c:v>
                </c:pt>
                <c:pt idx="63">
                  <c:v>2013/04</c:v>
                </c:pt>
                <c:pt idx="64">
                  <c:v>2013/05</c:v>
                </c:pt>
                <c:pt idx="65">
                  <c:v>2013/06</c:v>
                </c:pt>
                <c:pt idx="66">
                  <c:v>2013/07</c:v>
                </c:pt>
                <c:pt idx="67">
                  <c:v>2013/08</c:v>
                </c:pt>
                <c:pt idx="68">
                  <c:v>2013/09</c:v>
                </c:pt>
                <c:pt idx="69">
                  <c:v>2013/10</c:v>
                </c:pt>
                <c:pt idx="70">
                  <c:v>2013/11</c:v>
                </c:pt>
                <c:pt idx="71">
                  <c:v>2013/12</c:v>
                </c:pt>
                <c:pt idx="72">
                  <c:v>2014/01</c:v>
                </c:pt>
                <c:pt idx="73">
                  <c:v>2014/02</c:v>
                </c:pt>
                <c:pt idx="74">
                  <c:v>2014/03</c:v>
                </c:pt>
                <c:pt idx="75">
                  <c:v>2014/04</c:v>
                </c:pt>
                <c:pt idx="76">
                  <c:v>2014/05</c:v>
                </c:pt>
                <c:pt idx="77">
                  <c:v>2014/06</c:v>
                </c:pt>
                <c:pt idx="78">
                  <c:v>2014/07</c:v>
                </c:pt>
                <c:pt idx="79">
                  <c:v>2014/08</c:v>
                </c:pt>
                <c:pt idx="80">
                  <c:v>2014/09</c:v>
                </c:pt>
                <c:pt idx="81">
                  <c:v>2014/10</c:v>
                </c:pt>
                <c:pt idx="82">
                  <c:v>2014/11</c:v>
                </c:pt>
                <c:pt idx="83">
                  <c:v>2014/12</c:v>
                </c:pt>
                <c:pt idx="84">
                  <c:v>2015/01</c:v>
                </c:pt>
                <c:pt idx="85">
                  <c:v>2015/02</c:v>
                </c:pt>
                <c:pt idx="86">
                  <c:v>2015/03</c:v>
                </c:pt>
                <c:pt idx="87">
                  <c:v>2015/04</c:v>
                </c:pt>
                <c:pt idx="88">
                  <c:v>2015/05</c:v>
                </c:pt>
                <c:pt idx="89">
                  <c:v>2015/06</c:v>
                </c:pt>
                <c:pt idx="90">
                  <c:v>2015/07</c:v>
                </c:pt>
                <c:pt idx="91">
                  <c:v>2015/08</c:v>
                </c:pt>
                <c:pt idx="92">
                  <c:v>2015/09</c:v>
                </c:pt>
                <c:pt idx="93">
                  <c:v>2015/10</c:v>
                </c:pt>
                <c:pt idx="94">
                  <c:v>2015/11</c:v>
                </c:pt>
                <c:pt idx="95">
                  <c:v>2015/12</c:v>
                </c:pt>
                <c:pt idx="96">
                  <c:v>2016/01</c:v>
                </c:pt>
                <c:pt idx="97">
                  <c:v>2016/02</c:v>
                </c:pt>
                <c:pt idx="98">
                  <c:v>2016/03</c:v>
                </c:pt>
                <c:pt idx="99">
                  <c:v>2016/04</c:v>
                </c:pt>
                <c:pt idx="100">
                  <c:v>2016/05</c:v>
                </c:pt>
                <c:pt idx="101">
                  <c:v>2016/06</c:v>
                </c:pt>
                <c:pt idx="102">
                  <c:v>2016/07</c:v>
                </c:pt>
                <c:pt idx="103">
                  <c:v>2016/08</c:v>
                </c:pt>
                <c:pt idx="104">
                  <c:v>2016/09</c:v>
                </c:pt>
                <c:pt idx="105">
                  <c:v>2016/10</c:v>
                </c:pt>
                <c:pt idx="106">
                  <c:v>2016/11</c:v>
                </c:pt>
                <c:pt idx="107">
                  <c:v>2016/12</c:v>
                </c:pt>
                <c:pt idx="108">
                  <c:v>2017/01</c:v>
                </c:pt>
                <c:pt idx="109">
                  <c:v>2017/02</c:v>
                </c:pt>
                <c:pt idx="110">
                  <c:v>2017/03</c:v>
                </c:pt>
                <c:pt idx="111">
                  <c:v>2017/04</c:v>
                </c:pt>
                <c:pt idx="112">
                  <c:v>2017/05</c:v>
                </c:pt>
                <c:pt idx="113">
                  <c:v>2017/06</c:v>
                </c:pt>
                <c:pt idx="114">
                  <c:v>2017/07</c:v>
                </c:pt>
                <c:pt idx="115">
                  <c:v>2017/08</c:v>
                </c:pt>
                <c:pt idx="116">
                  <c:v>2017/09</c:v>
                </c:pt>
                <c:pt idx="117">
                  <c:v>2017/10</c:v>
                </c:pt>
                <c:pt idx="118">
                  <c:v>2017/11</c:v>
                </c:pt>
                <c:pt idx="119">
                  <c:v>2017/12</c:v>
                </c:pt>
                <c:pt idx="120">
                  <c:v>2018/01</c:v>
                </c:pt>
                <c:pt idx="121">
                  <c:v>2018/02</c:v>
                </c:pt>
                <c:pt idx="122">
                  <c:v>2018/03</c:v>
                </c:pt>
                <c:pt idx="123">
                  <c:v>2018/04</c:v>
                </c:pt>
                <c:pt idx="124">
                  <c:v>2018/05</c:v>
                </c:pt>
                <c:pt idx="125">
                  <c:v>2018/06</c:v>
                </c:pt>
                <c:pt idx="126">
                  <c:v>2018/07</c:v>
                </c:pt>
                <c:pt idx="127">
                  <c:v>2018/08</c:v>
                </c:pt>
                <c:pt idx="128">
                  <c:v>2018/09</c:v>
                </c:pt>
                <c:pt idx="129">
                  <c:v>2018/10</c:v>
                </c:pt>
                <c:pt idx="130">
                  <c:v>2018/11</c:v>
                </c:pt>
                <c:pt idx="131">
                  <c:v>2018/12</c:v>
                </c:pt>
                <c:pt idx="132">
                  <c:v>2019/01</c:v>
                </c:pt>
                <c:pt idx="133">
                  <c:v>2019/02</c:v>
                </c:pt>
                <c:pt idx="134">
                  <c:v>2019/03</c:v>
                </c:pt>
                <c:pt idx="135">
                  <c:v>2019/04</c:v>
                </c:pt>
                <c:pt idx="136">
                  <c:v>2019/05</c:v>
                </c:pt>
                <c:pt idx="137">
                  <c:v>2019/06</c:v>
                </c:pt>
                <c:pt idx="138">
                  <c:v>2019/07</c:v>
                </c:pt>
                <c:pt idx="139">
                  <c:v>2019/08</c:v>
                </c:pt>
                <c:pt idx="140">
                  <c:v>2019/09</c:v>
                </c:pt>
                <c:pt idx="141">
                  <c:v>2019/10</c:v>
                </c:pt>
                <c:pt idx="142">
                  <c:v>2019/11</c:v>
                </c:pt>
                <c:pt idx="143">
                  <c:v>2019/12</c:v>
                </c:pt>
                <c:pt idx="144">
                  <c:v>2020/01</c:v>
                </c:pt>
                <c:pt idx="145">
                  <c:v>2020/02</c:v>
                </c:pt>
                <c:pt idx="146">
                  <c:v>2020/03</c:v>
                </c:pt>
                <c:pt idx="147">
                  <c:v>2020/04</c:v>
                </c:pt>
                <c:pt idx="148">
                  <c:v>2020/05</c:v>
                </c:pt>
                <c:pt idx="149">
                  <c:v>2020/06</c:v>
                </c:pt>
                <c:pt idx="150">
                  <c:v>2020/07</c:v>
                </c:pt>
                <c:pt idx="151">
                  <c:v>2020/08</c:v>
                </c:pt>
                <c:pt idx="152">
                  <c:v>2020/09</c:v>
                </c:pt>
                <c:pt idx="153">
                  <c:v>2020/10</c:v>
                </c:pt>
                <c:pt idx="154">
                  <c:v>2020/11</c:v>
                </c:pt>
                <c:pt idx="155">
                  <c:v>2020/12</c:v>
                </c:pt>
                <c:pt idx="156">
                  <c:v>2021/01</c:v>
                </c:pt>
                <c:pt idx="157">
                  <c:v>2021/02</c:v>
                </c:pt>
                <c:pt idx="158">
                  <c:v>2021/03</c:v>
                </c:pt>
                <c:pt idx="159">
                  <c:v>2021/04</c:v>
                </c:pt>
                <c:pt idx="160">
                  <c:v>2021/05</c:v>
                </c:pt>
                <c:pt idx="161">
                  <c:v>2021/06</c:v>
                </c:pt>
                <c:pt idx="162">
                  <c:v>2021/07</c:v>
                </c:pt>
                <c:pt idx="163">
                  <c:v>2021/08</c:v>
                </c:pt>
                <c:pt idx="164">
                  <c:v>2021/09</c:v>
                </c:pt>
                <c:pt idx="165">
                  <c:v>2021/10</c:v>
                </c:pt>
                <c:pt idx="166">
                  <c:v>2021/11</c:v>
                </c:pt>
                <c:pt idx="167">
                  <c:v>2021/12</c:v>
                </c:pt>
                <c:pt idx="168">
                  <c:v>2022/01</c:v>
                </c:pt>
                <c:pt idx="169">
                  <c:v>2022/02</c:v>
                </c:pt>
                <c:pt idx="170">
                  <c:v>2022/03</c:v>
                </c:pt>
                <c:pt idx="171">
                  <c:v>2022/04</c:v>
                </c:pt>
                <c:pt idx="172">
                  <c:v>2022/05</c:v>
                </c:pt>
                <c:pt idx="173">
                  <c:v>2022/06</c:v>
                </c:pt>
                <c:pt idx="174">
                  <c:v>2022/07</c:v>
                </c:pt>
                <c:pt idx="175">
                  <c:v>2022/08</c:v>
                </c:pt>
                <c:pt idx="176">
                  <c:v>2022/09</c:v>
                </c:pt>
                <c:pt idx="177">
                  <c:v>2022/10</c:v>
                </c:pt>
                <c:pt idx="178">
                  <c:v>2022/11</c:v>
                </c:pt>
                <c:pt idx="179">
                  <c:v>2022/12</c:v>
                </c:pt>
                <c:pt idx="180">
                  <c:v>2023/01</c:v>
                </c:pt>
              </c:strCache>
            </c:strRef>
          </c:cat>
          <c:val>
            <c:numRef>
              <c:f>'F130'!$C$6:$C$186</c:f>
              <c:numCache>
                <c:formatCode>_-* #,##0_-;\-* #,##0_-;_-* "-"??_-;_-@_-</c:formatCode>
                <c:ptCount val="181"/>
                <c:pt idx="0">
                  <c:v>14737</c:v>
                </c:pt>
                <c:pt idx="1">
                  <c:v>11890</c:v>
                </c:pt>
                <c:pt idx="2">
                  <c:v>13467</c:v>
                </c:pt>
                <c:pt idx="3">
                  <c:v>14749</c:v>
                </c:pt>
                <c:pt idx="4">
                  <c:v>15224</c:v>
                </c:pt>
                <c:pt idx="5">
                  <c:v>13930</c:v>
                </c:pt>
                <c:pt idx="6">
                  <c:v>14924</c:v>
                </c:pt>
                <c:pt idx="7">
                  <c:v>14381</c:v>
                </c:pt>
                <c:pt idx="8">
                  <c:v>13977</c:v>
                </c:pt>
                <c:pt idx="9">
                  <c:v>14793</c:v>
                </c:pt>
                <c:pt idx="10">
                  <c:v>13975</c:v>
                </c:pt>
                <c:pt idx="11">
                  <c:v>16928</c:v>
                </c:pt>
                <c:pt idx="12">
                  <c:v>14927</c:v>
                </c:pt>
                <c:pt idx="13">
                  <c:v>12226</c:v>
                </c:pt>
                <c:pt idx="14">
                  <c:v>13439</c:v>
                </c:pt>
                <c:pt idx="15">
                  <c:v>13163</c:v>
                </c:pt>
                <c:pt idx="16">
                  <c:v>14426</c:v>
                </c:pt>
                <c:pt idx="17">
                  <c:v>14619</c:v>
                </c:pt>
                <c:pt idx="18">
                  <c:v>15180</c:v>
                </c:pt>
                <c:pt idx="19">
                  <c:v>14500</c:v>
                </c:pt>
                <c:pt idx="20">
                  <c:v>13945</c:v>
                </c:pt>
                <c:pt idx="21">
                  <c:v>14843</c:v>
                </c:pt>
                <c:pt idx="22">
                  <c:v>14033</c:v>
                </c:pt>
                <c:pt idx="23">
                  <c:v>16581</c:v>
                </c:pt>
                <c:pt idx="24">
                  <c:v>14981</c:v>
                </c:pt>
                <c:pt idx="25">
                  <c:v>13000</c:v>
                </c:pt>
                <c:pt idx="26">
                  <c:v>13186</c:v>
                </c:pt>
                <c:pt idx="27">
                  <c:v>15655</c:v>
                </c:pt>
                <c:pt idx="28">
                  <c:v>15214</c:v>
                </c:pt>
                <c:pt idx="29">
                  <c:v>15480</c:v>
                </c:pt>
                <c:pt idx="30">
                  <c:v>16436</c:v>
                </c:pt>
                <c:pt idx="31">
                  <c:v>15510</c:v>
                </c:pt>
                <c:pt idx="32">
                  <c:v>14919</c:v>
                </c:pt>
                <c:pt idx="33">
                  <c:v>15608</c:v>
                </c:pt>
                <c:pt idx="34">
                  <c:v>15612</c:v>
                </c:pt>
                <c:pt idx="35">
                  <c:v>18510</c:v>
                </c:pt>
                <c:pt idx="36">
                  <c:v>15705</c:v>
                </c:pt>
                <c:pt idx="37">
                  <c:v>14388</c:v>
                </c:pt>
                <c:pt idx="38">
                  <c:v>14288</c:v>
                </c:pt>
                <c:pt idx="39">
                  <c:v>13753</c:v>
                </c:pt>
                <c:pt idx="40">
                  <c:v>15950</c:v>
                </c:pt>
                <c:pt idx="41">
                  <c:v>15991</c:v>
                </c:pt>
                <c:pt idx="42">
                  <c:v>16078</c:v>
                </c:pt>
                <c:pt idx="43">
                  <c:v>16340</c:v>
                </c:pt>
                <c:pt idx="44">
                  <c:v>15629</c:v>
                </c:pt>
                <c:pt idx="45">
                  <c:v>15979</c:v>
                </c:pt>
                <c:pt idx="46">
                  <c:v>16191</c:v>
                </c:pt>
                <c:pt idx="47">
                  <c:v>19096</c:v>
                </c:pt>
                <c:pt idx="48">
                  <c:v>16328</c:v>
                </c:pt>
                <c:pt idx="49">
                  <c:v>14746</c:v>
                </c:pt>
                <c:pt idx="50">
                  <c:v>14837</c:v>
                </c:pt>
                <c:pt idx="51">
                  <c:v>14600</c:v>
                </c:pt>
                <c:pt idx="52">
                  <c:v>16104</c:v>
                </c:pt>
                <c:pt idx="53">
                  <c:v>15887</c:v>
                </c:pt>
                <c:pt idx="54">
                  <c:v>16326</c:v>
                </c:pt>
                <c:pt idx="55">
                  <c:v>15983</c:v>
                </c:pt>
                <c:pt idx="56">
                  <c:v>13950</c:v>
                </c:pt>
                <c:pt idx="57">
                  <c:v>14910</c:v>
                </c:pt>
                <c:pt idx="58">
                  <c:v>15296</c:v>
                </c:pt>
                <c:pt idx="59">
                  <c:v>16348</c:v>
                </c:pt>
                <c:pt idx="60">
                  <c:v>14755</c:v>
                </c:pt>
                <c:pt idx="61">
                  <c:v>11892</c:v>
                </c:pt>
                <c:pt idx="62">
                  <c:v>12302</c:v>
                </c:pt>
                <c:pt idx="63">
                  <c:v>13981</c:v>
                </c:pt>
                <c:pt idx="64">
                  <c:v>14778</c:v>
                </c:pt>
                <c:pt idx="65">
                  <c:v>13575</c:v>
                </c:pt>
                <c:pt idx="66">
                  <c:v>14802</c:v>
                </c:pt>
                <c:pt idx="67">
                  <c:v>14363</c:v>
                </c:pt>
                <c:pt idx="68">
                  <c:v>12886</c:v>
                </c:pt>
                <c:pt idx="69">
                  <c:v>13600</c:v>
                </c:pt>
                <c:pt idx="70">
                  <c:v>13530</c:v>
                </c:pt>
                <c:pt idx="71">
                  <c:v>15405</c:v>
                </c:pt>
                <c:pt idx="72">
                  <c:v>13059</c:v>
                </c:pt>
                <c:pt idx="73">
                  <c:v>11635</c:v>
                </c:pt>
                <c:pt idx="74">
                  <c:v>10739</c:v>
                </c:pt>
                <c:pt idx="75">
                  <c:v>11336</c:v>
                </c:pt>
                <c:pt idx="76">
                  <c:v>12901</c:v>
                </c:pt>
                <c:pt idx="77">
                  <c:v>11613</c:v>
                </c:pt>
                <c:pt idx="78">
                  <c:v>11930</c:v>
                </c:pt>
                <c:pt idx="79">
                  <c:v>11319</c:v>
                </c:pt>
                <c:pt idx="80">
                  <c:v>10470</c:v>
                </c:pt>
                <c:pt idx="81">
                  <c:v>11427</c:v>
                </c:pt>
                <c:pt idx="82">
                  <c:v>11070</c:v>
                </c:pt>
                <c:pt idx="83">
                  <c:v>13483</c:v>
                </c:pt>
                <c:pt idx="84">
                  <c:v>11818</c:v>
                </c:pt>
                <c:pt idx="85">
                  <c:v>9460</c:v>
                </c:pt>
                <c:pt idx="86">
                  <c:v>9764</c:v>
                </c:pt>
                <c:pt idx="87">
                  <c:v>10924</c:v>
                </c:pt>
                <c:pt idx="88">
                  <c:v>11418</c:v>
                </c:pt>
                <c:pt idx="89">
                  <c:v>11362</c:v>
                </c:pt>
                <c:pt idx="90">
                  <c:v>11921</c:v>
                </c:pt>
                <c:pt idx="91">
                  <c:v>10835</c:v>
                </c:pt>
                <c:pt idx="92">
                  <c:v>10325</c:v>
                </c:pt>
                <c:pt idx="93">
                  <c:v>11459</c:v>
                </c:pt>
                <c:pt idx="94">
                  <c:v>11075</c:v>
                </c:pt>
                <c:pt idx="95">
                  <c:v>14249</c:v>
                </c:pt>
                <c:pt idx="96">
                  <c:v>11692</c:v>
                </c:pt>
                <c:pt idx="97">
                  <c:v>10132</c:v>
                </c:pt>
                <c:pt idx="98">
                  <c:v>10643</c:v>
                </c:pt>
                <c:pt idx="99">
                  <c:v>11828</c:v>
                </c:pt>
                <c:pt idx="100">
                  <c:v>12028</c:v>
                </c:pt>
                <c:pt idx="101">
                  <c:v>11164</c:v>
                </c:pt>
                <c:pt idx="102">
                  <c:v>11041</c:v>
                </c:pt>
                <c:pt idx="103">
                  <c:v>11394</c:v>
                </c:pt>
                <c:pt idx="104">
                  <c:v>11638</c:v>
                </c:pt>
                <c:pt idx="105">
                  <c:v>11260</c:v>
                </c:pt>
                <c:pt idx="106">
                  <c:v>12316</c:v>
                </c:pt>
                <c:pt idx="107">
                  <c:v>14751</c:v>
                </c:pt>
                <c:pt idx="108">
                  <c:v>11825</c:v>
                </c:pt>
                <c:pt idx="109">
                  <c:v>9847</c:v>
                </c:pt>
                <c:pt idx="110">
                  <c:v>11149</c:v>
                </c:pt>
                <c:pt idx="111">
                  <c:v>10186</c:v>
                </c:pt>
                <c:pt idx="112">
                  <c:v>12269</c:v>
                </c:pt>
                <c:pt idx="113">
                  <c:v>11618</c:v>
                </c:pt>
                <c:pt idx="114">
                  <c:v>11748</c:v>
                </c:pt>
                <c:pt idx="115">
                  <c:v>11786</c:v>
                </c:pt>
                <c:pt idx="116">
                  <c:v>11976</c:v>
                </c:pt>
                <c:pt idx="117">
                  <c:v>12360</c:v>
                </c:pt>
                <c:pt idx="118">
                  <c:v>12738</c:v>
                </c:pt>
                <c:pt idx="119">
                  <c:v>14900</c:v>
                </c:pt>
                <c:pt idx="120">
                  <c:v>12497</c:v>
                </c:pt>
                <c:pt idx="121">
                  <c:v>10512</c:v>
                </c:pt>
                <c:pt idx="122">
                  <c:v>10734</c:v>
                </c:pt>
                <c:pt idx="123">
                  <c:v>13042</c:v>
                </c:pt>
                <c:pt idx="124">
                  <c:v>13052</c:v>
                </c:pt>
                <c:pt idx="125">
                  <c:v>13323</c:v>
                </c:pt>
                <c:pt idx="126">
                  <c:v>12955</c:v>
                </c:pt>
                <c:pt idx="127">
                  <c:v>13762</c:v>
                </c:pt>
                <c:pt idx="128">
                  <c:v>13120</c:v>
                </c:pt>
                <c:pt idx="129">
                  <c:v>14494</c:v>
                </c:pt>
                <c:pt idx="130">
                  <c:v>13636</c:v>
                </c:pt>
                <c:pt idx="131">
                  <c:v>16769</c:v>
                </c:pt>
                <c:pt idx="132">
                  <c:v>14581</c:v>
                </c:pt>
                <c:pt idx="133">
                  <c:v>12953</c:v>
                </c:pt>
                <c:pt idx="134">
                  <c:v>12513</c:v>
                </c:pt>
                <c:pt idx="135">
                  <c:v>12572</c:v>
                </c:pt>
                <c:pt idx="136">
                  <c:v>14770</c:v>
                </c:pt>
                <c:pt idx="137">
                  <c:v>14278</c:v>
                </c:pt>
                <c:pt idx="138">
                  <c:v>14635</c:v>
                </c:pt>
                <c:pt idx="139">
                  <c:v>15081</c:v>
                </c:pt>
                <c:pt idx="140">
                  <c:v>13774</c:v>
                </c:pt>
                <c:pt idx="141">
                  <c:v>14661</c:v>
                </c:pt>
                <c:pt idx="142">
                  <c:v>15033</c:v>
                </c:pt>
                <c:pt idx="143">
                  <c:v>16517</c:v>
                </c:pt>
                <c:pt idx="144">
                  <c:v>15067</c:v>
                </c:pt>
                <c:pt idx="145">
                  <c:v>12872</c:v>
                </c:pt>
                <c:pt idx="146">
                  <c:v>12428</c:v>
                </c:pt>
                <c:pt idx="147">
                  <c:v>12273</c:v>
                </c:pt>
                <c:pt idx="148">
                  <c:v>14128</c:v>
                </c:pt>
                <c:pt idx="149">
                  <c:v>14953</c:v>
                </c:pt>
                <c:pt idx="150">
                  <c:v>15516</c:v>
                </c:pt>
                <c:pt idx="151">
                  <c:v>14554</c:v>
                </c:pt>
                <c:pt idx="152">
                  <c:v>14655</c:v>
                </c:pt>
                <c:pt idx="153">
                  <c:v>15379</c:v>
                </c:pt>
                <c:pt idx="154">
                  <c:v>14446</c:v>
                </c:pt>
                <c:pt idx="155">
                  <c:v>17586</c:v>
                </c:pt>
                <c:pt idx="156">
                  <c:v>14762</c:v>
                </c:pt>
                <c:pt idx="157">
                  <c:v>12686</c:v>
                </c:pt>
                <c:pt idx="158">
                  <c:v>13590</c:v>
                </c:pt>
                <c:pt idx="159">
                  <c:v>14782</c:v>
                </c:pt>
                <c:pt idx="160">
                  <c:v>14202</c:v>
                </c:pt>
                <c:pt idx="161">
                  <c:v>14656</c:v>
                </c:pt>
                <c:pt idx="162">
                  <c:v>15350</c:v>
                </c:pt>
                <c:pt idx="163">
                  <c:v>13999</c:v>
                </c:pt>
                <c:pt idx="164">
                  <c:v>14066</c:v>
                </c:pt>
                <c:pt idx="165">
                  <c:v>14339</c:v>
                </c:pt>
                <c:pt idx="166">
                  <c:v>14044</c:v>
                </c:pt>
                <c:pt idx="167">
                  <c:v>15795</c:v>
                </c:pt>
                <c:pt idx="168">
                  <c:v>15159</c:v>
                </c:pt>
                <c:pt idx="169">
                  <c:v>12827</c:v>
                </c:pt>
                <c:pt idx="170">
                  <c:v>12846</c:v>
                </c:pt>
                <c:pt idx="171">
                  <c:v>12592</c:v>
                </c:pt>
                <c:pt idx="172">
                  <c:v>13695</c:v>
                </c:pt>
                <c:pt idx="173">
                  <c:v>12667</c:v>
                </c:pt>
                <c:pt idx="174">
                  <c:v>12540</c:v>
                </c:pt>
                <c:pt idx="175">
                  <c:v>13577</c:v>
                </c:pt>
                <c:pt idx="176">
                  <c:v>13372</c:v>
                </c:pt>
                <c:pt idx="177">
                  <c:v>12939</c:v>
                </c:pt>
                <c:pt idx="178">
                  <c:v>12837</c:v>
                </c:pt>
                <c:pt idx="179">
                  <c:v>16454</c:v>
                </c:pt>
                <c:pt idx="180">
                  <c:v>12136</c:v>
                </c:pt>
              </c:numCache>
            </c:numRef>
          </c:val>
          <c:smooth val="0"/>
          <c:extLst>
            <c:ext xmlns:c16="http://schemas.microsoft.com/office/drawing/2014/chart" uri="{C3380CC4-5D6E-409C-BE32-E72D297353CC}">
              <c16:uniqueId val="{00000000-33CD-4660-B60A-EC31494F1EA3}"/>
            </c:ext>
          </c:extLst>
        </c:ser>
        <c:dLbls>
          <c:showLegendKey val="0"/>
          <c:showVal val="0"/>
          <c:showCatName val="0"/>
          <c:showSerName val="0"/>
          <c:showPercent val="0"/>
          <c:showBubbleSize val="0"/>
        </c:dLbls>
        <c:smooth val="0"/>
        <c:axId val="266753791"/>
        <c:axId val="266754623"/>
      </c:lineChart>
      <c:catAx>
        <c:axId val="266753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66754623"/>
        <c:crosses val="autoZero"/>
        <c:auto val="1"/>
        <c:lblAlgn val="ctr"/>
        <c:lblOffset val="100"/>
        <c:noMultiLvlLbl val="0"/>
      </c:catAx>
      <c:valAx>
        <c:axId val="266754623"/>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6675379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'F131'!$B$5</c:f>
              <c:strCache>
                <c:ptCount val="1"/>
                <c:pt idx="0">
                  <c:v> Suma de valor_produccion </c:v>
                </c:pt>
              </c:strCache>
            </c:strRef>
          </c:tx>
          <c:spPr>
            <a:ln w="19050" cap="rnd">
              <a:solidFill>
                <a:srgbClr val="7030A0"/>
              </a:solidFill>
              <a:round/>
            </a:ln>
            <a:effectLst/>
          </c:spPr>
          <c:marker>
            <c:symbol val="none"/>
          </c:marker>
          <c:val>
            <c:numRef>
              <c:f>'F131'!$B$6:$B$186</c:f>
              <c:numCache>
                <c:formatCode>_-* #,##0_-;\-* #,##0_-;_-* "-"??_-;_-@_-</c:formatCode>
                <c:ptCount val="181"/>
                <c:pt idx="0">
                  <c:v>428233</c:v>
                </c:pt>
                <c:pt idx="1">
                  <c:v>345148</c:v>
                </c:pt>
                <c:pt idx="2">
                  <c:v>382404</c:v>
                </c:pt>
                <c:pt idx="3">
                  <c:v>418498</c:v>
                </c:pt>
                <c:pt idx="4">
                  <c:v>432200</c:v>
                </c:pt>
                <c:pt idx="5">
                  <c:v>423461</c:v>
                </c:pt>
                <c:pt idx="6">
                  <c:v>467748</c:v>
                </c:pt>
                <c:pt idx="7">
                  <c:v>441988</c:v>
                </c:pt>
                <c:pt idx="8">
                  <c:v>425207</c:v>
                </c:pt>
                <c:pt idx="9">
                  <c:v>424233</c:v>
                </c:pt>
                <c:pt idx="10">
                  <c:v>406171</c:v>
                </c:pt>
                <c:pt idx="11">
                  <c:v>502592</c:v>
                </c:pt>
                <c:pt idx="12">
                  <c:v>448818</c:v>
                </c:pt>
                <c:pt idx="13">
                  <c:v>367554</c:v>
                </c:pt>
                <c:pt idx="14">
                  <c:v>408591</c:v>
                </c:pt>
                <c:pt idx="15">
                  <c:v>400656</c:v>
                </c:pt>
                <c:pt idx="16">
                  <c:v>434935</c:v>
                </c:pt>
                <c:pt idx="17">
                  <c:v>431361</c:v>
                </c:pt>
                <c:pt idx="18">
                  <c:v>473259</c:v>
                </c:pt>
                <c:pt idx="19">
                  <c:v>457019</c:v>
                </c:pt>
                <c:pt idx="20">
                  <c:v>434665</c:v>
                </c:pt>
                <c:pt idx="21">
                  <c:v>452449</c:v>
                </c:pt>
                <c:pt idx="22">
                  <c:v>423051</c:v>
                </c:pt>
                <c:pt idx="23">
                  <c:v>487675</c:v>
                </c:pt>
                <c:pt idx="24">
                  <c:v>451589</c:v>
                </c:pt>
                <c:pt idx="25">
                  <c:v>387975</c:v>
                </c:pt>
                <c:pt idx="26">
                  <c:v>398440</c:v>
                </c:pt>
                <c:pt idx="27">
                  <c:v>474575</c:v>
                </c:pt>
                <c:pt idx="28">
                  <c:v>460087</c:v>
                </c:pt>
                <c:pt idx="29">
                  <c:v>472972</c:v>
                </c:pt>
                <c:pt idx="30">
                  <c:v>506827</c:v>
                </c:pt>
                <c:pt idx="31">
                  <c:v>477907</c:v>
                </c:pt>
                <c:pt idx="32">
                  <c:v>459891</c:v>
                </c:pt>
                <c:pt idx="33">
                  <c:v>481286</c:v>
                </c:pt>
                <c:pt idx="34">
                  <c:v>482157</c:v>
                </c:pt>
                <c:pt idx="35">
                  <c:v>576055</c:v>
                </c:pt>
                <c:pt idx="36">
                  <c:v>489713</c:v>
                </c:pt>
                <c:pt idx="37">
                  <c:v>454285</c:v>
                </c:pt>
                <c:pt idx="38">
                  <c:v>451635</c:v>
                </c:pt>
                <c:pt idx="39">
                  <c:v>434317</c:v>
                </c:pt>
                <c:pt idx="40">
                  <c:v>503921</c:v>
                </c:pt>
                <c:pt idx="41">
                  <c:v>504019</c:v>
                </c:pt>
                <c:pt idx="42">
                  <c:v>507476</c:v>
                </c:pt>
                <c:pt idx="43">
                  <c:v>515537</c:v>
                </c:pt>
                <c:pt idx="44">
                  <c:v>503439</c:v>
                </c:pt>
                <c:pt idx="45">
                  <c:v>526589</c:v>
                </c:pt>
                <c:pt idx="46">
                  <c:v>546118</c:v>
                </c:pt>
                <c:pt idx="47">
                  <c:v>653083</c:v>
                </c:pt>
                <c:pt idx="48">
                  <c:v>577904</c:v>
                </c:pt>
                <c:pt idx="49">
                  <c:v>521280</c:v>
                </c:pt>
                <c:pt idx="50">
                  <c:v>524399</c:v>
                </c:pt>
                <c:pt idx="51">
                  <c:v>526082</c:v>
                </c:pt>
                <c:pt idx="52">
                  <c:v>579240</c:v>
                </c:pt>
                <c:pt idx="53">
                  <c:v>566559</c:v>
                </c:pt>
                <c:pt idx="54">
                  <c:v>582114</c:v>
                </c:pt>
                <c:pt idx="55">
                  <c:v>584633</c:v>
                </c:pt>
                <c:pt idx="56">
                  <c:v>519864</c:v>
                </c:pt>
                <c:pt idx="57">
                  <c:v>560538</c:v>
                </c:pt>
                <c:pt idx="58">
                  <c:v>584528</c:v>
                </c:pt>
                <c:pt idx="59">
                  <c:v>632984</c:v>
                </c:pt>
                <c:pt idx="60">
                  <c:v>580065</c:v>
                </c:pt>
                <c:pt idx="61">
                  <c:v>474527</c:v>
                </c:pt>
                <c:pt idx="62">
                  <c:v>490907</c:v>
                </c:pt>
                <c:pt idx="63">
                  <c:v>551374</c:v>
                </c:pt>
                <c:pt idx="64">
                  <c:v>569511</c:v>
                </c:pt>
                <c:pt idx="65">
                  <c:v>535825</c:v>
                </c:pt>
                <c:pt idx="66">
                  <c:v>584554</c:v>
                </c:pt>
                <c:pt idx="67">
                  <c:v>566517</c:v>
                </c:pt>
                <c:pt idx="68">
                  <c:v>506359</c:v>
                </c:pt>
                <c:pt idx="69">
                  <c:v>534807</c:v>
                </c:pt>
                <c:pt idx="70">
                  <c:v>532271</c:v>
                </c:pt>
                <c:pt idx="71">
                  <c:v>619937</c:v>
                </c:pt>
                <c:pt idx="72">
                  <c:v>530657</c:v>
                </c:pt>
                <c:pt idx="73">
                  <c:v>480181</c:v>
                </c:pt>
                <c:pt idx="74">
                  <c:v>447779</c:v>
                </c:pt>
                <c:pt idx="75">
                  <c:v>480567</c:v>
                </c:pt>
                <c:pt idx="76">
                  <c:v>553779</c:v>
                </c:pt>
                <c:pt idx="77">
                  <c:v>501339</c:v>
                </c:pt>
                <c:pt idx="78">
                  <c:v>527249</c:v>
                </c:pt>
                <c:pt idx="79">
                  <c:v>511483</c:v>
                </c:pt>
                <c:pt idx="80">
                  <c:v>483310</c:v>
                </c:pt>
                <c:pt idx="81">
                  <c:v>522778</c:v>
                </c:pt>
                <c:pt idx="82">
                  <c:v>513670</c:v>
                </c:pt>
                <c:pt idx="83">
                  <c:v>616254</c:v>
                </c:pt>
                <c:pt idx="84">
                  <c:v>549204</c:v>
                </c:pt>
                <c:pt idx="85">
                  <c:v>445169</c:v>
                </c:pt>
                <c:pt idx="86">
                  <c:v>459364</c:v>
                </c:pt>
                <c:pt idx="87">
                  <c:v>518006</c:v>
                </c:pt>
                <c:pt idx="88">
                  <c:v>539782</c:v>
                </c:pt>
                <c:pt idx="89">
                  <c:v>537996</c:v>
                </c:pt>
                <c:pt idx="90">
                  <c:v>568186</c:v>
                </c:pt>
                <c:pt idx="91">
                  <c:v>517089</c:v>
                </c:pt>
                <c:pt idx="92">
                  <c:v>492268</c:v>
                </c:pt>
                <c:pt idx="93">
                  <c:v>552422</c:v>
                </c:pt>
                <c:pt idx="94">
                  <c:v>535304</c:v>
                </c:pt>
                <c:pt idx="95">
                  <c:v>695569</c:v>
                </c:pt>
                <c:pt idx="96">
                  <c:v>574370</c:v>
                </c:pt>
                <c:pt idx="97">
                  <c:v>496648</c:v>
                </c:pt>
                <c:pt idx="98">
                  <c:v>521991</c:v>
                </c:pt>
                <c:pt idx="99">
                  <c:v>579793</c:v>
                </c:pt>
                <c:pt idx="100">
                  <c:v>589151</c:v>
                </c:pt>
                <c:pt idx="101">
                  <c:v>550208</c:v>
                </c:pt>
                <c:pt idx="102">
                  <c:v>542142</c:v>
                </c:pt>
                <c:pt idx="103">
                  <c:v>566005</c:v>
                </c:pt>
                <c:pt idx="104">
                  <c:v>577568</c:v>
                </c:pt>
                <c:pt idx="105">
                  <c:v>548576</c:v>
                </c:pt>
                <c:pt idx="106">
                  <c:v>605225</c:v>
                </c:pt>
                <c:pt idx="107">
                  <c:v>721634</c:v>
                </c:pt>
                <c:pt idx="108">
                  <c:v>583264</c:v>
                </c:pt>
                <c:pt idx="109">
                  <c:v>480015</c:v>
                </c:pt>
                <c:pt idx="110">
                  <c:v>548624</c:v>
                </c:pt>
                <c:pt idx="111">
                  <c:v>500434</c:v>
                </c:pt>
                <c:pt idx="112">
                  <c:v>601990</c:v>
                </c:pt>
                <c:pt idx="113">
                  <c:v>568634</c:v>
                </c:pt>
                <c:pt idx="114">
                  <c:v>583609</c:v>
                </c:pt>
                <c:pt idx="115">
                  <c:v>585364</c:v>
                </c:pt>
                <c:pt idx="116">
                  <c:v>596831</c:v>
                </c:pt>
                <c:pt idx="117">
                  <c:v>618459</c:v>
                </c:pt>
                <c:pt idx="118">
                  <c:v>635560</c:v>
                </c:pt>
                <c:pt idx="119">
                  <c:v>740453</c:v>
                </c:pt>
                <c:pt idx="120">
                  <c:v>634317</c:v>
                </c:pt>
                <c:pt idx="121">
                  <c:v>535776</c:v>
                </c:pt>
                <c:pt idx="122">
                  <c:v>543402</c:v>
                </c:pt>
                <c:pt idx="123">
                  <c:v>667242</c:v>
                </c:pt>
                <c:pt idx="124">
                  <c:v>663299</c:v>
                </c:pt>
                <c:pt idx="125">
                  <c:v>679060</c:v>
                </c:pt>
                <c:pt idx="126">
                  <c:v>654436</c:v>
                </c:pt>
                <c:pt idx="127">
                  <c:v>706093</c:v>
                </c:pt>
                <c:pt idx="128">
                  <c:v>681072</c:v>
                </c:pt>
                <c:pt idx="129">
                  <c:v>751983</c:v>
                </c:pt>
                <c:pt idx="130">
                  <c:v>701412</c:v>
                </c:pt>
                <c:pt idx="131">
                  <c:v>865962</c:v>
                </c:pt>
                <c:pt idx="132">
                  <c:v>755964</c:v>
                </c:pt>
                <c:pt idx="133">
                  <c:v>674476</c:v>
                </c:pt>
                <c:pt idx="134">
                  <c:v>656844</c:v>
                </c:pt>
                <c:pt idx="135">
                  <c:v>660660</c:v>
                </c:pt>
                <c:pt idx="136">
                  <c:v>774848</c:v>
                </c:pt>
                <c:pt idx="137">
                  <c:v>753594</c:v>
                </c:pt>
                <c:pt idx="138">
                  <c:v>768628</c:v>
                </c:pt>
                <c:pt idx="139">
                  <c:v>792640</c:v>
                </c:pt>
                <c:pt idx="140">
                  <c:v>728585</c:v>
                </c:pt>
                <c:pt idx="141">
                  <c:v>774843</c:v>
                </c:pt>
                <c:pt idx="142">
                  <c:v>794458</c:v>
                </c:pt>
                <c:pt idx="143">
                  <c:v>887415</c:v>
                </c:pt>
                <c:pt idx="144">
                  <c:v>785721</c:v>
                </c:pt>
                <c:pt idx="145">
                  <c:v>669779</c:v>
                </c:pt>
                <c:pt idx="146">
                  <c:v>672675</c:v>
                </c:pt>
                <c:pt idx="147">
                  <c:v>688343</c:v>
                </c:pt>
                <c:pt idx="148">
                  <c:v>808814</c:v>
                </c:pt>
                <c:pt idx="149">
                  <c:v>873077</c:v>
                </c:pt>
                <c:pt idx="150">
                  <c:v>911366</c:v>
                </c:pt>
                <c:pt idx="151">
                  <c:v>844426</c:v>
                </c:pt>
                <c:pt idx="152">
                  <c:v>850957</c:v>
                </c:pt>
                <c:pt idx="153">
                  <c:v>908504</c:v>
                </c:pt>
                <c:pt idx="154">
                  <c:v>879943</c:v>
                </c:pt>
                <c:pt idx="155">
                  <c:v>1075497</c:v>
                </c:pt>
                <c:pt idx="156">
                  <c:v>905163</c:v>
                </c:pt>
                <c:pt idx="157">
                  <c:v>764860</c:v>
                </c:pt>
                <c:pt idx="158">
                  <c:v>825210</c:v>
                </c:pt>
                <c:pt idx="159">
                  <c:v>906619</c:v>
                </c:pt>
                <c:pt idx="160">
                  <c:v>886158</c:v>
                </c:pt>
                <c:pt idx="161">
                  <c:v>928811</c:v>
                </c:pt>
                <c:pt idx="162">
                  <c:v>976519</c:v>
                </c:pt>
                <c:pt idx="163">
                  <c:v>896846</c:v>
                </c:pt>
                <c:pt idx="164">
                  <c:v>904496</c:v>
                </c:pt>
                <c:pt idx="165">
                  <c:v>915930</c:v>
                </c:pt>
                <c:pt idx="166">
                  <c:v>905091</c:v>
                </c:pt>
                <c:pt idx="167">
                  <c:v>1024012</c:v>
                </c:pt>
                <c:pt idx="168">
                  <c:v>995244</c:v>
                </c:pt>
                <c:pt idx="169">
                  <c:v>845526</c:v>
                </c:pt>
                <c:pt idx="170">
                  <c:v>870029</c:v>
                </c:pt>
                <c:pt idx="171">
                  <c:v>864820</c:v>
                </c:pt>
                <c:pt idx="172">
                  <c:v>945243</c:v>
                </c:pt>
                <c:pt idx="173">
                  <c:v>868097</c:v>
                </c:pt>
                <c:pt idx="174">
                  <c:v>870573</c:v>
                </c:pt>
                <c:pt idx="175">
                  <c:v>952902</c:v>
                </c:pt>
                <c:pt idx="176">
                  <c:v>944413</c:v>
                </c:pt>
                <c:pt idx="177">
                  <c:v>921511</c:v>
                </c:pt>
                <c:pt idx="178">
                  <c:v>920906</c:v>
                </c:pt>
                <c:pt idx="179">
                  <c:v>1180715</c:v>
                </c:pt>
                <c:pt idx="180">
                  <c:v>879770</c:v>
                </c:pt>
              </c:numCache>
            </c:numRef>
          </c:val>
          <c:smooth val="0"/>
          <c:extLst>
            <c:ext xmlns:c15="http://schemas.microsoft.com/office/drawing/2012/chart" uri="{02D57815-91ED-43cb-92C2-25804820EDAC}">
              <c15:filteredCategoryTitle>
                <c15:cat>
                  <c:multiLvlStrRef>
                    <c:extLst>
                      <c:ext uri="{02D57815-91ED-43cb-92C2-25804820EDAC}">
                        <c15:formulaRef>
                          <c15:sqref>'Hoja1 (2)'!#REF!</c15:sqref>
                        </c15:formulaRef>
                      </c:ext>
                    </c:extLst>
                  </c:multiLvlStrRef>
                </c15:cat>
              </c15:filteredCategoryTitle>
            </c:ext>
            <c:ext xmlns:c16="http://schemas.microsoft.com/office/drawing/2014/chart" uri="{C3380CC4-5D6E-409C-BE32-E72D297353CC}">
              <c16:uniqueId val="{00000000-1558-437A-ADEB-452416C18700}"/>
            </c:ext>
          </c:extLst>
        </c:ser>
        <c:dLbls>
          <c:showLegendKey val="0"/>
          <c:showVal val="0"/>
          <c:showCatName val="0"/>
          <c:showSerName val="0"/>
          <c:showPercent val="0"/>
          <c:showBubbleSize val="0"/>
        </c:dLbls>
        <c:smooth val="0"/>
        <c:axId val="266753791"/>
        <c:axId val="266754623"/>
      </c:lineChart>
      <c:catAx>
        <c:axId val="266753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66754623"/>
        <c:crosses val="autoZero"/>
        <c:auto val="1"/>
        <c:lblAlgn val="ctr"/>
        <c:lblOffset val="100"/>
        <c:noMultiLvlLbl val="0"/>
      </c:catAx>
      <c:valAx>
        <c:axId val="266754623"/>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6675379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'F132'!$B$16</c:f>
              <c:strCache>
                <c:ptCount val="1"/>
                <c:pt idx="0">
                  <c:v>Ganado bovino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'F132'!$C$15:$E$15</c:f>
              <c:strCache>
                <c:ptCount val="3"/>
                <c:pt idx="0">
                  <c:v>Número de cabezas</c:v>
                </c:pt>
                <c:pt idx="1">
                  <c:v>Producción de carne de canal</c:v>
                </c:pt>
                <c:pt idx="2">
                  <c:v>Valor de la producción de carne de canal</c:v>
                </c:pt>
              </c:strCache>
            </c:strRef>
          </c:cat>
          <c:val>
            <c:numRef>
              <c:f>'F132'!$C$16:$E$16</c:f>
              <c:numCache>
                <c:formatCode>0.0%</c:formatCode>
                <c:ptCount val="3"/>
                <c:pt idx="0">
                  <c:v>0.27700600133362968</c:v>
                </c:pt>
                <c:pt idx="1">
                  <c:v>0.62318721160184576</c:v>
                </c:pt>
                <c:pt idx="2">
                  <c:v>0.66190822601361721</c:v>
                </c:pt>
              </c:numCache>
            </c:numRef>
          </c:val>
          <c:extLst>
            <c:ext xmlns:c16="http://schemas.microsoft.com/office/drawing/2014/chart" uri="{C3380CC4-5D6E-409C-BE32-E72D297353CC}">
              <c16:uniqueId val="{00000000-1F84-47B9-BC04-B774FE40A6A5}"/>
            </c:ext>
          </c:extLst>
        </c:ser>
        <c:ser>
          <c:idx val="1"/>
          <c:order val="1"/>
          <c:tx>
            <c:strRef>
              <c:f>'F132'!$B$17</c:f>
              <c:strCache>
                <c:ptCount val="1"/>
                <c:pt idx="0">
                  <c:v>Ganado caprino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'F132'!$C$15:$E$15</c:f>
              <c:strCache>
                <c:ptCount val="3"/>
                <c:pt idx="0">
                  <c:v>Número de cabezas</c:v>
                </c:pt>
                <c:pt idx="1">
                  <c:v>Producción de carne de canal</c:v>
                </c:pt>
                <c:pt idx="2">
                  <c:v>Valor de la producción de carne de canal</c:v>
                </c:pt>
              </c:strCache>
            </c:strRef>
          </c:cat>
          <c:val>
            <c:numRef>
              <c:f>'F132'!$C$17:$E$17</c:f>
              <c:numCache>
                <c:formatCode>0.0%</c:formatCode>
                <c:ptCount val="3"/>
                <c:pt idx="0">
                  <c:v>1.0368970882418315E-2</c:v>
                </c:pt>
                <c:pt idx="1">
                  <c:v>1.3183915622940012E-3</c:v>
                </c:pt>
                <c:pt idx="2">
                  <c:v>1.2878365936551599E-3</c:v>
                </c:pt>
              </c:numCache>
            </c:numRef>
          </c:val>
          <c:extLst>
            <c:ext xmlns:c16="http://schemas.microsoft.com/office/drawing/2014/chart" uri="{C3380CC4-5D6E-409C-BE32-E72D297353CC}">
              <c16:uniqueId val="{00000001-1F84-47B9-BC04-B774FE40A6A5}"/>
            </c:ext>
          </c:extLst>
        </c:ser>
        <c:ser>
          <c:idx val="2"/>
          <c:order val="2"/>
          <c:tx>
            <c:strRef>
              <c:f>'F132'!$B$18</c:f>
              <c:strCache>
                <c:ptCount val="1"/>
                <c:pt idx="0">
                  <c:v>Ganado ovino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'F132'!$C$15:$E$15</c:f>
              <c:strCache>
                <c:ptCount val="3"/>
                <c:pt idx="0">
                  <c:v>Número de cabezas</c:v>
                </c:pt>
                <c:pt idx="1">
                  <c:v>Producción de carne de canal</c:v>
                </c:pt>
                <c:pt idx="2">
                  <c:v>Valor de la producción de carne de canal</c:v>
                </c:pt>
              </c:strCache>
            </c:strRef>
          </c:cat>
          <c:val>
            <c:numRef>
              <c:f>'F132'!$C$18:$E$18</c:f>
              <c:numCache>
                <c:formatCode>0.0%</c:formatCode>
                <c:ptCount val="3"/>
                <c:pt idx="0">
                  <c:v>1.3280729050900201E-2</c:v>
                </c:pt>
                <c:pt idx="1">
                  <c:v>2.1423862887277522E-3</c:v>
                </c:pt>
                <c:pt idx="2">
                  <c:v>2.036896006910897E-3</c:v>
                </c:pt>
              </c:numCache>
            </c:numRef>
          </c:val>
          <c:extLst>
            <c:ext xmlns:c16="http://schemas.microsoft.com/office/drawing/2014/chart" uri="{C3380CC4-5D6E-409C-BE32-E72D297353CC}">
              <c16:uniqueId val="{00000002-1F84-47B9-BC04-B774FE40A6A5}"/>
            </c:ext>
          </c:extLst>
        </c:ser>
        <c:ser>
          <c:idx val="3"/>
          <c:order val="3"/>
          <c:tx>
            <c:strRef>
              <c:f>'F132'!$B$19</c:f>
              <c:strCache>
                <c:ptCount val="1"/>
                <c:pt idx="0">
                  <c:v>Ganado porcino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'F132'!$C$15:$E$15</c:f>
              <c:strCache>
                <c:ptCount val="3"/>
                <c:pt idx="0">
                  <c:v>Número de cabezas</c:v>
                </c:pt>
                <c:pt idx="1">
                  <c:v>Producción de carne de canal</c:v>
                </c:pt>
                <c:pt idx="2">
                  <c:v>Valor de la producción de carne de canal</c:v>
                </c:pt>
              </c:strCache>
            </c:strRef>
          </c:cat>
          <c:val>
            <c:numRef>
              <c:f>'F132'!$C$19:$E$19</c:f>
              <c:numCache>
                <c:formatCode>0.0%</c:formatCode>
                <c:ptCount val="3"/>
                <c:pt idx="0">
                  <c:v>0.69934429873305182</c:v>
                </c:pt>
                <c:pt idx="1">
                  <c:v>0.37335201054713252</c:v>
                </c:pt>
                <c:pt idx="2">
                  <c:v>0.33476704138581675</c:v>
                </c:pt>
              </c:numCache>
            </c:numRef>
          </c:val>
          <c:extLst>
            <c:ext xmlns:c16="http://schemas.microsoft.com/office/drawing/2014/chart" uri="{C3380CC4-5D6E-409C-BE32-E72D297353CC}">
              <c16:uniqueId val="{00000003-1F84-47B9-BC04-B774FE40A6A5}"/>
            </c:ext>
          </c:extLst>
        </c:ser>
        <c:dLbls>
          <c:dLblPos val="outEnd"/>
          <c:showLegendKey val="0"/>
          <c:showVal val="1"/>
          <c:showCatName val="0"/>
          <c:showSerName val="0"/>
          <c:showPercent val="0"/>
          <c:showBubbleSize val="0"/>
        </c:dLbls>
        <c:gapWidth val="150"/>
        <c:axId val="266730495"/>
        <c:axId val="266733823"/>
      </c:barChart>
      <c:catAx>
        <c:axId val="26673049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66733823"/>
        <c:crosses val="autoZero"/>
        <c:auto val="1"/>
        <c:lblAlgn val="ctr"/>
        <c:lblOffset val="100"/>
        <c:noMultiLvlLbl val="0"/>
      </c:catAx>
      <c:valAx>
        <c:axId val="266733823"/>
        <c:scaling>
          <c:orientation val="minMax"/>
          <c:max val="1"/>
        </c:scaling>
        <c:delete val="1"/>
        <c:axPos val="b"/>
        <c:numFmt formatCode="0.0%" sourceLinked="1"/>
        <c:majorTickMark val="none"/>
        <c:minorTickMark val="none"/>
        <c:tickLblPos val="nextTo"/>
        <c:crossAx val="2667304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2F01-4311-907C-AC179387F923}"/>
              </c:ext>
            </c:extLst>
          </c:dPt>
          <c:dPt>
            <c:idx val="4"/>
            <c:invertIfNegative val="0"/>
            <c:bubble3D val="0"/>
            <c:extLst>
              <c:ext xmlns:c16="http://schemas.microsoft.com/office/drawing/2014/chart" uri="{C3380CC4-5D6E-409C-BE32-E72D297353CC}">
                <c16:uniqueId val="{00000001-2F01-4311-907C-AC179387F923}"/>
              </c:ext>
            </c:extLst>
          </c:dPt>
          <c:dPt>
            <c:idx val="5"/>
            <c:invertIfNegative val="0"/>
            <c:bubble3D val="0"/>
            <c:extLst>
              <c:ext xmlns:c16="http://schemas.microsoft.com/office/drawing/2014/chart" uri="{C3380CC4-5D6E-409C-BE32-E72D297353CC}">
                <c16:uniqueId val="{00000002-2F01-4311-907C-AC179387F923}"/>
              </c:ext>
            </c:extLst>
          </c:dPt>
          <c:dPt>
            <c:idx val="7"/>
            <c:invertIfNegative val="0"/>
            <c:bubble3D val="0"/>
            <c:extLst>
              <c:ext xmlns:c16="http://schemas.microsoft.com/office/drawing/2014/chart" uri="{C3380CC4-5D6E-409C-BE32-E72D297353CC}">
                <c16:uniqueId val="{00000003-2F01-4311-907C-AC179387F923}"/>
              </c:ext>
            </c:extLst>
          </c:dPt>
          <c:dPt>
            <c:idx val="8"/>
            <c:invertIfNegative val="0"/>
            <c:bubble3D val="0"/>
            <c:extLst>
              <c:ext xmlns:c16="http://schemas.microsoft.com/office/drawing/2014/chart" uri="{C3380CC4-5D6E-409C-BE32-E72D297353CC}">
                <c16:uniqueId val="{00000004-2F01-4311-907C-AC179387F923}"/>
              </c:ext>
            </c:extLst>
          </c:dPt>
          <c:dPt>
            <c:idx val="13"/>
            <c:invertIfNegative val="0"/>
            <c:bubble3D val="0"/>
            <c:extLst>
              <c:ext xmlns:c16="http://schemas.microsoft.com/office/drawing/2014/chart" uri="{C3380CC4-5D6E-409C-BE32-E72D297353CC}">
                <c16:uniqueId val="{00000005-2F01-4311-907C-AC179387F923}"/>
              </c:ext>
            </c:extLst>
          </c:dPt>
          <c:dPt>
            <c:idx val="17"/>
            <c:invertIfNegative val="0"/>
            <c:bubble3D val="0"/>
            <c:spPr>
              <a:solidFill>
                <a:srgbClr val="FFC000"/>
              </a:solidFill>
              <a:ln>
                <a:noFill/>
              </a:ln>
              <a:effectLst/>
            </c:spPr>
            <c:extLst>
              <c:ext xmlns:c16="http://schemas.microsoft.com/office/drawing/2014/chart" uri="{C3380CC4-5D6E-409C-BE32-E72D297353CC}">
                <c16:uniqueId val="{00000007-2F01-4311-907C-AC179387F923}"/>
              </c:ext>
            </c:extLst>
          </c:dPt>
          <c:dPt>
            <c:idx val="18"/>
            <c:invertIfNegative val="0"/>
            <c:bubble3D val="0"/>
            <c:extLst>
              <c:ext xmlns:c16="http://schemas.microsoft.com/office/drawing/2014/chart" uri="{C3380CC4-5D6E-409C-BE32-E72D297353CC}">
                <c16:uniqueId val="{00000008-2F01-4311-907C-AC179387F923}"/>
              </c:ext>
            </c:extLst>
          </c:dPt>
          <c:dPt>
            <c:idx val="20"/>
            <c:invertIfNegative val="0"/>
            <c:bubble3D val="0"/>
            <c:extLst>
              <c:ext xmlns:c16="http://schemas.microsoft.com/office/drawing/2014/chart" uri="{C3380CC4-5D6E-409C-BE32-E72D297353CC}">
                <c16:uniqueId val="{00000009-2F01-4311-907C-AC179387F923}"/>
              </c:ext>
            </c:extLst>
          </c:dPt>
          <c:dPt>
            <c:idx val="21"/>
            <c:invertIfNegative val="0"/>
            <c:bubble3D val="0"/>
            <c:extLst>
              <c:ext xmlns:c16="http://schemas.microsoft.com/office/drawing/2014/chart" uri="{C3380CC4-5D6E-409C-BE32-E72D297353CC}">
                <c16:uniqueId val="{0000000A-2F01-4311-907C-AC179387F923}"/>
              </c:ext>
            </c:extLst>
          </c:dPt>
          <c:dPt>
            <c:idx val="23"/>
            <c:invertIfNegative val="0"/>
            <c:bubble3D val="0"/>
            <c:extLst>
              <c:ext xmlns:c16="http://schemas.microsoft.com/office/drawing/2014/chart" uri="{C3380CC4-5D6E-409C-BE32-E72D297353CC}">
                <c16:uniqueId val="{0000000B-2F01-4311-907C-AC179387F923}"/>
              </c:ext>
            </c:extLst>
          </c:dPt>
          <c:dPt>
            <c:idx val="24"/>
            <c:invertIfNegative val="0"/>
            <c:bubble3D val="0"/>
            <c:extLst>
              <c:ext xmlns:c16="http://schemas.microsoft.com/office/drawing/2014/chart" uri="{C3380CC4-5D6E-409C-BE32-E72D297353CC}">
                <c16:uniqueId val="{0000000C-2F01-4311-907C-AC179387F923}"/>
              </c:ext>
            </c:extLst>
          </c:dPt>
          <c:dPt>
            <c:idx val="25"/>
            <c:invertIfNegative val="0"/>
            <c:bubble3D val="0"/>
            <c:extLst>
              <c:ext xmlns:c16="http://schemas.microsoft.com/office/drawing/2014/chart" uri="{C3380CC4-5D6E-409C-BE32-E72D297353CC}">
                <c16:uniqueId val="{0000000D-2F01-4311-907C-AC179387F923}"/>
              </c:ext>
            </c:extLst>
          </c:dPt>
          <c:dPt>
            <c:idx val="26"/>
            <c:invertIfNegative val="0"/>
            <c:bubble3D val="0"/>
            <c:extLst>
              <c:ext xmlns:c16="http://schemas.microsoft.com/office/drawing/2014/chart" uri="{C3380CC4-5D6E-409C-BE32-E72D297353CC}">
                <c16:uniqueId val="{0000000E-2F01-4311-907C-AC179387F923}"/>
              </c:ext>
            </c:extLst>
          </c:dPt>
          <c:dPt>
            <c:idx val="27"/>
            <c:invertIfNegative val="0"/>
            <c:bubble3D val="0"/>
            <c:extLst>
              <c:ext xmlns:c16="http://schemas.microsoft.com/office/drawing/2014/chart" uri="{C3380CC4-5D6E-409C-BE32-E72D297353CC}">
                <c16:uniqueId val="{0000000F-2F01-4311-907C-AC179387F923}"/>
              </c:ext>
            </c:extLst>
          </c:dPt>
          <c:dPt>
            <c:idx val="28"/>
            <c:invertIfNegative val="0"/>
            <c:bubble3D val="0"/>
            <c:extLst>
              <c:ext xmlns:c16="http://schemas.microsoft.com/office/drawing/2014/chart" uri="{C3380CC4-5D6E-409C-BE32-E72D297353CC}">
                <c16:uniqueId val="{00000010-2F01-4311-907C-AC179387F923}"/>
              </c:ext>
            </c:extLst>
          </c:dPt>
          <c:dPt>
            <c:idx val="30"/>
            <c:invertIfNegative val="0"/>
            <c:bubble3D val="0"/>
            <c:extLst>
              <c:ext xmlns:c16="http://schemas.microsoft.com/office/drawing/2014/chart" uri="{C3380CC4-5D6E-409C-BE32-E72D297353CC}">
                <c16:uniqueId val="{00000011-2F01-4311-907C-AC179387F923}"/>
              </c:ext>
            </c:extLst>
          </c:dPt>
          <c:dLbls>
            <c:numFmt formatCode="#,##0.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'F15'!$B$7:$B$38</c:f>
              <c:strCache>
                <c:ptCount val="32"/>
                <c:pt idx="0">
                  <c:v>Sonora</c:v>
                </c:pt>
                <c:pt idx="1">
                  <c:v>Ciudad de México</c:v>
                </c:pt>
                <c:pt idx="2">
                  <c:v>Tabasco</c:v>
                </c:pt>
                <c:pt idx="3">
                  <c:v>Querétaro</c:v>
                </c:pt>
                <c:pt idx="4">
                  <c:v>Chihuahua</c:v>
                </c:pt>
                <c:pt idx="5">
                  <c:v>Baja California Sur</c:v>
                </c:pt>
                <c:pt idx="6">
                  <c:v>Tamaulipas</c:v>
                </c:pt>
                <c:pt idx="7">
                  <c:v>Nuevo León</c:v>
                </c:pt>
                <c:pt idx="8">
                  <c:v>Guanajuato</c:v>
                </c:pt>
                <c:pt idx="9">
                  <c:v>Coahuila</c:v>
                </c:pt>
                <c:pt idx="10">
                  <c:v>Estado de México</c:v>
                </c:pt>
                <c:pt idx="11">
                  <c:v>Quintana Roo</c:v>
                </c:pt>
                <c:pt idx="12">
                  <c:v>Hidalgo</c:v>
                </c:pt>
                <c:pt idx="13">
                  <c:v>Baja California</c:v>
                </c:pt>
                <c:pt idx="14">
                  <c:v>Colima</c:v>
                </c:pt>
                <c:pt idx="15">
                  <c:v>Sinaloa</c:v>
                </c:pt>
                <c:pt idx="16">
                  <c:v>Aguascalientes</c:v>
                </c:pt>
                <c:pt idx="17">
                  <c:v>Jalisco</c:v>
                </c:pt>
                <c:pt idx="18">
                  <c:v>Guerrero</c:v>
                </c:pt>
                <c:pt idx="19">
                  <c:v>Zacatecas</c:v>
                </c:pt>
                <c:pt idx="20">
                  <c:v>Veracruz</c:v>
                </c:pt>
                <c:pt idx="21">
                  <c:v>San Luis Potosí</c:v>
                </c:pt>
                <c:pt idx="22">
                  <c:v>Chiapas</c:v>
                </c:pt>
                <c:pt idx="23">
                  <c:v>Tlaxcala</c:v>
                </c:pt>
                <c:pt idx="24">
                  <c:v>Nayarit</c:v>
                </c:pt>
                <c:pt idx="25">
                  <c:v>Morelos</c:v>
                </c:pt>
                <c:pt idx="26">
                  <c:v>Puebla</c:v>
                </c:pt>
                <c:pt idx="27">
                  <c:v>Durango</c:v>
                </c:pt>
                <c:pt idx="28">
                  <c:v>Campeche</c:v>
                </c:pt>
                <c:pt idx="29">
                  <c:v>Michoacán</c:v>
                </c:pt>
                <c:pt idx="30">
                  <c:v>Oaxaca</c:v>
                </c:pt>
                <c:pt idx="31">
                  <c:v>Yucatán</c:v>
                </c:pt>
              </c:strCache>
            </c:strRef>
          </c:cat>
          <c:val>
            <c:numRef>
              <c:f>'F15'!$C$7:$C$38</c:f>
              <c:numCache>
                <c:formatCode>0.00</c:formatCode>
                <c:ptCount val="32"/>
                <c:pt idx="0">
                  <c:v>6.59</c:v>
                </c:pt>
                <c:pt idx="1">
                  <c:v>6.62</c:v>
                </c:pt>
                <c:pt idx="2">
                  <c:v>6.62</c:v>
                </c:pt>
                <c:pt idx="3">
                  <c:v>6.64</c:v>
                </c:pt>
                <c:pt idx="4">
                  <c:v>6.69</c:v>
                </c:pt>
                <c:pt idx="5">
                  <c:v>6.89</c:v>
                </c:pt>
                <c:pt idx="6">
                  <c:v>7.11</c:v>
                </c:pt>
                <c:pt idx="7">
                  <c:v>7.12</c:v>
                </c:pt>
                <c:pt idx="8">
                  <c:v>7.39</c:v>
                </c:pt>
                <c:pt idx="9">
                  <c:v>7.6</c:v>
                </c:pt>
                <c:pt idx="10">
                  <c:v>7.78</c:v>
                </c:pt>
                <c:pt idx="11">
                  <c:v>7.78</c:v>
                </c:pt>
                <c:pt idx="12">
                  <c:v>7.79</c:v>
                </c:pt>
                <c:pt idx="13">
                  <c:v>7.84</c:v>
                </c:pt>
                <c:pt idx="14">
                  <c:v>7.89</c:v>
                </c:pt>
                <c:pt idx="15">
                  <c:v>7.9</c:v>
                </c:pt>
                <c:pt idx="16">
                  <c:v>7.99</c:v>
                </c:pt>
                <c:pt idx="17">
                  <c:v>7.99</c:v>
                </c:pt>
                <c:pt idx="18">
                  <c:v>7.99</c:v>
                </c:pt>
                <c:pt idx="19">
                  <c:v>8.14</c:v>
                </c:pt>
                <c:pt idx="20">
                  <c:v>8.32</c:v>
                </c:pt>
                <c:pt idx="21">
                  <c:v>8.34</c:v>
                </c:pt>
                <c:pt idx="22">
                  <c:v>8.41</c:v>
                </c:pt>
                <c:pt idx="23">
                  <c:v>8.42</c:v>
                </c:pt>
                <c:pt idx="24">
                  <c:v>8.49</c:v>
                </c:pt>
                <c:pt idx="25">
                  <c:v>8.57</c:v>
                </c:pt>
                <c:pt idx="26">
                  <c:v>8.58</c:v>
                </c:pt>
                <c:pt idx="27">
                  <c:v>8.6199999999999992</c:v>
                </c:pt>
                <c:pt idx="28">
                  <c:v>9.08</c:v>
                </c:pt>
                <c:pt idx="29">
                  <c:v>9.19</c:v>
                </c:pt>
                <c:pt idx="30">
                  <c:v>9.24</c:v>
                </c:pt>
                <c:pt idx="31">
                  <c:v>9.8000000000000007</c:v>
                </c:pt>
              </c:numCache>
            </c:numRef>
          </c:val>
          <c:extLst>
            <c:ext xmlns:c16="http://schemas.microsoft.com/office/drawing/2014/chart" uri="{C3380CC4-5D6E-409C-BE32-E72D297353CC}">
              <c16:uniqueId val="{00000012-2F01-4311-907C-AC179387F923}"/>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18433614214413169"/>
                  <c:y val="-0.46457056867756713"/>
                </c:manualLayout>
              </c:layout>
              <c:tx>
                <c:rich>
                  <a:bodyPr rot="-5400000" vert="horz" wrap="square" lIns="38100" tIns="19050" rIns="38100" bIns="19050" anchor="ctr">
                    <a:noAutofit/>
                  </a:bodyPr>
                  <a:lstStyle/>
                  <a:p>
                    <a:pPr>
                      <a:defRPr sz="900" b="1"/>
                    </a:pPr>
                    <a:r>
                      <a:rPr lang="en-US" sz="900" b="1"/>
                      <a:t>Nacional</a:t>
                    </a:r>
                    <a:r>
                      <a:rPr lang="en-US" sz="900" b="1" baseline="0"/>
                      <a:t>, 7.62</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3728906351667736"/>
                      <c:h val="5.5651849758574172E-2"/>
                    </c:manualLayout>
                  </c15:layout>
                </c:ext>
                <c:ext xmlns:c16="http://schemas.microsoft.com/office/drawing/2014/chart" uri="{C3380CC4-5D6E-409C-BE32-E72D297353CC}">
                  <c16:uniqueId val="{00000013-2F01-4311-907C-AC179387F923}"/>
                </c:ext>
              </c:extLst>
            </c:dLbl>
            <c:dLbl>
              <c:idx val="1"/>
              <c:delete val="1"/>
              <c:extLst>
                <c:ext xmlns:c15="http://schemas.microsoft.com/office/drawing/2012/chart" uri="{CE6537A1-D6FC-4f65-9D91-7224C49458BB}"/>
                <c:ext xmlns:c16="http://schemas.microsoft.com/office/drawing/2014/chart" uri="{C3380CC4-5D6E-409C-BE32-E72D297353CC}">
                  <c16:uniqueId val="{00000014-2F01-4311-907C-AC179387F923}"/>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7.62</c:v>
              </c:pt>
              <c:pt idx="1">
                <c:v>7.62</c:v>
              </c:pt>
            </c:numLit>
          </c:xVal>
          <c:yVal>
            <c:numLit>
              <c:formatCode>General</c:formatCode>
              <c:ptCount val="2"/>
              <c:pt idx="0">
                <c:v>0</c:v>
              </c:pt>
              <c:pt idx="1">
                <c:v>1</c:v>
              </c:pt>
            </c:numLit>
          </c:yVal>
          <c:smooth val="0"/>
          <c:extLst>
            <c:ext xmlns:c16="http://schemas.microsoft.com/office/drawing/2014/chart" uri="{C3380CC4-5D6E-409C-BE32-E72D297353CC}">
              <c16:uniqueId val="{00000015-2F01-4311-907C-AC179387F923}"/>
            </c:ext>
          </c:extLst>
        </c:ser>
        <c:dLbls>
          <c:showLegendKey val="0"/>
          <c:showVal val="0"/>
          <c:showCatName val="0"/>
          <c:showSerName val="0"/>
          <c:showPercent val="0"/>
          <c:showBubbleSize val="0"/>
        </c:dLbls>
        <c:axId val="1164103200"/>
        <c:axId val="115995593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1159955936"/>
        <c:scaling>
          <c:orientation val="minMax"/>
          <c:max val="1"/>
        </c:scaling>
        <c:delete val="1"/>
        <c:axPos val="l"/>
        <c:numFmt formatCode="General" sourceLinked="1"/>
        <c:majorTickMark val="out"/>
        <c:minorTickMark val="none"/>
        <c:tickLblPos val="nextTo"/>
        <c:crossAx val="1164103200"/>
        <c:crosses val="autoZero"/>
        <c:crossBetween val="midCat"/>
      </c:valAx>
      <c:valAx>
        <c:axId val="1164103200"/>
        <c:scaling>
          <c:orientation val="minMax"/>
        </c:scaling>
        <c:delete val="1"/>
        <c:axPos val="b"/>
        <c:numFmt formatCode="General" sourceLinked="1"/>
        <c:majorTickMark val="out"/>
        <c:minorTickMark val="none"/>
        <c:tickLblPos val="nextTo"/>
        <c:crossAx val="11599559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56B5-4341-9085-F662328D53FE}"/>
              </c:ext>
            </c:extLst>
          </c:dPt>
          <c:dPt>
            <c:idx val="1"/>
            <c:invertIfNegative val="0"/>
            <c:bubble3D val="0"/>
            <c:extLst>
              <c:ext xmlns:c16="http://schemas.microsoft.com/office/drawing/2014/chart" uri="{C3380CC4-5D6E-409C-BE32-E72D297353CC}">
                <c16:uniqueId val="{00000001-56B5-4341-9085-F662328D53FE}"/>
              </c:ext>
            </c:extLst>
          </c:dPt>
          <c:dPt>
            <c:idx val="2"/>
            <c:invertIfNegative val="0"/>
            <c:bubble3D val="0"/>
            <c:extLst>
              <c:ext xmlns:c16="http://schemas.microsoft.com/office/drawing/2014/chart" uri="{C3380CC4-5D6E-409C-BE32-E72D297353CC}">
                <c16:uniqueId val="{00000002-56B5-4341-9085-F662328D53FE}"/>
              </c:ext>
            </c:extLst>
          </c:dPt>
          <c:dPt>
            <c:idx val="3"/>
            <c:invertIfNegative val="0"/>
            <c:bubble3D val="0"/>
            <c:extLst>
              <c:ext xmlns:c16="http://schemas.microsoft.com/office/drawing/2014/chart" uri="{C3380CC4-5D6E-409C-BE32-E72D297353CC}">
                <c16:uniqueId val="{00000003-56B5-4341-9085-F662328D53FE}"/>
              </c:ext>
            </c:extLst>
          </c:dPt>
          <c:dPt>
            <c:idx val="6"/>
            <c:invertIfNegative val="0"/>
            <c:bubble3D val="0"/>
            <c:extLst>
              <c:ext xmlns:c16="http://schemas.microsoft.com/office/drawing/2014/chart" uri="{C3380CC4-5D6E-409C-BE32-E72D297353CC}">
                <c16:uniqueId val="{00000004-56B5-4341-9085-F662328D53FE}"/>
              </c:ext>
            </c:extLst>
          </c:dPt>
          <c:dPt>
            <c:idx val="7"/>
            <c:invertIfNegative val="0"/>
            <c:bubble3D val="0"/>
            <c:extLst>
              <c:ext xmlns:c16="http://schemas.microsoft.com/office/drawing/2014/chart" uri="{C3380CC4-5D6E-409C-BE32-E72D297353CC}">
                <c16:uniqueId val="{00000005-56B5-4341-9085-F662328D53FE}"/>
              </c:ext>
            </c:extLst>
          </c:dPt>
          <c:dPt>
            <c:idx val="8"/>
            <c:invertIfNegative val="0"/>
            <c:bubble3D val="0"/>
            <c:extLst>
              <c:ext xmlns:c16="http://schemas.microsoft.com/office/drawing/2014/chart" uri="{C3380CC4-5D6E-409C-BE32-E72D297353CC}">
                <c16:uniqueId val="{00000006-56B5-4341-9085-F662328D53FE}"/>
              </c:ext>
            </c:extLst>
          </c:dPt>
          <c:dPt>
            <c:idx val="11"/>
            <c:invertIfNegative val="0"/>
            <c:bubble3D val="0"/>
            <c:extLst>
              <c:ext xmlns:c16="http://schemas.microsoft.com/office/drawing/2014/chart" uri="{C3380CC4-5D6E-409C-BE32-E72D297353CC}">
                <c16:uniqueId val="{00000007-56B5-4341-9085-F662328D53FE}"/>
              </c:ext>
            </c:extLst>
          </c:dPt>
          <c:dPt>
            <c:idx val="15"/>
            <c:invertIfNegative val="0"/>
            <c:bubble3D val="0"/>
            <c:spPr>
              <a:solidFill>
                <a:srgbClr val="FBBB27"/>
              </a:solidFill>
              <a:ln>
                <a:noFill/>
              </a:ln>
              <a:effectLst/>
            </c:spPr>
            <c:extLst>
              <c:ext xmlns:c16="http://schemas.microsoft.com/office/drawing/2014/chart" uri="{C3380CC4-5D6E-409C-BE32-E72D297353CC}">
                <c16:uniqueId val="{00000009-56B5-4341-9085-F662328D53FE}"/>
              </c:ext>
            </c:extLst>
          </c:dPt>
          <c:dPt>
            <c:idx val="16"/>
            <c:invertIfNegative val="0"/>
            <c:bubble3D val="0"/>
            <c:extLst>
              <c:ext xmlns:c16="http://schemas.microsoft.com/office/drawing/2014/chart" uri="{C3380CC4-5D6E-409C-BE32-E72D297353CC}">
                <c16:uniqueId val="{0000000A-56B5-4341-9085-F662328D53FE}"/>
              </c:ext>
            </c:extLst>
          </c:dPt>
          <c:dPt>
            <c:idx val="17"/>
            <c:invertIfNegative val="0"/>
            <c:bubble3D val="0"/>
            <c:extLst>
              <c:ext xmlns:c16="http://schemas.microsoft.com/office/drawing/2014/chart" uri="{C3380CC4-5D6E-409C-BE32-E72D297353CC}">
                <c16:uniqueId val="{0000000B-56B5-4341-9085-F662328D53FE}"/>
              </c:ext>
            </c:extLst>
          </c:dPt>
          <c:dPt>
            <c:idx val="18"/>
            <c:invertIfNegative val="0"/>
            <c:bubble3D val="0"/>
            <c:extLst>
              <c:ext xmlns:c16="http://schemas.microsoft.com/office/drawing/2014/chart" uri="{C3380CC4-5D6E-409C-BE32-E72D297353CC}">
                <c16:uniqueId val="{0000000C-56B5-4341-9085-F662328D53FE}"/>
              </c:ext>
            </c:extLst>
          </c:dPt>
          <c:dPt>
            <c:idx val="19"/>
            <c:invertIfNegative val="0"/>
            <c:bubble3D val="0"/>
            <c:extLst>
              <c:ext xmlns:c16="http://schemas.microsoft.com/office/drawing/2014/chart" uri="{C3380CC4-5D6E-409C-BE32-E72D297353CC}">
                <c16:uniqueId val="{0000000D-56B5-4341-9085-F662328D53FE}"/>
              </c:ext>
            </c:extLst>
          </c:dPt>
          <c:dPt>
            <c:idx val="20"/>
            <c:invertIfNegative val="0"/>
            <c:bubble3D val="0"/>
            <c:extLst>
              <c:ext xmlns:c16="http://schemas.microsoft.com/office/drawing/2014/chart" uri="{C3380CC4-5D6E-409C-BE32-E72D297353CC}">
                <c16:uniqueId val="{0000000E-56B5-4341-9085-F662328D53FE}"/>
              </c:ext>
            </c:extLst>
          </c:dPt>
          <c:dPt>
            <c:idx val="21"/>
            <c:invertIfNegative val="0"/>
            <c:bubble3D val="0"/>
            <c:extLst>
              <c:ext xmlns:c16="http://schemas.microsoft.com/office/drawing/2014/chart" uri="{C3380CC4-5D6E-409C-BE32-E72D297353CC}">
                <c16:uniqueId val="{0000000F-56B5-4341-9085-F662328D53FE}"/>
              </c:ext>
            </c:extLst>
          </c:dPt>
          <c:dPt>
            <c:idx val="23"/>
            <c:invertIfNegative val="0"/>
            <c:bubble3D val="0"/>
            <c:extLst>
              <c:ext xmlns:c16="http://schemas.microsoft.com/office/drawing/2014/chart" uri="{C3380CC4-5D6E-409C-BE32-E72D297353CC}">
                <c16:uniqueId val="{00000010-56B5-4341-9085-F662328D53FE}"/>
              </c:ext>
            </c:extLst>
          </c:dPt>
          <c:dPt>
            <c:idx val="24"/>
            <c:invertIfNegative val="0"/>
            <c:bubble3D val="0"/>
            <c:extLst>
              <c:ext xmlns:c16="http://schemas.microsoft.com/office/drawing/2014/chart" uri="{C3380CC4-5D6E-409C-BE32-E72D297353CC}">
                <c16:uniqueId val="{00000011-56B5-4341-9085-F662328D53FE}"/>
              </c:ext>
            </c:extLst>
          </c:dPt>
          <c:dPt>
            <c:idx val="25"/>
            <c:invertIfNegative val="0"/>
            <c:bubble3D val="0"/>
            <c:extLst>
              <c:ext xmlns:c16="http://schemas.microsoft.com/office/drawing/2014/chart" uri="{C3380CC4-5D6E-409C-BE32-E72D297353CC}">
                <c16:uniqueId val="{00000012-56B5-4341-9085-F662328D53FE}"/>
              </c:ext>
            </c:extLst>
          </c:dPt>
          <c:dPt>
            <c:idx val="26"/>
            <c:invertIfNegative val="0"/>
            <c:bubble3D val="0"/>
            <c:extLst>
              <c:ext xmlns:c16="http://schemas.microsoft.com/office/drawing/2014/chart" uri="{C3380CC4-5D6E-409C-BE32-E72D297353CC}">
                <c16:uniqueId val="{00000013-56B5-4341-9085-F662328D53F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'F16'!$B$7:$B$38</c:f>
              <c:strCache>
                <c:ptCount val="32"/>
                <c:pt idx="0">
                  <c:v>Sonora</c:v>
                </c:pt>
                <c:pt idx="1">
                  <c:v>Tabasco</c:v>
                </c:pt>
                <c:pt idx="2">
                  <c:v>Nuevo León</c:v>
                </c:pt>
                <c:pt idx="3">
                  <c:v>Baja California</c:v>
                </c:pt>
                <c:pt idx="4">
                  <c:v>Chihuahua</c:v>
                </c:pt>
                <c:pt idx="5">
                  <c:v>Quintana Roo</c:v>
                </c:pt>
                <c:pt idx="6">
                  <c:v>Baja California Sur</c:v>
                </c:pt>
                <c:pt idx="7">
                  <c:v>Ciudad de México</c:v>
                </c:pt>
                <c:pt idx="8">
                  <c:v>Sinaloa</c:v>
                </c:pt>
                <c:pt idx="9">
                  <c:v>Guerrero</c:v>
                </c:pt>
                <c:pt idx="10">
                  <c:v>Tamaulipas</c:v>
                </c:pt>
                <c:pt idx="11">
                  <c:v>Nayarit</c:v>
                </c:pt>
                <c:pt idx="12">
                  <c:v>Colima</c:v>
                </c:pt>
                <c:pt idx="13">
                  <c:v>Querétaro</c:v>
                </c:pt>
                <c:pt idx="14">
                  <c:v>Coahuila</c:v>
                </c:pt>
                <c:pt idx="15">
                  <c:v>Jalisco</c:v>
                </c:pt>
                <c:pt idx="16">
                  <c:v>Guanajuato</c:v>
                </c:pt>
                <c:pt idx="17">
                  <c:v>San Luis Potosí</c:v>
                </c:pt>
                <c:pt idx="18">
                  <c:v>Hidalgo</c:v>
                </c:pt>
                <c:pt idx="19">
                  <c:v>Aguascalientes</c:v>
                </c:pt>
                <c:pt idx="20">
                  <c:v>Veracruz</c:v>
                </c:pt>
                <c:pt idx="21">
                  <c:v>Zacatecas</c:v>
                </c:pt>
                <c:pt idx="22">
                  <c:v>Michoacán</c:v>
                </c:pt>
                <c:pt idx="23">
                  <c:v>Chiapas</c:v>
                </c:pt>
                <c:pt idx="24">
                  <c:v>Estado de México</c:v>
                </c:pt>
                <c:pt idx="25">
                  <c:v>Oaxaca</c:v>
                </c:pt>
                <c:pt idx="26">
                  <c:v>Morelos</c:v>
                </c:pt>
                <c:pt idx="27">
                  <c:v>Tlaxcala</c:v>
                </c:pt>
                <c:pt idx="28">
                  <c:v>Durango</c:v>
                </c:pt>
                <c:pt idx="29">
                  <c:v>Campeche</c:v>
                </c:pt>
                <c:pt idx="30">
                  <c:v>Yucatán</c:v>
                </c:pt>
                <c:pt idx="31">
                  <c:v>Puebla</c:v>
                </c:pt>
              </c:strCache>
            </c:strRef>
          </c:cat>
          <c:val>
            <c:numRef>
              <c:f>'F16'!$C$7:$C$38</c:f>
              <c:numCache>
                <c:formatCode>0.00%</c:formatCode>
                <c:ptCount val="32"/>
                <c:pt idx="0">
                  <c:v>9.4029516994633397E-2</c:v>
                </c:pt>
                <c:pt idx="1">
                  <c:v>9.9757827769601612E-2</c:v>
                </c:pt>
                <c:pt idx="2">
                  <c:v>0.10270112632317346</c:v>
                </c:pt>
                <c:pt idx="3">
                  <c:v>0.10348403948834171</c:v>
                </c:pt>
                <c:pt idx="4">
                  <c:v>0.10664125744652847</c:v>
                </c:pt>
                <c:pt idx="5">
                  <c:v>0.11100462925363443</c:v>
                </c:pt>
                <c:pt idx="6">
                  <c:v>0.11103385612136055</c:v>
                </c:pt>
                <c:pt idx="7">
                  <c:v>0.11170267226374521</c:v>
                </c:pt>
                <c:pt idx="8">
                  <c:v>0.11311092406566872</c:v>
                </c:pt>
                <c:pt idx="9">
                  <c:v>0.11473614021718428</c:v>
                </c:pt>
                <c:pt idx="10">
                  <c:v>0.11513746221174093</c:v>
                </c:pt>
                <c:pt idx="11">
                  <c:v>0.11538735431189331</c:v>
                </c:pt>
                <c:pt idx="12">
                  <c:v>0.11625360093326656</c:v>
                </c:pt>
                <c:pt idx="13">
                  <c:v>0.1175031773818374</c:v>
                </c:pt>
                <c:pt idx="14">
                  <c:v>0.11870742713245588</c:v>
                </c:pt>
                <c:pt idx="15">
                  <c:v>0.11978115576154276</c:v>
                </c:pt>
                <c:pt idx="16">
                  <c:v>0.12490068961133889</c:v>
                </c:pt>
                <c:pt idx="17">
                  <c:v>0.12542094013808364</c:v>
                </c:pt>
                <c:pt idx="18">
                  <c:v>0.12650704834920243</c:v>
                </c:pt>
                <c:pt idx="19">
                  <c:v>0.13084459878457144</c:v>
                </c:pt>
                <c:pt idx="20">
                  <c:v>0.13327154057081056</c:v>
                </c:pt>
                <c:pt idx="21">
                  <c:v>0.13406268525718518</c:v>
                </c:pt>
                <c:pt idx="22">
                  <c:v>0.13623489792276131</c:v>
                </c:pt>
                <c:pt idx="23">
                  <c:v>0.13774361921179895</c:v>
                </c:pt>
                <c:pt idx="24">
                  <c:v>0.13805813990921684</c:v>
                </c:pt>
                <c:pt idx="25">
                  <c:v>0.14025941786135429</c:v>
                </c:pt>
                <c:pt idx="26">
                  <c:v>0.14082435677798386</c:v>
                </c:pt>
                <c:pt idx="27">
                  <c:v>0.14531343098792082</c:v>
                </c:pt>
                <c:pt idx="28">
                  <c:v>0.14625024399765782</c:v>
                </c:pt>
                <c:pt idx="29">
                  <c:v>0.14743634059223404</c:v>
                </c:pt>
                <c:pt idx="30">
                  <c:v>0.14886010196556262</c:v>
                </c:pt>
                <c:pt idx="31">
                  <c:v>0.15448973024730611</c:v>
                </c:pt>
              </c:numCache>
            </c:numRef>
          </c:val>
          <c:extLst>
            <c:ext xmlns:c16="http://schemas.microsoft.com/office/drawing/2014/chart" uri="{C3380CC4-5D6E-409C-BE32-E72D297353CC}">
              <c16:uniqueId val="{00000014-56B5-4341-9085-F662328D53FE}"/>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'F16'!$B$40</c:f>
              <c:strCache>
                <c:ptCount val="1"/>
                <c:pt idx="0">
                  <c:v>Nacional</c:v>
                </c:pt>
              </c:strCache>
            </c:strRef>
          </c:tx>
          <c:spPr>
            <a:ln w="50800">
              <a:solidFill>
                <a:srgbClr val="FF6C37"/>
              </a:solidFill>
              <a:prstDash val="sysDot"/>
            </a:ln>
          </c:spPr>
          <c:marker>
            <c:symbol val="circle"/>
            <c:size val="3"/>
          </c:marker>
          <c:dLbls>
            <c:dLbl>
              <c:idx val="0"/>
              <c:layout>
                <c:manualLayout>
                  <c:x val="-5.9865319865319788E-2"/>
                  <c:y val="0.23680459770114942"/>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5-56B5-4341-9085-F662328D53FE}"/>
                </c:ext>
              </c:extLst>
            </c:dLbl>
            <c:dLbl>
              <c:idx val="1"/>
              <c:delete val="1"/>
              <c:extLst>
                <c:ext xmlns:c15="http://schemas.microsoft.com/office/drawing/2012/chart" uri="{CE6537A1-D6FC-4f65-9D91-7224C49458BB}"/>
                <c:ext xmlns:c16="http://schemas.microsoft.com/office/drawing/2014/chart" uri="{C3380CC4-5D6E-409C-BE32-E72D297353CC}">
                  <c16:uniqueId val="{00000016-56B5-4341-9085-F662328D53FE}"/>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'F16'!$D$40:$D$41</c:f>
              <c:numCache>
                <c:formatCode>0.00%</c:formatCode>
                <c:ptCount val="2"/>
                <c:pt idx="0">
                  <c:v>0.1217</c:v>
                </c:pt>
                <c:pt idx="1">
                  <c:v>0.1217</c:v>
                </c:pt>
              </c:numCache>
            </c:numRef>
          </c:xVal>
          <c:yVal>
            <c:numRef>
              <c:f>'F16'!$C$40:$C$41</c:f>
              <c:numCache>
                <c:formatCode>General</c:formatCode>
                <c:ptCount val="2"/>
                <c:pt idx="0">
                  <c:v>1</c:v>
                </c:pt>
                <c:pt idx="1">
                  <c:v>0</c:v>
                </c:pt>
              </c:numCache>
            </c:numRef>
          </c:yVal>
          <c:smooth val="0"/>
          <c:extLst>
            <c:ext xmlns:c16="http://schemas.microsoft.com/office/drawing/2014/chart" uri="{C3380CC4-5D6E-409C-BE32-E72D297353CC}">
              <c16:uniqueId val="{00000017-56B5-4341-9085-F662328D53FE}"/>
            </c:ext>
          </c:extLst>
        </c:ser>
        <c:dLbls>
          <c:showLegendKey val="0"/>
          <c:showVal val="0"/>
          <c:showCatName val="0"/>
          <c:showSerName val="0"/>
          <c:showPercent val="0"/>
          <c:showBubbleSize val="0"/>
        </c:dLbls>
        <c:axId val="423062056"/>
        <c:axId val="423061400"/>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3061400"/>
        <c:scaling>
          <c:orientation val="minMax"/>
          <c:max val="1"/>
        </c:scaling>
        <c:delete val="1"/>
        <c:axPos val="l"/>
        <c:numFmt formatCode="General" sourceLinked="1"/>
        <c:majorTickMark val="out"/>
        <c:minorTickMark val="none"/>
        <c:tickLblPos val="nextTo"/>
        <c:crossAx val="423062056"/>
        <c:crosses val="autoZero"/>
        <c:crossBetween val="midCat"/>
      </c:valAx>
      <c:valAx>
        <c:axId val="423062056"/>
        <c:scaling>
          <c:orientation val="minMax"/>
        </c:scaling>
        <c:delete val="1"/>
        <c:axPos val="b"/>
        <c:numFmt formatCode="0.00%" sourceLinked="1"/>
        <c:majorTickMark val="out"/>
        <c:minorTickMark val="none"/>
        <c:tickLblPos val="nextTo"/>
        <c:crossAx val="423061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5984470691163596E-2"/>
          <c:y val="1.1363857800757373E-2"/>
          <c:w val="0.93345997375328083"/>
          <c:h val="0.96012108720928102"/>
        </c:manualLayout>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C2CE-4831-A317-44FFDCBCF25F}"/>
              </c:ext>
            </c:extLst>
          </c:dPt>
          <c:dPt>
            <c:idx val="4"/>
            <c:invertIfNegative val="0"/>
            <c:bubble3D val="0"/>
            <c:extLst>
              <c:ext xmlns:c16="http://schemas.microsoft.com/office/drawing/2014/chart" uri="{C3380CC4-5D6E-409C-BE32-E72D297353CC}">
                <c16:uniqueId val="{00000001-C2CE-4831-A317-44FFDCBCF25F}"/>
              </c:ext>
            </c:extLst>
          </c:dPt>
          <c:dPt>
            <c:idx val="5"/>
            <c:invertIfNegative val="0"/>
            <c:bubble3D val="0"/>
            <c:extLst>
              <c:ext xmlns:c16="http://schemas.microsoft.com/office/drawing/2014/chart" uri="{C3380CC4-5D6E-409C-BE32-E72D297353CC}">
                <c16:uniqueId val="{00000002-C2CE-4831-A317-44FFDCBCF25F}"/>
              </c:ext>
            </c:extLst>
          </c:dPt>
          <c:dPt>
            <c:idx val="7"/>
            <c:invertIfNegative val="0"/>
            <c:bubble3D val="0"/>
            <c:extLst>
              <c:ext xmlns:c16="http://schemas.microsoft.com/office/drawing/2014/chart" uri="{C3380CC4-5D6E-409C-BE32-E72D297353CC}">
                <c16:uniqueId val="{00000003-C2CE-4831-A317-44FFDCBCF25F}"/>
              </c:ext>
            </c:extLst>
          </c:dPt>
          <c:dPt>
            <c:idx val="8"/>
            <c:invertIfNegative val="0"/>
            <c:bubble3D val="0"/>
            <c:extLst>
              <c:ext xmlns:c16="http://schemas.microsoft.com/office/drawing/2014/chart" uri="{C3380CC4-5D6E-409C-BE32-E72D297353CC}">
                <c16:uniqueId val="{00000004-C2CE-4831-A317-44FFDCBCF25F}"/>
              </c:ext>
            </c:extLst>
          </c:dPt>
          <c:dPt>
            <c:idx val="9"/>
            <c:invertIfNegative val="0"/>
            <c:bubble3D val="0"/>
            <c:extLst>
              <c:ext xmlns:c16="http://schemas.microsoft.com/office/drawing/2014/chart" uri="{C3380CC4-5D6E-409C-BE32-E72D297353CC}">
                <c16:uniqueId val="{00000005-C2CE-4831-A317-44FFDCBCF25F}"/>
              </c:ext>
            </c:extLst>
          </c:dPt>
          <c:dPt>
            <c:idx val="10"/>
            <c:invertIfNegative val="0"/>
            <c:bubble3D val="0"/>
            <c:extLst>
              <c:ext xmlns:c16="http://schemas.microsoft.com/office/drawing/2014/chart" uri="{C3380CC4-5D6E-409C-BE32-E72D297353CC}">
                <c16:uniqueId val="{00000006-C2CE-4831-A317-44FFDCBCF25F}"/>
              </c:ext>
            </c:extLst>
          </c:dPt>
          <c:dPt>
            <c:idx val="11"/>
            <c:invertIfNegative val="0"/>
            <c:bubble3D val="0"/>
            <c:extLst>
              <c:ext xmlns:c16="http://schemas.microsoft.com/office/drawing/2014/chart" uri="{C3380CC4-5D6E-409C-BE32-E72D297353CC}">
                <c16:uniqueId val="{00000007-C2CE-4831-A317-44FFDCBCF25F}"/>
              </c:ext>
            </c:extLst>
          </c:dPt>
          <c:dPt>
            <c:idx val="12"/>
            <c:invertIfNegative val="0"/>
            <c:bubble3D val="0"/>
            <c:extLst>
              <c:ext xmlns:c16="http://schemas.microsoft.com/office/drawing/2014/chart" uri="{C3380CC4-5D6E-409C-BE32-E72D297353CC}">
                <c16:uniqueId val="{00000008-C2CE-4831-A317-44FFDCBCF25F}"/>
              </c:ext>
            </c:extLst>
          </c:dPt>
          <c:dPt>
            <c:idx val="13"/>
            <c:invertIfNegative val="0"/>
            <c:bubble3D val="0"/>
            <c:extLst>
              <c:ext xmlns:c16="http://schemas.microsoft.com/office/drawing/2014/chart" uri="{C3380CC4-5D6E-409C-BE32-E72D297353CC}">
                <c16:uniqueId val="{00000009-C2CE-4831-A317-44FFDCBCF25F}"/>
              </c:ext>
            </c:extLst>
          </c:dPt>
          <c:dPt>
            <c:idx val="14"/>
            <c:invertIfNegative val="0"/>
            <c:bubble3D val="0"/>
            <c:extLst>
              <c:ext xmlns:c16="http://schemas.microsoft.com/office/drawing/2014/chart" uri="{C3380CC4-5D6E-409C-BE32-E72D297353CC}">
                <c16:uniqueId val="{0000000A-C2CE-4831-A317-44FFDCBCF25F}"/>
              </c:ext>
            </c:extLst>
          </c:dPt>
          <c:dPt>
            <c:idx val="15"/>
            <c:invertIfNegative val="0"/>
            <c:bubble3D val="0"/>
            <c:extLst>
              <c:ext xmlns:c16="http://schemas.microsoft.com/office/drawing/2014/chart" uri="{C3380CC4-5D6E-409C-BE32-E72D297353CC}">
                <c16:uniqueId val="{0000000B-C2CE-4831-A317-44FFDCBCF25F}"/>
              </c:ext>
            </c:extLst>
          </c:dPt>
          <c:dPt>
            <c:idx val="16"/>
            <c:invertIfNegative val="0"/>
            <c:bubble3D val="0"/>
            <c:extLst>
              <c:ext xmlns:c16="http://schemas.microsoft.com/office/drawing/2014/chart" uri="{C3380CC4-5D6E-409C-BE32-E72D297353CC}">
                <c16:uniqueId val="{0000000C-C2CE-4831-A317-44FFDCBCF25F}"/>
              </c:ext>
            </c:extLst>
          </c:dPt>
          <c:dPt>
            <c:idx val="18"/>
            <c:invertIfNegative val="0"/>
            <c:bubble3D val="0"/>
            <c:extLst>
              <c:ext xmlns:c16="http://schemas.microsoft.com/office/drawing/2014/chart" uri="{C3380CC4-5D6E-409C-BE32-E72D297353CC}">
                <c16:uniqueId val="{0000000D-C2CE-4831-A317-44FFDCBCF25F}"/>
              </c:ext>
            </c:extLst>
          </c:dPt>
          <c:dPt>
            <c:idx val="19"/>
            <c:invertIfNegative val="0"/>
            <c:bubble3D val="0"/>
            <c:extLst>
              <c:ext xmlns:c16="http://schemas.microsoft.com/office/drawing/2014/chart" uri="{C3380CC4-5D6E-409C-BE32-E72D297353CC}">
                <c16:uniqueId val="{0000000E-C2CE-4831-A317-44FFDCBCF25F}"/>
              </c:ext>
            </c:extLst>
          </c:dPt>
          <c:dPt>
            <c:idx val="22"/>
            <c:invertIfNegative val="0"/>
            <c:bubble3D val="0"/>
            <c:extLst>
              <c:ext xmlns:c16="http://schemas.microsoft.com/office/drawing/2014/chart" uri="{C3380CC4-5D6E-409C-BE32-E72D297353CC}">
                <c16:uniqueId val="{0000000F-C2CE-4831-A317-44FFDCBCF25F}"/>
              </c:ext>
            </c:extLst>
          </c:dPt>
          <c:dPt>
            <c:idx val="24"/>
            <c:invertIfNegative val="0"/>
            <c:bubble3D val="0"/>
            <c:extLst>
              <c:ext xmlns:c16="http://schemas.microsoft.com/office/drawing/2014/chart" uri="{C3380CC4-5D6E-409C-BE32-E72D297353CC}">
                <c16:uniqueId val="{00000010-C2CE-4831-A317-44FFDCBCF25F}"/>
              </c:ext>
            </c:extLst>
          </c:dPt>
          <c:dPt>
            <c:idx val="28"/>
            <c:invertIfNegative val="0"/>
            <c:bubble3D val="0"/>
            <c:extLst>
              <c:ext xmlns:c16="http://schemas.microsoft.com/office/drawing/2014/chart" uri="{C3380CC4-5D6E-409C-BE32-E72D297353CC}">
                <c16:uniqueId val="{00000011-C2CE-4831-A317-44FFDCBCF25F}"/>
              </c:ext>
            </c:extLst>
          </c:dPt>
          <c:dPt>
            <c:idx val="29"/>
            <c:invertIfNegative val="0"/>
            <c:bubble3D val="0"/>
            <c:extLst>
              <c:ext xmlns:c16="http://schemas.microsoft.com/office/drawing/2014/chart" uri="{C3380CC4-5D6E-409C-BE32-E72D297353CC}">
                <c16:uniqueId val="{00000012-C2CE-4831-A317-44FFDCBCF25F}"/>
              </c:ext>
            </c:extLst>
          </c:dPt>
          <c:dPt>
            <c:idx val="30"/>
            <c:invertIfNegative val="0"/>
            <c:bubble3D val="0"/>
            <c:extLst>
              <c:ext xmlns:c16="http://schemas.microsoft.com/office/drawing/2014/chart" uri="{C3380CC4-5D6E-409C-BE32-E72D297353CC}">
                <c16:uniqueId val="{00000013-C2CE-4831-A317-44FFDCBCF25F}"/>
              </c:ext>
            </c:extLst>
          </c:dPt>
          <c:dPt>
            <c:idx val="31"/>
            <c:invertIfNegative val="0"/>
            <c:bubble3D val="0"/>
            <c:spPr>
              <a:solidFill>
                <a:srgbClr val="FBBB27"/>
              </a:solidFill>
              <a:ln>
                <a:noFill/>
              </a:ln>
              <a:effectLst/>
            </c:spPr>
            <c:extLst>
              <c:ext xmlns:c16="http://schemas.microsoft.com/office/drawing/2014/chart" uri="{C3380CC4-5D6E-409C-BE32-E72D297353CC}">
                <c16:uniqueId val="{00000015-C2CE-4831-A317-44FFDCBCF25F}"/>
              </c:ext>
            </c:extLst>
          </c:dPt>
          <c:dLbls>
            <c:dLbl>
              <c:idx val="24"/>
              <c:layout>
                <c:manualLayout>
                  <c:x val="-6.41414141414141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2CE-4831-A317-44FFDCBCF25F}"/>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'F17'!$B$7:$B$38</c:f>
              <c:strCache>
                <c:ptCount val="32"/>
                <c:pt idx="0">
                  <c:v>Querétaro</c:v>
                </c:pt>
                <c:pt idx="1">
                  <c:v>Guanajuato</c:v>
                </c:pt>
                <c:pt idx="2">
                  <c:v>Sinaloa</c:v>
                </c:pt>
                <c:pt idx="3">
                  <c:v>Colima</c:v>
                </c:pt>
                <c:pt idx="4">
                  <c:v>Chihuahua</c:v>
                </c:pt>
                <c:pt idx="5">
                  <c:v>Tlaxcala</c:v>
                </c:pt>
                <c:pt idx="6">
                  <c:v>Baja California Sur</c:v>
                </c:pt>
                <c:pt idx="7">
                  <c:v>Puebla</c:v>
                </c:pt>
                <c:pt idx="8">
                  <c:v>Sonora</c:v>
                </c:pt>
                <c:pt idx="9">
                  <c:v>Nayarit</c:v>
                </c:pt>
                <c:pt idx="10">
                  <c:v>Ciudad de México</c:v>
                </c:pt>
                <c:pt idx="11">
                  <c:v>Estado de México</c:v>
                </c:pt>
                <c:pt idx="12">
                  <c:v>Aguascalientes</c:v>
                </c:pt>
                <c:pt idx="13">
                  <c:v>Baja California</c:v>
                </c:pt>
                <c:pt idx="14">
                  <c:v>Coahuila</c:v>
                </c:pt>
                <c:pt idx="15">
                  <c:v>Durango</c:v>
                </c:pt>
                <c:pt idx="16">
                  <c:v>Tabasco</c:v>
                </c:pt>
                <c:pt idx="17">
                  <c:v>San Luis Potosí</c:v>
                </c:pt>
                <c:pt idx="18">
                  <c:v>Zacatecas</c:v>
                </c:pt>
                <c:pt idx="19">
                  <c:v>Chiapas</c:v>
                </c:pt>
                <c:pt idx="20">
                  <c:v>Nuevo León</c:v>
                </c:pt>
                <c:pt idx="21">
                  <c:v>Guerrero</c:v>
                </c:pt>
                <c:pt idx="22">
                  <c:v>Campeche</c:v>
                </c:pt>
                <c:pt idx="23">
                  <c:v>Hidalgo</c:v>
                </c:pt>
                <c:pt idx="24">
                  <c:v>Quintana Roo</c:v>
                </c:pt>
                <c:pt idx="25">
                  <c:v>Morelos</c:v>
                </c:pt>
                <c:pt idx="26">
                  <c:v>Oaxaca</c:v>
                </c:pt>
                <c:pt idx="27">
                  <c:v>Michoacán</c:v>
                </c:pt>
                <c:pt idx="28">
                  <c:v>Tamaulipas</c:v>
                </c:pt>
                <c:pt idx="29">
                  <c:v>Veracruz</c:v>
                </c:pt>
                <c:pt idx="30">
                  <c:v>Yucatán</c:v>
                </c:pt>
                <c:pt idx="31">
                  <c:v>Jalisco</c:v>
                </c:pt>
              </c:strCache>
            </c:strRef>
          </c:cat>
          <c:val>
            <c:numRef>
              <c:f>'F17'!$C$7:$C$38</c:f>
              <c:numCache>
                <c:formatCode>0.00%</c:formatCode>
                <c:ptCount val="32"/>
                <c:pt idx="0">
                  <c:v>2.2180295083204356E-2</c:v>
                </c:pt>
                <c:pt idx="1">
                  <c:v>3.0999991294582682E-2</c:v>
                </c:pt>
                <c:pt idx="2">
                  <c:v>3.4816634816634759E-2</c:v>
                </c:pt>
                <c:pt idx="3">
                  <c:v>3.6039011679649256E-2</c:v>
                </c:pt>
                <c:pt idx="4">
                  <c:v>3.9431779333177486E-2</c:v>
                </c:pt>
                <c:pt idx="5">
                  <c:v>4.1338260188943717E-2</c:v>
                </c:pt>
                <c:pt idx="6">
                  <c:v>4.3426413594355583E-2</c:v>
                </c:pt>
                <c:pt idx="7">
                  <c:v>4.366679209446514E-2</c:v>
                </c:pt>
                <c:pt idx="8">
                  <c:v>4.376935308394015E-2</c:v>
                </c:pt>
                <c:pt idx="9">
                  <c:v>4.4242090630043848E-2</c:v>
                </c:pt>
                <c:pt idx="10">
                  <c:v>4.5463240451444231E-2</c:v>
                </c:pt>
                <c:pt idx="11">
                  <c:v>4.9990169091624147E-2</c:v>
                </c:pt>
                <c:pt idx="12">
                  <c:v>5.0155128416955935E-2</c:v>
                </c:pt>
                <c:pt idx="13">
                  <c:v>5.0611067354578432E-2</c:v>
                </c:pt>
                <c:pt idx="14">
                  <c:v>5.1158745587558195E-2</c:v>
                </c:pt>
                <c:pt idx="15">
                  <c:v>5.2441701075576296E-2</c:v>
                </c:pt>
                <c:pt idx="16">
                  <c:v>5.4437467887032069E-2</c:v>
                </c:pt>
                <c:pt idx="17">
                  <c:v>5.6930198783697844E-2</c:v>
                </c:pt>
                <c:pt idx="18">
                  <c:v>5.737158105403594E-2</c:v>
                </c:pt>
                <c:pt idx="19">
                  <c:v>5.7828148329244163E-2</c:v>
                </c:pt>
                <c:pt idx="20">
                  <c:v>6.1518532226510943E-2</c:v>
                </c:pt>
                <c:pt idx="21">
                  <c:v>6.3018256417328999E-2</c:v>
                </c:pt>
                <c:pt idx="22">
                  <c:v>6.5213293962430155E-2</c:v>
                </c:pt>
                <c:pt idx="23">
                  <c:v>6.5679358931077986E-2</c:v>
                </c:pt>
                <c:pt idx="24">
                  <c:v>6.6238567473806007E-2</c:v>
                </c:pt>
                <c:pt idx="25">
                  <c:v>7.7039934344933544E-2</c:v>
                </c:pt>
                <c:pt idx="26">
                  <c:v>8.2405585357306577E-2</c:v>
                </c:pt>
                <c:pt idx="27">
                  <c:v>8.4982867499221251E-2</c:v>
                </c:pt>
                <c:pt idx="28">
                  <c:v>8.5230813052998899E-2</c:v>
                </c:pt>
                <c:pt idx="29">
                  <c:v>8.6570749712862827E-2</c:v>
                </c:pt>
                <c:pt idx="30">
                  <c:v>9.088401346157382E-2</c:v>
                </c:pt>
                <c:pt idx="31">
                  <c:v>0.10851563465579026</c:v>
                </c:pt>
              </c:numCache>
            </c:numRef>
          </c:val>
          <c:extLst>
            <c:ext xmlns:c16="http://schemas.microsoft.com/office/drawing/2014/chart" uri="{C3380CC4-5D6E-409C-BE32-E72D297353CC}">
              <c16:uniqueId val="{00000016-C2CE-4831-A317-44FFDCBCF25F}"/>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'F17'!$B$40</c:f>
              <c:strCache>
                <c:ptCount val="1"/>
                <c:pt idx="0">
                  <c:v>Nacional</c:v>
                </c:pt>
              </c:strCache>
            </c:strRef>
          </c:tx>
          <c:spPr>
            <a:ln w="50800">
              <a:solidFill>
                <a:srgbClr val="FF6C37"/>
              </a:solidFill>
              <a:prstDash val="sysDot"/>
            </a:ln>
          </c:spPr>
          <c:marker>
            <c:symbol val="none"/>
          </c:marker>
          <c:dLbls>
            <c:dLbl>
              <c:idx val="0"/>
              <c:layout>
                <c:manualLayout>
                  <c:x val="-5.1700336700336698E-2"/>
                  <c:y val="0.3572560468631897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7-C2CE-4831-A317-44FFDCBCF25F}"/>
                </c:ext>
              </c:extLst>
            </c:dLbl>
            <c:dLbl>
              <c:idx val="1"/>
              <c:delete val="1"/>
              <c:extLst>
                <c:ext xmlns:c15="http://schemas.microsoft.com/office/drawing/2012/chart" uri="{CE6537A1-D6FC-4f65-9D91-7224C49458BB}"/>
                <c:ext xmlns:c16="http://schemas.microsoft.com/office/drawing/2014/chart" uri="{C3380CC4-5D6E-409C-BE32-E72D297353CC}">
                  <c16:uniqueId val="{00000018-C2CE-4831-A317-44FFDCBCF25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'F17'!$D$40:$D$41</c:f>
              <c:numCache>
                <c:formatCode>0.00%</c:formatCode>
                <c:ptCount val="2"/>
                <c:pt idx="0">
                  <c:v>5.8899999999999994E-2</c:v>
                </c:pt>
                <c:pt idx="1">
                  <c:v>5.8899999999999994E-2</c:v>
                </c:pt>
              </c:numCache>
            </c:numRef>
          </c:xVal>
          <c:yVal>
            <c:numRef>
              <c:f>'F17'!$C$40:$C$41</c:f>
              <c:numCache>
                <c:formatCode>General</c:formatCode>
                <c:ptCount val="2"/>
                <c:pt idx="0">
                  <c:v>1</c:v>
                </c:pt>
                <c:pt idx="1">
                  <c:v>0</c:v>
                </c:pt>
              </c:numCache>
            </c:numRef>
          </c:yVal>
          <c:smooth val="0"/>
          <c:extLst>
            <c:ext xmlns:c16="http://schemas.microsoft.com/office/drawing/2014/chart" uri="{C3380CC4-5D6E-409C-BE32-E72D297353CC}">
              <c16:uniqueId val="{00000019-C2CE-4831-A317-44FFDCBCF25F}"/>
            </c:ext>
          </c:extLst>
        </c:ser>
        <c:dLbls>
          <c:showLegendKey val="0"/>
          <c:showVal val="0"/>
          <c:showCatName val="0"/>
          <c:showSerName val="0"/>
          <c:showPercent val="0"/>
          <c:showBubbleSize val="0"/>
        </c:dLbls>
        <c:axId val="426950624"/>
        <c:axId val="426950296"/>
      </c:scatterChart>
      <c:valAx>
        <c:axId val="403253368"/>
        <c:scaling>
          <c:orientation val="minMax"/>
          <c:max val="0.16200000000000003"/>
          <c:min val="-1.8000000000000002E-2"/>
        </c:scaling>
        <c:delete val="0"/>
        <c:axPos val="t"/>
        <c:numFmt formatCode="0.00%" sourceLinked="1"/>
        <c:majorTickMark val="out"/>
        <c:minorTickMark val="none"/>
        <c:tickLblPos val="nextTo"/>
        <c:txPr>
          <a:bodyPr/>
          <a:lstStyle/>
          <a:p>
            <a:pPr>
              <a:defRPr sz="500"/>
            </a:pPr>
            <a:endParaRPr lang="es-MX"/>
          </a:p>
        </c:txPr>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6950296"/>
        <c:scaling>
          <c:orientation val="minMax"/>
          <c:max val="1"/>
        </c:scaling>
        <c:delete val="1"/>
        <c:axPos val="l"/>
        <c:numFmt formatCode="General" sourceLinked="1"/>
        <c:majorTickMark val="out"/>
        <c:minorTickMark val="none"/>
        <c:tickLblPos val="nextTo"/>
        <c:crossAx val="426950624"/>
        <c:crosses val="autoZero"/>
        <c:crossBetween val="midCat"/>
      </c:valAx>
      <c:valAx>
        <c:axId val="426950624"/>
        <c:scaling>
          <c:orientation val="minMax"/>
        </c:scaling>
        <c:delete val="1"/>
        <c:axPos val="b"/>
        <c:numFmt formatCode="0.00%" sourceLinked="1"/>
        <c:majorTickMark val="out"/>
        <c:minorTickMark val="none"/>
        <c:tickLblPos val="nextTo"/>
        <c:crossAx val="426950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F7FB-4274-9C15-D3F9556E34CA}"/>
              </c:ext>
            </c:extLst>
          </c:dPt>
          <c:dPt>
            <c:idx val="3"/>
            <c:invertIfNegative val="0"/>
            <c:bubble3D val="0"/>
            <c:extLst>
              <c:ext xmlns:c16="http://schemas.microsoft.com/office/drawing/2014/chart" uri="{C3380CC4-5D6E-409C-BE32-E72D297353CC}">
                <c16:uniqueId val="{00000001-F7FB-4274-9C15-D3F9556E34CA}"/>
              </c:ext>
            </c:extLst>
          </c:dPt>
          <c:dPt>
            <c:idx val="4"/>
            <c:invertIfNegative val="0"/>
            <c:bubble3D val="0"/>
            <c:extLst>
              <c:ext xmlns:c16="http://schemas.microsoft.com/office/drawing/2014/chart" uri="{C3380CC4-5D6E-409C-BE32-E72D297353CC}">
                <c16:uniqueId val="{00000002-F7FB-4274-9C15-D3F9556E34CA}"/>
              </c:ext>
            </c:extLst>
          </c:dPt>
          <c:dPt>
            <c:idx val="5"/>
            <c:invertIfNegative val="0"/>
            <c:bubble3D val="0"/>
            <c:extLst>
              <c:ext xmlns:c16="http://schemas.microsoft.com/office/drawing/2014/chart" uri="{C3380CC4-5D6E-409C-BE32-E72D297353CC}">
                <c16:uniqueId val="{00000003-F7FB-4274-9C15-D3F9556E34CA}"/>
              </c:ext>
            </c:extLst>
          </c:dPt>
          <c:dPt>
            <c:idx val="6"/>
            <c:invertIfNegative val="0"/>
            <c:bubble3D val="0"/>
            <c:extLst>
              <c:ext xmlns:c16="http://schemas.microsoft.com/office/drawing/2014/chart" uri="{C3380CC4-5D6E-409C-BE32-E72D297353CC}">
                <c16:uniqueId val="{00000004-F7FB-4274-9C15-D3F9556E34CA}"/>
              </c:ext>
            </c:extLst>
          </c:dPt>
          <c:dPt>
            <c:idx val="7"/>
            <c:invertIfNegative val="0"/>
            <c:bubble3D val="0"/>
            <c:extLst>
              <c:ext xmlns:c16="http://schemas.microsoft.com/office/drawing/2014/chart" uri="{C3380CC4-5D6E-409C-BE32-E72D297353CC}">
                <c16:uniqueId val="{00000005-F7FB-4274-9C15-D3F9556E34CA}"/>
              </c:ext>
            </c:extLst>
          </c:dPt>
          <c:dPt>
            <c:idx val="8"/>
            <c:invertIfNegative val="0"/>
            <c:bubble3D val="0"/>
            <c:extLst>
              <c:ext xmlns:c16="http://schemas.microsoft.com/office/drawing/2014/chart" uri="{C3380CC4-5D6E-409C-BE32-E72D297353CC}">
                <c16:uniqueId val="{00000006-F7FB-4274-9C15-D3F9556E34CA}"/>
              </c:ext>
            </c:extLst>
          </c:dPt>
          <c:dPt>
            <c:idx val="11"/>
            <c:invertIfNegative val="0"/>
            <c:bubble3D val="0"/>
            <c:extLst>
              <c:ext xmlns:c16="http://schemas.microsoft.com/office/drawing/2014/chart" uri="{C3380CC4-5D6E-409C-BE32-E72D297353CC}">
                <c16:uniqueId val="{00000007-F7FB-4274-9C15-D3F9556E34CA}"/>
              </c:ext>
            </c:extLst>
          </c:dPt>
          <c:dPt>
            <c:idx val="12"/>
            <c:invertIfNegative val="0"/>
            <c:bubble3D val="0"/>
            <c:extLst>
              <c:ext xmlns:c16="http://schemas.microsoft.com/office/drawing/2014/chart" uri="{C3380CC4-5D6E-409C-BE32-E72D297353CC}">
                <c16:uniqueId val="{00000008-F7FB-4274-9C15-D3F9556E34CA}"/>
              </c:ext>
            </c:extLst>
          </c:dPt>
          <c:dPt>
            <c:idx val="13"/>
            <c:invertIfNegative val="0"/>
            <c:bubble3D val="0"/>
            <c:extLst>
              <c:ext xmlns:c16="http://schemas.microsoft.com/office/drawing/2014/chart" uri="{C3380CC4-5D6E-409C-BE32-E72D297353CC}">
                <c16:uniqueId val="{00000009-F7FB-4274-9C15-D3F9556E34CA}"/>
              </c:ext>
            </c:extLst>
          </c:dPt>
          <c:dPt>
            <c:idx val="14"/>
            <c:invertIfNegative val="0"/>
            <c:bubble3D val="0"/>
            <c:extLst>
              <c:ext xmlns:c16="http://schemas.microsoft.com/office/drawing/2014/chart" uri="{C3380CC4-5D6E-409C-BE32-E72D297353CC}">
                <c16:uniqueId val="{0000000A-F7FB-4274-9C15-D3F9556E34CA}"/>
              </c:ext>
            </c:extLst>
          </c:dPt>
          <c:dPt>
            <c:idx val="15"/>
            <c:invertIfNegative val="0"/>
            <c:bubble3D val="0"/>
            <c:spPr>
              <a:solidFill>
                <a:srgbClr val="FBBB27"/>
              </a:solidFill>
              <a:ln>
                <a:noFill/>
              </a:ln>
              <a:effectLst/>
            </c:spPr>
            <c:extLst>
              <c:ext xmlns:c16="http://schemas.microsoft.com/office/drawing/2014/chart" uri="{C3380CC4-5D6E-409C-BE32-E72D297353CC}">
                <c16:uniqueId val="{0000000C-F7FB-4274-9C15-D3F9556E34CA}"/>
              </c:ext>
            </c:extLst>
          </c:dPt>
          <c:dPt>
            <c:idx val="16"/>
            <c:invertIfNegative val="0"/>
            <c:bubble3D val="0"/>
            <c:extLst>
              <c:ext xmlns:c16="http://schemas.microsoft.com/office/drawing/2014/chart" uri="{C3380CC4-5D6E-409C-BE32-E72D297353CC}">
                <c16:uniqueId val="{0000000D-F7FB-4274-9C15-D3F9556E34CA}"/>
              </c:ext>
            </c:extLst>
          </c:dPt>
          <c:dPt>
            <c:idx val="17"/>
            <c:invertIfNegative val="0"/>
            <c:bubble3D val="0"/>
            <c:extLst>
              <c:ext xmlns:c16="http://schemas.microsoft.com/office/drawing/2014/chart" uri="{C3380CC4-5D6E-409C-BE32-E72D297353CC}">
                <c16:uniqueId val="{0000000E-F7FB-4274-9C15-D3F9556E34CA}"/>
              </c:ext>
            </c:extLst>
          </c:dPt>
          <c:dPt>
            <c:idx val="18"/>
            <c:invertIfNegative val="0"/>
            <c:bubble3D val="0"/>
            <c:extLst>
              <c:ext xmlns:c16="http://schemas.microsoft.com/office/drawing/2014/chart" uri="{C3380CC4-5D6E-409C-BE32-E72D297353CC}">
                <c16:uniqueId val="{0000000F-F7FB-4274-9C15-D3F9556E34CA}"/>
              </c:ext>
            </c:extLst>
          </c:dPt>
          <c:dPt>
            <c:idx val="19"/>
            <c:invertIfNegative val="0"/>
            <c:bubble3D val="0"/>
            <c:extLst>
              <c:ext xmlns:c16="http://schemas.microsoft.com/office/drawing/2014/chart" uri="{C3380CC4-5D6E-409C-BE32-E72D297353CC}">
                <c16:uniqueId val="{00000010-F7FB-4274-9C15-D3F9556E34CA}"/>
              </c:ext>
            </c:extLst>
          </c:dPt>
          <c:dPt>
            <c:idx val="21"/>
            <c:invertIfNegative val="0"/>
            <c:bubble3D val="0"/>
            <c:extLst>
              <c:ext xmlns:c16="http://schemas.microsoft.com/office/drawing/2014/chart" uri="{C3380CC4-5D6E-409C-BE32-E72D297353CC}">
                <c16:uniqueId val="{00000011-F7FB-4274-9C15-D3F9556E34CA}"/>
              </c:ext>
            </c:extLst>
          </c:dPt>
          <c:dPt>
            <c:idx val="23"/>
            <c:invertIfNegative val="0"/>
            <c:bubble3D val="0"/>
            <c:extLst>
              <c:ext xmlns:c16="http://schemas.microsoft.com/office/drawing/2014/chart" uri="{C3380CC4-5D6E-409C-BE32-E72D297353CC}">
                <c16:uniqueId val="{00000012-F7FB-4274-9C15-D3F9556E34CA}"/>
              </c:ext>
            </c:extLst>
          </c:dPt>
          <c:dPt>
            <c:idx val="24"/>
            <c:invertIfNegative val="0"/>
            <c:bubble3D val="0"/>
            <c:extLst>
              <c:ext xmlns:c16="http://schemas.microsoft.com/office/drawing/2014/chart" uri="{C3380CC4-5D6E-409C-BE32-E72D297353CC}">
                <c16:uniqueId val="{00000013-F7FB-4274-9C15-D3F9556E34CA}"/>
              </c:ext>
            </c:extLst>
          </c:dPt>
          <c:dPt>
            <c:idx val="25"/>
            <c:invertIfNegative val="0"/>
            <c:bubble3D val="0"/>
            <c:extLst>
              <c:ext xmlns:c16="http://schemas.microsoft.com/office/drawing/2014/chart" uri="{C3380CC4-5D6E-409C-BE32-E72D297353CC}">
                <c16:uniqueId val="{00000014-F7FB-4274-9C15-D3F9556E34CA}"/>
              </c:ext>
            </c:extLst>
          </c:dPt>
          <c:dPt>
            <c:idx val="26"/>
            <c:invertIfNegative val="0"/>
            <c:bubble3D val="0"/>
            <c:extLst>
              <c:ext xmlns:c16="http://schemas.microsoft.com/office/drawing/2014/chart" uri="{C3380CC4-5D6E-409C-BE32-E72D297353CC}">
                <c16:uniqueId val="{00000015-F7FB-4274-9C15-D3F9556E34CA}"/>
              </c:ext>
            </c:extLst>
          </c:dPt>
          <c:dPt>
            <c:idx val="27"/>
            <c:invertIfNegative val="0"/>
            <c:bubble3D val="0"/>
            <c:extLst>
              <c:ext xmlns:c16="http://schemas.microsoft.com/office/drawing/2014/chart" uri="{C3380CC4-5D6E-409C-BE32-E72D297353CC}">
                <c16:uniqueId val="{00000016-F7FB-4274-9C15-D3F9556E34CA}"/>
              </c:ext>
            </c:extLst>
          </c:dPt>
          <c:dPt>
            <c:idx val="28"/>
            <c:invertIfNegative val="0"/>
            <c:bubble3D val="0"/>
            <c:extLst>
              <c:ext xmlns:c16="http://schemas.microsoft.com/office/drawing/2014/chart" uri="{C3380CC4-5D6E-409C-BE32-E72D297353CC}">
                <c16:uniqueId val="{00000017-F7FB-4274-9C15-D3F9556E34CA}"/>
              </c:ext>
            </c:extLst>
          </c:dPt>
          <c:dPt>
            <c:idx val="29"/>
            <c:invertIfNegative val="0"/>
            <c:bubble3D val="0"/>
            <c:extLst>
              <c:ext xmlns:c16="http://schemas.microsoft.com/office/drawing/2014/chart" uri="{C3380CC4-5D6E-409C-BE32-E72D297353CC}">
                <c16:uniqueId val="{00000018-F7FB-4274-9C15-D3F9556E34CA}"/>
              </c:ext>
            </c:extLst>
          </c:dPt>
          <c:dPt>
            <c:idx val="31"/>
            <c:invertIfNegative val="0"/>
            <c:bubble3D val="0"/>
            <c:extLst>
              <c:ext xmlns:c16="http://schemas.microsoft.com/office/drawing/2014/chart" uri="{C3380CC4-5D6E-409C-BE32-E72D297353CC}">
                <c16:uniqueId val="{00000019-F7FB-4274-9C15-D3F9556E34CA}"/>
              </c:ext>
            </c:extLst>
          </c:dPt>
          <c:dLbls>
            <c:dLbl>
              <c:idx val="9"/>
              <c:layout>
                <c:manualLayout>
                  <c:x val="-1.06902356902356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7FB-4274-9C15-D3F9556E34CA}"/>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'F18'!$B$7:$B$38</c:f>
              <c:strCache>
                <c:ptCount val="32"/>
                <c:pt idx="0">
                  <c:v>Zacatecas</c:v>
                </c:pt>
                <c:pt idx="1">
                  <c:v>Chiapas</c:v>
                </c:pt>
                <c:pt idx="2">
                  <c:v>Guerrero</c:v>
                </c:pt>
                <c:pt idx="3">
                  <c:v>Tlaxcala</c:v>
                </c:pt>
                <c:pt idx="4">
                  <c:v>Estado de México</c:v>
                </c:pt>
                <c:pt idx="5">
                  <c:v>Colima</c:v>
                </c:pt>
                <c:pt idx="6">
                  <c:v>Hidalgo</c:v>
                </c:pt>
                <c:pt idx="7">
                  <c:v>Querétaro</c:v>
                </c:pt>
                <c:pt idx="8">
                  <c:v>Durango</c:v>
                </c:pt>
                <c:pt idx="9">
                  <c:v>Oaxaca</c:v>
                </c:pt>
                <c:pt idx="10">
                  <c:v>Morelos</c:v>
                </c:pt>
                <c:pt idx="11">
                  <c:v>Tabasco</c:v>
                </c:pt>
                <c:pt idx="12">
                  <c:v>Aguascalientes</c:v>
                </c:pt>
                <c:pt idx="13">
                  <c:v>Puebla</c:v>
                </c:pt>
                <c:pt idx="14">
                  <c:v>Veracruz</c:v>
                </c:pt>
                <c:pt idx="15">
                  <c:v>Jalisco</c:v>
                </c:pt>
                <c:pt idx="16">
                  <c:v>Nuevo León</c:v>
                </c:pt>
                <c:pt idx="17">
                  <c:v>Ciudad de México</c:v>
                </c:pt>
                <c:pt idx="18">
                  <c:v>Guanajuato</c:v>
                </c:pt>
                <c:pt idx="19">
                  <c:v>Baja California Sur</c:v>
                </c:pt>
                <c:pt idx="20">
                  <c:v>Chihuahua</c:v>
                </c:pt>
                <c:pt idx="21">
                  <c:v>San Luis Potosí</c:v>
                </c:pt>
                <c:pt idx="22">
                  <c:v>Coahuila</c:v>
                </c:pt>
                <c:pt idx="23">
                  <c:v>Campeche</c:v>
                </c:pt>
                <c:pt idx="24">
                  <c:v>Tamaulipas</c:v>
                </c:pt>
                <c:pt idx="25">
                  <c:v>Michoacán</c:v>
                </c:pt>
                <c:pt idx="26">
                  <c:v>Sonora</c:v>
                </c:pt>
                <c:pt idx="27">
                  <c:v>Yucatán</c:v>
                </c:pt>
                <c:pt idx="28">
                  <c:v>Sinaloa</c:v>
                </c:pt>
                <c:pt idx="29">
                  <c:v>Quintana Roo</c:v>
                </c:pt>
                <c:pt idx="30">
                  <c:v>Nayarit</c:v>
                </c:pt>
                <c:pt idx="31">
                  <c:v>Baja California</c:v>
                </c:pt>
              </c:strCache>
            </c:strRef>
          </c:cat>
          <c:val>
            <c:numRef>
              <c:f>'F18'!$C$7:$C$38</c:f>
              <c:numCache>
                <c:formatCode>0.00%</c:formatCode>
                <c:ptCount val="32"/>
                <c:pt idx="0">
                  <c:v>-6.5557010385090897E-3</c:v>
                </c:pt>
                <c:pt idx="1">
                  <c:v>-6.5205627705627617E-3</c:v>
                </c:pt>
                <c:pt idx="2">
                  <c:v>-2.8034417095704725E-3</c:v>
                </c:pt>
                <c:pt idx="3">
                  <c:v>8.285889931306347E-4</c:v>
                </c:pt>
                <c:pt idx="4">
                  <c:v>1.5915168450955489E-3</c:v>
                </c:pt>
                <c:pt idx="5">
                  <c:v>3.2057596217560922E-3</c:v>
                </c:pt>
                <c:pt idx="6">
                  <c:v>3.3942343760007443E-3</c:v>
                </c:pt>
                <c:pt idx="7">
                  <c:v>3.4360843106582785E-3</c:v>
                </c:pt>
                <c:pt idx="8">
                  <c:v>3.7332292876714073E-3</c:v>
                </c:pt>
                <c:pt idx="9">
                  <c:v>5.0214373304928598E-3</c:v>
                </c:pt>
                <c:pt idx="10">
                  <c:v>9.2887398683234659E-3</c:v>
                </c:pt>
                <c:pt idx="11">
                  <c:v>1.0698834975855755E-2</c:v>
                </c:pt>
                <c:pt idx="12">
                  <c:v>1.0789406764267831E-2</c:v>
                </c:pt>
                <c:pt idx="13">
                  <c:v>1.0810082221323656E-2</c:v>
                </c:pt>
                <c:pt idx="14">
                  <c:v>1.4617815294549514E-2</c:v>
                </c:pt>
                <c:pt idx="15">
                  <c:v>1.5613935703158156E-2</c:v>
                </c:pt>
                <c:pt idx="16">
                  <c:v>1.6059865712186667E-2</c:v>
                </c:pt>
                <c:pt idx="17">
                  <c:v>1.616894159565959E-2</c:v>
                </c:pt>
                <c:pt idx="18">
                  <c:v>1.7673504304617615E-2</c:v>
                </c:pt>
                <c:pt idx="19">
                  <c:v>1.9557113921465183E-2</c:v>
                </c:pt>
                <c:pt idx="20">
                  <c:v>2.0021923632679392E-2</c:v>
                </c:pt>
                <c:pt idx="21">
                  <c:v>2.0411812565379505E-2</c:v>
                </c:pt>
                <c:pt idx="22">
                  <c:v>2.0553233630427836E-2</c:v>
                </c:pt>
                <c:pt idx="23">
                  <c:v>2.268557839306953E-2</c:v>
                </c:pt>
                <c:pt idx="24">
                  <c:v>2.3849421960425853E-2</c:v>
                </c:pt>
                <c:pt idx="25">
                  <c:v>2.7549297798211251E-2</c:v>
                </c:pt>
                <c:pt idx="26">
                  <c:v>2.9870599180384518E-2</c:v>
                </c:pt>
                <c:pt idx="27">
                  <c:v>3.1546796846178199E-2</c:v>
                </c:pt>
                <c:pt idx="28">
                  <c:v>3.2484791211387434E-2</c:v>
                </c:pt>
                <c:pt idx="29">
                  <c:v>3.9517234754207091E-2</c:v>
                </c:pt>
                <c:pt idx="30">
                  <c:v>3.96113466402227E-2</c:v>
                </c:pt>
                <c:pt idx="31">
                  <c:v>5.118985780144137E-2</c:v>
                </c:pt>
              </c:numCache>
            </c:numRef>
          </c:val>
          <c:extLst>
            <c:ext xmlns:c16="http://schemas.microsoft.com/office/drawing/2014/chart" uri="{C3380CC4-5D6E-409C-BE32-E72D297353CC}">
              <c16:uniqueId val="{0000001B-F7FB-4274-9C15-D3F9556E34CA}"/>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'F18'!$B$40</c:f>
              <c:strCache>
                <c:ptCount val="1"/>
                <c:pt idx="0">
                  <c:v>Nacional</c:v>
                </c:pt>
              </c:strCache>
            </c:strRef>
          </c:tx>
          <c:spPr>
            <a:ln w="57150">
              <a:solidFill>
                <a:srgbClr val="FF6C37"/>
              </a:solidFill>
              <a:prstDash val="sysDot"/>
            </a:ln>
          </c:spPr>
          <c:marker>
            <c:symbol val="none"/>
          </c:marker>
          <c:dLbls>
            <c:dLbl>
              <c:idx val="0"/>
              <c:layout>
                <c:manualLayout>
                  <c:x val="-5.131319915209772E-2"/>
                  <c:y val="0.2059092738222716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C-F7FB-4274-9C15-D3F9556E34CA}"/>
                </c:ext>
              </c:extLst>
            </c:dLbl>
            <c:dLbl>
              <c:idx val="1"/>
              <c:delete val="1"/>
              <c:extLst>
                <c:ext xmlns:c15="http://schemas.microsoft.com/office/drawing/2012/chart" uri="{CE6537A1-D6FC-4f65-9D91-7224C49458BB}"/>
                <c:ext xmlns:c16="http://schemas.microsoft.com/office/drawing/2014/chart" uri="{C3380CC4-5D6E-409C-BE32-E72D297353CC}">
                  <c16:uniqueId val="{0000001D-F7FB-4274-9C15-D3F9556E34CA}"/>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'F18'!$D$40:$D$41</c:f>
              <c:numCache>
                <c:formatCode>0.00%</c:formatCode>
                <c:ptCount val="2"/>
                <c:pt idx="0">
                  <c:v>1.7500000000000002E-2</c:v>
                </c:pt>
                <c:pt idx="1">
                  <c:v>1.7500000000000002E-2</c:v>
                </c:pt>
              </c:numCache>
            </c:numRef>
          </c:xVal>
          <c:yVal>
            <c:numRef>
              <c:f>'F18'!$C$40:$C$41</c:f>
              <c:numCache>
                <c:formatCode>General</c:formatCode>
                <c:ptCount val="2"/>
                <c:pt idx="0">
                  <c:v>1</c:v>
                </c:pt>
                <c:pt idx="1">
                  <c:v>0</c:v>
                </c:pt>
              </c:numCache>
            </c:numRef>
          </c:yVal>
          <c:smooth val="0"/>
          <c:extLst>
            <c:ext xmlns:c16="http://schemas.microsoft.com/office/drawing/2014/chart" uri="{C3380CC4-5D6E-409C-BE32-E72D297353CC}">
              <c16:uniqueId val="{0000001E-F7FB-4274-9C15-D3F9556E34CA}"/>
            </c:ext>
          </c:extLst>
        </c:ser>
        <c:dLbls>
          <c:showLegendKey val="0"/>
          <c:showVal val="0"/>
          <c:showCatName val="0"/>
          <c:showSerName val="0"/>
          <c:showPercent val="0"/>
          <c:showBubbleSize val="0"/>
        </c:dLbls>
        <c:axId val="394368384"/>
        <c:axId val="394368056"/>
      </c:scatterChart>
      <c:valAx>
        <c:axId val="403253368"/>
        <c:scaling>
          <c:orientation val="minMax"/>
          <c:min val="-3.0000000000000006E-2"/>
        </c:scaling>
        <c:delete val="0"/>
        <c:axPos val="t"/>
        <c:numFmt formatCode="0.00%" sourceLinked="1"/>
        <c:majorTickMark val="out"/>
        <c:minorTickMark val="none"/>
        <c:tickLblPos val="nextTo"/>
        <c:txPr>
          <a:bodyPr/>
          <a:lstStyle/>
          <a:p>
            <a:pPr>
              <a:defRPr sz="500"/>
            </a:pPr>
            <a:endParaRPr lang="es-MX"/>
          </a:p>
        </c:txPr>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394368056"/>
        <c:scaling>
          <c:orientation val="minMax"/>
          <c:max val="1"/>
        </c:scaling>
        <c:delete val="1"/>
        <c:axPos val="l"/>
        <c:numFmt formatCode="General" sourceLinked="1"/>
        <c:majorTickMark val="out"/>
        <c:minorTickMark val="none"/>
        <c:tickLblPos val="nextTo"/>
        <c:crossAx val="394368384"/>
        <c:crosses val="autoZero"/>
        <c:crossBetween val="midCat"/>
      </c:valAx>
      <c:valAx>
        <c:axId val="394368384"/>
        <c:scaling>
          <c:orientation val="minMax"/>
        </c:scaling>
        <c:delete val="1"/>
        <c:axPos val="b"/>
        <c:numFmt formatCode="0.00%" sourceLinked="1"/>
        <c:majorTickMark val="out"/>
        <c:minorTickMark val="none"/>
        <c:tickLblPos val="nextTo"/>
        <c:crossAx val="394368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'F19'!$B$6</c:f>
              <c:strCache>
                <c:ptCount val="1"/>
                <c:pt idx="0">
                  <c:v>Estado</c:v>
                </c:pt>
              </c:strCache>
            </c:strRef>
          </c:tx>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451A-4001-ABE8-E158029A6E3C}"/>
              </c:ext>
            </c:extLst>
          </c:dPt>
          <c:dPt>
            <c:idx val="1"/>
            <c:invertIfNegative val="0"/>
            <c:bubble3D val="0"/>
            <c:extLst>
              <c:ext xmlns:c16="http://schemas.microsoft.com/office/drawing/2014/chart" uri="{C3380CC4-5D6E-409C-BE32-E72D297353CC}">
                <c16:uniqueId val="{00000001-451A-4001-ABE8-E158029A6E3C}"/>
              </c:ext>
            </c:extLst>
          </c:dPt>
          <c:dPt>
            <c:idx val="3"/>
            <c:invertIfNegative val="0"/>
            <c:bubble3D val="0"/>
            <c:extLst>
              <c:ext xmlns:c16="http://schemas.microsoft.com/office/drawing/2014/chart" uri="{C3380CC4-5D6E-409C-BE32-E72D297353CC}">
                <c16:uniqueId val="{00000002-451A-4001-ABE8-E158029A6E3C}"/>
              </c:ext>
            </c:extLst>
          </c:dPt>
          <c:dPt>
            <c:idx val="4"/>
            <c:invertIfNegative val="0"/>
            <c:bubble3D val="0"/>
            <c:extLst>
              <c:ext xmlns:c16="http://schemas.microsoft.com/office/drawing/2014/chart" uri="{C3380CC4-5D6E-409C-BE32-E72D297353CC}">
                <c16:uniqueId val="{00000003-451A-4001-ABE8-E158029A6E3C}"/>
              </c:ext>
            </c:extLst>
          </c:dPt>
          <c:dPt>
            <c:idx val="5"/>
            <c:invertIfNegative val="0"/>
            <c:bubble3D val="0"/>
            <c:extLst>
              <c:ext xmlns:c16="http://schemas.microsoft.com/office/drawing/2014/chart" uri="{C3380CC4-5D6E-409C-BE32-E72D297353CC}">
                <c16:uniqueId val="{00000004-451A-4001-ABE8-E158029A6E3C}"/>
              </c:ext>
            </c:extLst>
          </c:dPt>
          <c:dPt>
            <c:idx val="6"/>
            <c:invertIfNegative val="0"/>
            <c:bubble3D val="0"/>
            <c:extLst>
              <c:ext xmlns:c16="http://schemas.microsoft.com/office/drawing/2014/chart" uri="{C3380CC4-5D6E-409C-BE32-E72D297353CC}">
                <c16:uniqueId val="{00000005-451A-4001-ABE8-E158029A6E3C}"/>
              </c:ext>
            </c:extLst>
          </c:dPt>
          <c:dPt>
            <c:idx val="7"/>
            <c:invertIfNegative val="0"/>
            <c:bubble3D val="0"/>
            <c:extLst>
              <c:ext xmlns:c16="http://schemas.microsoft.com/office/drawing/2014/chart" uri="{C3380CC4-5D6E-409C-BE32-E72D297353CC}">
                <c16:uniqueId val="{00000006-451A-4001-ABE8-E158029A6E3C}"/>
              </c:ext>
            </c:extLst>
          </c:dPt>
          <c:dPt>
            <c:idx val="10"/>
            <c:invertIfNegative val="0"/>
            <c:bubble3D val="0"/>
            <c:extLst>
              <c:ext xmlns:c16="http://schemas.microsoft.com/office/drawing/2014/chart" uri="{C3380CC4-5D6E-409C-BE32-E72D297353CC}">
                <c16:uniqueId val="{00000007-451A-4001-ABE8-E158029A6E3C}"/>
              </c:ext>
            </c:extLst>
          </c:dPt>
          <c:dPt>
            <c:idx val="12"/>
            <c:invertIfNegative val="0"/>
            <c:bubble3D val="0"/>
            <c:extLst>
              <c:ext xmlns:c16="http://schemas.microsoft.com/office/drawing/2014/chart" uri="{C3380CC4-5D6E-409C-BE32-E72D297353CC}">
                <c16:uniqueId val="{00000008-451A-4001-ABE8-E158029A6E3C}"/>
              </c:ext>
            </c:extLst>
          </c:dPt>
          <c:dPt>
            <c:idx val="15"/>
            <c:invertIfNegative val="0"/>
            <c:bubble3D val="0"/>
            <c:extLst>
              <c:ext xmlns:c16="http://schemas.microsoft.com/office/drawing/2014/chart" uri="{C3380CC4-5D6E-409C-BE32-E72D297353CC}">
                <c16:uniqueId val="{00000009-451A-4001-ABE8-E158029A6E3C}"/>
              </c:ext>
            </c:extLst>
          </c:dPt>
          <c:dPt>
            <c:idx val="17"/>
            <c:invertIfNegative val="0"/>
            <c:bubble3D val="0"/>
            <c:extLst>
              <c:ext xmlns:c16="http://schemas.microsoft.com/office/drawing/2014/chart" uri="{C3380CC4-5D6E-409C-BE32-E72D297353CC}">
                <c16:uniqueId val="{0000000A-451A-4001-ABE8-E158029A6E3C}"/>
              </c:ext>
            </c:extLst>
          </c:dPt>
          <c:dPt>
            <c:idx val="21"/>
            <c:invertIfNegative val="0"/>
            <c:bubble3D val="0"/>
            <c:extLst>
              <c:ext xmlns:c16="http://schemas.microsoft.com/office/drawing/2014/chart" uri="{C3380CC4-5D6E-409C-BE32-E72D297353CC}">
                <c16:uniqueId val="{0000000B-451A-4001-ABE8-E158029A6E3C}"/>
              </c:ext>
            </c:extLst>
          </c:dPt>
          <c:dPt>
            <c:idx val="22"/>
            <c:invertIfNegative val="0"/>
            <c:bubble3D val="0"/>
            <c:extLst>
              <c:ext xmlns:c16="http://schemas.microsoft.com/office/drawing/2014/chart" uri="{C3380CC4-5D6E-409C-BE32-E72D297353CC}">
                <c16:uniqueId val="{0000000C-451A-4001-ABE8-E158029A6E3C}"/>
              </c:ext>
            </c:extLst>
          </c:dPt>
          <c:dPt>
            <c:idx val="23"/>
            <c:invertIfNegative val="0"/>
            <c:bubble3D val="0"/>
            <c:extLst>
              <c:ext xmlns:c16="http://schemas.microsoft.com/office/drawing/2014/chart" uri="{C3380CC4-5D6E-409C-BE32-E72D297353CC}">
                <c16:uniqueId val="{0000000D-451A-4001-ABE8-E158029A6E3C}"/>
              </c:ext>
            </c:extLst>
          </c:dPt>
          <c:dPt>
            <c:idx val="24"/>
            <c:invertIfNegative val="0"/>
            <c:bubble3D val="0"/>
            <c:extLst>
              <c:ext xmlns:c16="http://schemas.microsoft.com/office/drawing/2014/chart" uri="{C3380CC4-5D6E-409C-BE32-E72D297353CC}">
                <c16:uniqueId val="{0000000E-451A-4001-ABE8-E158029A6E3C}"/>
              </c:ext>
            </c:extLst>
          </c:dPt>
          <c:dPt>
            <c:idx val="25"/>
            <c:invertIfNegative val="0"/>
            <c:bubble3D val="0"/>
            <c:extLst>
              <c:ext xmlns:c16="http://schemas.microsoft.com/office/drawing/2014/chart" uri="{C3380CC4-5D6E-409C-BE32-E72D297353CC}">
                <c16:uniqueId val="{0000000F-451A-4001-ABE8-E158029A6E3C}"/>
              </c:ext>
            </c:extLst>
          </c:dPt>
          <c:dPt>
            <c:idx val="26"/>
            <c:invertIfNegative val="0"/>
            <c:bubble3D val="0"/>
            <c:extLst>
              <c:ext xmlns:c16="http://schemas.microsoft.com/office/drawing/2014/chart" uri="{C3380CC4-5D6E-409C-BE32-E72D297353CC}">
                <c16:uniqueId val="{00000010-451A-4001-ABE8-E158029A6E3C}"/>
              </c:ext>
            </c:extLst>
          </c:dPt>
          <c:dPt>
            <c:idx val="27"/>
            <c:invertIfNegative val="0"/>
            <c:bubble3D val="0"/>
            <c:extLst>
              <c:ext xmlns:c16="http://schemas.microsoft.com/office/drawing/2014/chart" uri="{C3380CC4-5D6E-409C-BE32-E72D297353CC}">
                <c16:uniqueId val="{00000011-451A-4001-ABE8-E158029A6E3C}"/>
              </c:ext>
            </c:extLst>
          </c:dPt>
          <c:dPt>
            <c:idx val="28"/>
            <c:invertIfNegative val="0"/>
            <c:bubble3D val="0"/>
            <c:extLst>
              <c:ext xmlns:c16="http://schemas.microsoft.com/office/drawing/2014/chart" uri="{C3380CC4-5D6E-409C-BE32-E72D297353CC}">
                <c16:uniqueId val="{00000012-451A-4001-ABE8-E158029A6E3C}"/>
              </c:ext>
            </c:extLst>
          </c:dPt>
          <c:dPt>
            <c:idx val="29"/>
            <c:invertIfNegative val="0"/>
            <c:bubble3D val="0"/>
            <c:spPr>
              <a:solidFill>
                <a:srgbClr val="FBBB27"/>
              </a:solidFill>
              <a:ln>
                <a:noFill/>
              </a:ln>
              <a:effectLst/>
            </c:spPr>
            <c:extLst>
              <c:ext xmlns:c16="http://schemas.microsoft.com/office/drawing/2014/chart" uri="{C3380CC4-5D6E-409C-BE32-E72D297353CC}">
                <c16:uniqueId val="{00000014-451A-4001-ABE8-E158029A6E3C}"/>
              </c:ext>
            </c:extLst>
          </c:dPt>
          <c:dPt>
            <c:idx val="30"/>
            <c:invertIfNegative val="0"/>
            <c:bubble3D val="0"/>
            <c:extLst>
              <c:ext xmlns:c16="http://schemas.microsoft.com/office/drawing/2014/chart" uri="{C3380CC4-5D6E-409C-BE32-E72D297353CC}">
                <c16:uniqueId val="{00000015-451A-4001-ABE8-E158029A6E3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'F19'!$B$7:$B$38</c:f>
              <c:strCache>
                <c:ptCount val="32"/>
                <c:pt idx="0">
                  <c:v>Ciudad de México</c:v>
                </c:pt>
                <c:pt idx="1">
                  <c:v>Estado de México</c:v>
                </c:pt>
                <c:pt idx="2">
                  <c:v>Coahuila</c:v>
                </c:pt>
                <c:pt idx="3">
                  <c:v>Guanajuato</c:v>
                </c:pt>
                <c:pt idx="4">
                  <c:v>Hidalgo</c:v>
                </c:pt>
                <c:pt idx="5">
                  <c:v>Chihuahua</c:v>
                </c:pt>
                <c:pt idx="6">
                  <c:v>Nuevo León</c:v>
                </c:pt>
                <c:pt idx="7">
                  <c:v>Tamaulipas</c:v>
                </c:pt>
                <c:pt idx="8">
                  <c:v>Colima</c:v>
                </c:pt>
                <c:pt idx="9">
                  <c:v>Querétaro</c:v>
                </c:pt>
                <c:pt idx="10">
                  <c:v>San Luis Potosí</c:v>
                </c:pt>
                <c:pt idx="11">
                  <c:v>Quintana Roo</c:v>
                </c:pt>
                <c:pt idx="12">
                  <c:v>Nayarit</c:v>
                </c:pt>
                <c:pt idx="13">
                  <c:v>Campeche</c:v>
                </c:pt>
                <c:pt idx="14">
                  <c:v>Sonora</c:v>
                </c:pt>
                <c:pt idx="15">
                  <c:v>Sinaloa</c:v>
                </c:pt>
                <c:pt idx="16">
                  <c:v>Baja California</c:v>
                </c:pt>
                <c:pt idx="17">
                  <c:v>Chiapas</c:v>
                </c:pt>
                <c:pt idx="18">
                  <c:v>Aguascalientes</c:v>
                </c:pt>
                <c:pt idx="19">
                  <c:v>Tabasco</c:v>
                </c:pt>
                <c:pt idx="20">
                  <c:v>Durango</c:v>
                </c:pt>
                <c:pt idx="21">
                  <c:v>Puebla</c:v>
                </c:pt>
                <c:pt idx="22">
                  <c:v>Baja California Sur</c:v>
                </c:pt>
                <c:pt idx="23">
                  <c:v>Guerrero</c:v>
                </c:pt>
                <c:pt idx="24">
                  <c:v>Yucatán</c:v>
                </c:pt>
                <c:pt idx="25">
                  <c:v>Tlaxcala</c:v>
                </c:pt>
                <c:pt idx="26">
                  <c:v>Veracruz</c:v>
                </c:pt>
                <c:pt idx="27">
                  <c:v>Michoacán</c:v>
                </c:pt>
                <c:pt idx="28">
                  <c:v>Morelos</c:v>
                </c:pt>
                <c:pt idx="29">
                  <c:v>Jalisco</c:v>
                </c:pt>
                <c:pt idx="30">
                  <c:v>Oaxaca</c:v>
                </c:pt>
                <c:pt idx="31">
                  <c:v>Zacatecas</c:v>
                </c:pt>
              </c:strCache>
            </c:strRef>
          </c:cat>
          <c:val>
            <c:numRef>
              <c:f>'F19'!$C$7:$C$38</c:f>
              <c:numCache>
                <c:formatCode>0.00%</c:formatCode>
                <c:ptCount val="32"/>
                <c:pt idx="0">
                  <c:v>2.663418297720329E-2</c:v>
                </c:pt>
                <c:pt idx="1">
                  <c:v>3.5291766919484185E-2</c:v>
                </c:pt>
                <c:pt idx="2">
                  <c:v>3.8418175606423001E-2</c:v>
                </c:pt>
                <c:pt idx="3">
                  <c:v>4.1070968849223385E-2</c:v>
                </c:pt>
                <c:pt idx="4">
                  <c:v>4.4451251680536319E-2</c:v>
                </c:pt>
                <c:pt idx="5">
                  <c:v>4.5681161379729988E-2</c:v>
                </c:pt>
                <c:pt idx="6">
                  <c:v>4.7194269894977409E-2</c:v>
                </c:pt>
                <c:pt idx="7">
                  <c:v>4.752884155915086E-2</c:v>
                </c:pt>
                <c:pt idx="8">
                  <c:v>4.9165507033140508E-2</c:v>
                </c:pt>
                <c:pt idx="9">
                  <c:v>5.1871928420983995E-2</c:v>
                </c:pt>
                <c:pt idx="10">
                  <c:v>5.2746424565339366E-2</c:v>
                </c:pt>
                <c:pt idx="11">
                  <c:v>5.3833295996967179E-2</c:v>
                </c:pt>
                <c:pt idx="12">
                  <c:v>5.5357474630404635E-2</c:v>
                </c:pt>
                <c:pt idx="13">
                  <c:v>5.5811257713681783E-2</c:v>
                </c:pt>
                <c:pt idx="14">
                  <c:v>5.7150261845609486E-2</c:v>
                </c:pt>
                <c:pt idx="15">
                  <c:v>5.8103180995435953E-2</c:v>
                </c:pt>
                <c:pt idx="16">
                  <c:v>5.9631801399956524E-2</c:v>
                </c:pt>
                <c:pt idx="17">
                  <c:v>6.0007030796523753E-2</c:v>
                </c:pt>
                <c:pt idx="18">
                  <c:v>6.0355644009864651E-2</c:v>
                </c:pt>
                <c:pt idx="19">
                  <c:v>6.0919587124148175E-2</c:v>
                </c:pt>
                <c:pt idx="20">
                  <c:v>6.5697617252794202E-2</c:v>
                </c:pt>
                <c:pt idx="21">
                  <c:v>6.7021052187486801E-2</c:v>
                </c:pt>
                <c:pt idx="22">
                  <c:v>6.7741268857201845E-2</c:v>
                </c:pt>
                <c:pt idx="23">
                  <c:v>7.0288741375363784E-2</c:v>
                </c:pt>
                <c:pt idx="24">
                  <c:v>7.0295996984810066E-2</c:v>
                </c:pt>
                <c:pt idx="25">
                  <c:v>7.5004982064567571E-2</c:v>
                </c:pt>
                <c:pt idx="26">
                  <c:v>8.1521739130434673E-2</c:v>
                </c:pt>
                <c:pt idx="27">
                  <c:v>8.4795982204921461E-2</c:v>
                </c:pt>
                <c:pt idx="28">
                  <c:v>8.6339110529758067E-2</c:v>
                </c:pt>
                <c:pt idx="29">
                  <c:v>8.8584701259593723E-2</c:v>
                </c:pt>
                <c:pt idx="30">
                  <c:v>9.2703294886105403E-2</c:v>
                </c:pt>
                <c:pt idx="31">
                  <c:v>9.3050120807334574E-2</c:v>
                </c:pt>
              </c:numCache>
            </c:numRef>
          </c:val>
          <c:extLst>
            <c:ext xmlns:c16="http://schemas.microsoft.com/office/drawing/2014/chart" uri="{C3380CC4-5D6E-409C-BE32-E72D297353CC}">
              <c16:uniqueId val="{00000016-451A-4001-ABE8-E158029A6E3C}"/>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'F19'!$B$40</c:f>
              <c:strCache>
                <c:ptCount val="1"/>
                <c:pt idx="0">
                  <c:v>Nacional</c:v>
                </c:pt>
              </c:strCache>
            </c:strRef>
          </c:tx>
          <c:spPr>
            <a:ln w="57150">
              <a:solidFill>
                <a:srgbClr val="FF6C37"/>
              </a:solidFill>
              <a:prstDash val="sysDot"/>
            </a:ln>
          </c:spPr>
          <c:marker>
            <c:symbol val="none"/>
          </c:marker>
          <c:dLbls>
            <c:dLbl>
              <c:idx val="0"/>
              <c:layout>
                <c:manualLayout>
                  <c:x val="-5.2350168350169136E-3"/>
                  <c:y val="0.2269432207537934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7-451A-4001-ABE8-E158029A6E3C}"/>
                </c:ext>
              </c:extLst>
            </c:dLbl>
            <c:dLbl>
              <c:idx val="1"/>
              <c:delete val="1"/>
              <c:extLst>
                <c:ext xmlns:c15="http://schemas.microsoft.com/office/drawing/2012/chart" uri="{CE6537A1-D6FC-4f65-9D91-7224C49458BB}"/>
                <c:ext xmlns:c16="http://schemas.microsoft.com/office/drawing/2014/chart" uri="{C3380CC4-5D6E-409C-BE32-E72D297353CC}">
                  <c16:uniqueId val="{00000018-451A-4001-ABE8-E158029A6E3C}"/>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'F19'!$D$40:$D$41</c:f>
              <c:numCache>
                <c:formatCode>0.00%</c:formatCode>
                <c:ptCount val="2"/>
                <c:pt idx="0">
                  <c:v>5.5999999999999994E-2</c:v>
                </c:pt>
                <c:pt idx="1">
                  <c:v>5.5999999999999994E-2</c:v>
                </c:pt>
              </c:numCache>
            </c:numRef>
          </c:xVal>
          <c:yVal>
            <c:numRef>
              <c:f>'F19'!$C$40:$C$41</c:f>
              <c:numCache>
                <c:formatCode>General</c:formatCode>
                <c:ptCount val="2"/>
                <c:pt idx="0">
                  <c:v>1</c:v>
                </c:pt>
                <c:pt idx="1">
                  <c:v>0</c:v>
                </c:pt>
              </c:numCache>
            </c:numRef>
          </c:yVal>
          <c:smooth val="0"/>
          <c:extLst>
            <c:ext xmlns:c16="http://schemas.microsoft.com/office/drawing/2014/chart" uri="{C3380CC4-5D6E-409C-BE32-E72D297353CC}">
              <c16:uniqueId val="{00000019-451A-4001-ABE8-E158029A6E3C}"/>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CD11-4CD6-9FEF-857F1FDF5350}"/>
              </c:ext>
            </c:extLst>
          </c:dPt>
          <c:dPt>
            <c:idx val="1"/>
            <c:invertIfNegative val="0"/>
            <c:bubble3D val="0"/>
            <c:extLst>
              <c:ext xmlns:c16="http://schemas.microsoft.com/office/drawing/2014/chart" uri="{C3380CC4-5D6E-409C-BE32-E72D297353CC}">
                <c16:uniqueId val="{00000001-CD11-4CD6-9FEF-857F1FDF5350}"/>
              </c:ext>
            </c:extLst>
          </c:dPt>
          <c:dPt>
            <c:idx val="2"/>
            <c:invertIfNegative val="0"/>
            <c:bubble3D val="0"/>
            <c:extLst>
              <c:ext xmlns:c16="http://schemas.microsoft.com/office/drawing/2014/chart" uri="{C3380CC4-5D6E-409C-BE32-E72D297353CC}">
                <c16:uniqueId val="{00000002-CD11-4CD6-9FEF-857F1FDF5350}"/>
              </c:ext>
            </c:extLst>
          </c:dPt>
          <c:dPt>
            <c:idx val="4"/>
            <c:invertIfNegative val="0"/>
            <c:bubble3D val="0"/>
            <c:extLst>
              <c:ext xmlns:c16="http://schemas.microsoft.com/office/drawing/2014/chart" uri="{C3380CC4-5D6E-409C-BE32-E72D297353CC}">
                <c16:uniqueId val="{00000003-CD11-4CD6-9FEF-857F1FDF5350}"/>
              </c:ext>
            </c:extLst>
          </c:dPt>
          <c:dPt>
            <c:idx val="5"/>
            <c:invertIfNegative val="0"/>
            <c:bubble3D val="0"/>
            <c:extLst>
              <c:ext xmlns:c16="http://schemas.microsoft.com/office/drawing/2014/chart" uri="{C3380CC4-5D6E-409C-BE32-E72D297353CC}">
                <c16:uniqueId val="{00000004-CD11-4CD6-9FEF-857F1FDF5350}"/>
              </c:ext>
            </c:extLst>
          </c:dPt>
          <c:dPt>
            <c:idx val="6"/>
            <c:invertIfNegative val="0"/>
            <c:bubble3D val="0"/>
            <c:extLst>
              <c:ext xmlns:c16="http://schemas.microsoft.com/office/drawing/2014/chart" uri="{C3380CC4-5D6E-409C-BE32-E72D297353CC}">
                <c16:uniqueId val="{00000005-CD11-4CD6-9FEF-857F1FDF5350}"/>
              </c:ext>
            </c:extLst>
          </c:dPt>
          <c:dPt>
            <c:idx val="7"/>
            <c:invertIfNegative val="0"/>
            <c:bubble3D val="0"/>
            <c:extLst>
              <c:ext xmlns:c16="http://schemas.microsoft.com/office/drawing/2014/chart" uri="{C3380CC4-5D6E-409C-BE32-E72D297353CC}">
                <c16:uniqueId val="{00000006-CD11-4CD6-9FEF-857F1FDF5350}"/>
              </c:ext>
            </c:extLst>
          </c:dPt>
          <c:dPt>
            <c:idx val="8"/>
            <c:invertIfNegative val="0"/>
            <c:bubble3D val="0"/>
            <c:extLst>
              <c:ext xmlns:c16="http://schemas.microsoft.com/office/drawing/2014/chart" uri="{C3380CC4-5D6E-409C-BE32-E72D297353CC}">
                <c16:uniqueId val="{00000007-CD11-4CD6-9FEF-857F1FDF5350}"/>
              </c:ext>
            </c:extLst>
          </c:dPt>
          <c:dPt>
            <c:idx val="9"/>
            <c:invertIfNegative val="0"/>
            <c:bubble3D val="0"/>
            <c:extLst>
              <c:ext xmlns:c16="http://schemas.microsoft.com/office/drawing/2014/chart" uri="{C3380CC4-5D6E-409C-BE32-E72D297353CC}">
                <c16:uniqueId val="{00000008-CD11-4CD6-9FEF-857F1FDF5350}"/>
              </c:ext>
            </c:extLst>
          </c:dPt>
          <c:dPt>
            <c:idx val="10"/>
            <c:invertIfNegative val="0"/>
            <c:bubble3D val="0"/>
            <c:extLst>
              <c:ext xmlns:c16="http://schemas.microsoft.com/office/drawing/2014/chart" uri="{C3380CC4-5D6E-409C-BE32-E72D297353CC}">
                <c16:uniqueId val="{00000009-CD11-4CD6-9FEF-857F1FDF5350}"/>
              </c:ext>
            </c:extLst>
          </c:dPt>
          <c:dPt>
            <c:idx val="11"/>
            <c:invertIfNegative val="0"/>
            <c:bubble3D val="0"/>
            <c:extLst>
              <c:ext xmlns:c16="http://schemas.microsoft.com/office/drawing/2014/chart" uri="{C3380CC4-5D6E-409C-BE32-E72D297353CC}">
                <c16:uniqueId val="{0000000A-CD11-4CD6-9FEF-857F1FDF5350}"/>
              </c:ext>
            </c:extLst>
          </c:dPt>
          <c:dPt>
            <c:idx val="14"/>
            <c:invertIfNegative val="0"/>
            <c:bubble3D val="0"/>
            <c:extLst>
              <c:ext xmlns:c16="http://schemas.microsoft.com/office/drawing/2014/chart" uri="{C3380CC4-5D6E-409C-BE32-E72D297353CC}">
                <c16:uniqueId val="{0000000B-CD11-4CD6-9FEF-857F1FDF5350}"/>
              </c:ext>
            </c:extLst>
          </c:dPt>
          <c:dPt>
            <c:idx val="16"/>
            <c:invertIfNegative val="0"/>
            <c:bubble3D val="0"/>
            <c:extLst>
              <c:ext xmlns:c16="http://schemas.microsoft.com/office/drawing/2014/chart" uri="{C3380CC4-5D6E-409C-BE32-E72D297353CC}">
                <c16:uniqueId val="{0000000C-CD11-4CD6-9FEF-857F1FDF5350}"/>
              </c:ext>
            </c:extLst>
          </c:dPt>
          <c:dPt>
            <c:idx val="20"/>
            <c:invertIfNegative val="0"/>
            <c:bubble3D val="0"/>
            <c:extLst>
              <c:ext xmlns:c16="http://schemas.microsoft.com/office/drawing/2014/chart" uri="{C3380CC4-5D6E-409C-BE32-E72D297353CC}">
                <c16:uniqueId val="{0000000D-CD11-4CD6-9FEF-857F1FDF5350}"/>
              </c:ext>
            </c:extLst>
          </c:dPt>
          <c:dPt>
            <c:idx val="21"/>
            <c:invertIfNegative val="0"/>
            <c:bubble3D val="0"/>
            <c:spPr>
              <a:solidFill>
                <a:srgbClr val="FBBB27"/>
              </a:solidFill>
              <a:ln>
                <a:noFill/>
              </a:ln>
              <a:effectLst/>
            </c:spPr>
            <c:extLst>
              <c:ext xmlns:c16="http://schemas.microsoft.com/office/drawing/2014/chart" uri="{C3380CC4-5D6E-409C-BE32-E72D297353CC}">
                <c16:uniqueId val="{0000000F-CD11-4CD6-9FEF-857F1FDF5350}"/>
              </c:ext>
            </c:extLst>
          </c:dPt>
          <c:dPt>
            <c:idx val="24"/>
            <c:invertIfNegative val="0"/>
            <c:bubble3D val="0"/>
            <c:extLst>
              <c:ext xmlns:c16="http://schemas.microsoft.com/office/drawing/2014/chart" uri="{C3380CC4-5D6E-409C-BE32-E72D297353CC}">
                <c16:uniqueId val="{00000010-CD11-4CD6-9FEF-857F1FDF5350}"/>
              </c:ext>
            </c:extLst>
          </c:dPt>
          <c:dPt>
            <c:idx val="26"/>
            <c:invertIfNegative val="0"/>
            <c:bubble3D val="0"/>
            <c:extLst>
              <c:ext xmlns:c16="http://schemas.microsoft.com/office/drawing/2014/chart" uri="{C3380CC4-5D6E-409C-BE32-E72D297353CC}">
                <c16:uniqueId val="{00000011-CD11-4CD6-9FEF-857F1FDF5350}"/>
              </c:ext>
            </c:extLst>
          </c:dPt>
          <c:dPt>
            <c:idx val="28"/>
            <c:invertIfNegative val="0"/>
            <c:bubble3D val="0"/>
            <c:extLst>
              <c:ext xmlns:c16="http://schemas.microsoft.com/office/drawing/2014/chart" uri="{C3380CC4-5D6E-409C-BE32-E72D297353CC}">
                <c16:uniqueId val="{00000012-CD11-4CD6-9FEF-857F1FDF5350}"/>
              </c:ext>
            </c:extLst>
          </c:dPt>
          <c:dPt>
            <c:idx val="30"/>
            <c:invertIfNegative val="0"/>
            <c:bubble3D val="0"/>
            <c:extLst>
              <c:ext xmlns:c16="http://schemas.microsoft.com/office/drawing/2014/chart" uri="{C3380CC4-5D6E-409C-BE32-E72D297353CC}">
                <c16:uniqueId val="{00000013-CD11-4CD6-9FEF-857F1FDF535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'F20'!$B$7:$B$38</c:f>
              <c:strCache>
                <c:ptCount val="32"/>
                <c:pt idx="0">
                  <c:v>Nayarit</c:v>
                </c:pt>
                <c:pt idx="1">
                  <c:v>Ciudad de México</c:v>
                </c:pt>
                <c:pt idx="2">
                  <c:v>Zacatecas</c:v>
                </c:pt>
                <c:pt idx="3">
                  <c:v>Guerrero</c:v>
                </c:pt>
                <c:pt idx="4">
                  <c:v>Sonora</c:v>
                </c:pt>
                <c:pt idx="5">
                  <c:v>Tlaxcala</c:v>
                </c:pt>
                <c:pt idx="6">
                  <c:v>Tamaulipas</c:v>
                </c:pt>
                <c:pt idx="7">
                  <c:v>Coahuila</c:v>
                </c:pt>
                <c:pt idx="8">
                  <c:v>Chiapas</c:v>
                </c:pt>
                <c:pt idx="9">
                  <c:v>Quintana Roo</c:v>
                </c:pt>
                <c:pt idx="10">
                  <c:v>Guanajuato</c:v>
                </c:pt>
                <c:pt idx="11">
                  <c:v>Tabasco</c:v>
                </c:pt>
                <c:pt idx="12">
                  <c:v>Morelos</c:v>
                </c:pt>
                <c:pt idx="13">
                  <c:v>Veracruz</c:v>
                </c:pt>
                <c:pt idx="14">
                  <c:v>Puebla</c:v>
                </c:pt>
                <c:pt idx="15">
                  <c:v>Querétaro</c:v>
                </c:pt>
                <c:pt idx="16">
                  <c:v>Durango</c:v>
                </c:pt>
                <c:pt idx="17">
                  <c:v>Campeche</c:v>
                </c:pt>
                <c:pt idx="18">
                  <c:v>Aguascalientes</c:v>
                </c:pt>
                <c:pt idx="19">
                  <c:v>Oaxaca</c:v>
                </c:pt>
                <c:pt idx="20">
                  <c:v>Sinaloa</c:v>
                </c:pt>
                <c:pt idx="21">
                  <c:v>Jalisco</c:v>
                </c:pt>
                <c:pt idx="22">
                  <c:v>Chihuahua</c:v>
                </c:pt>
                <c:pt idx="23">
                  <c:v>Baja California Sur</c:v>
                </c:pt>
                <c:pt idx="24">
                  <c:v>Michoacán</c:v>
                </c:pt>
                <c:pt idx="25">
                  <c:v>Yucatán</c:v>
                </c:pt>
                <c:pt idx="26">
                  <c:v>Colima</c:v>
                </c:pt>
                <c:pt idx="27">
                  <c:v>Hidalgo</c:v>
                </c:pt>
                <c:pt idx="28">
                  <c:v>Estado de México</c:v>
                </c:pt>
                <c:pt idx="29">
                  <c:v>Baja California</c:v>
                </c:pt>
                <c:pt idx="30">
                  <c:v>Nuevo León</c:v>
                </c:pt>
                <c:pt idx="31">
                  <c:v>San Luis Potosí</c:v>
                </c:pt>
              </c:strCache>
            </c:strRef>
          </c:cat>
          <c:val>
            <c:numRef>
              <c:f>'F20'!$C$7:$C$38</c:f>
              <c:numCache>
                <c:formatCode>0.00%</c:formatCode>
                <c:ptCount val="32"/>
                <c:pt idx="0">
                  <c:v>6.5486014688288616E-2</c:v>
                </c:pt>
                <c:pt idx="1">
                  <c:v>6.6830702855746438E-2</c:v>
                </c:pt>
                <c:pt idx="2">
                  <c:v>7.5033652967277695E-2</c:v>
                </c:pt>
                <c:pt idx="3">
                  <c:v>8.0281964340758322E-2</c:v>
                </c:pt>
                <c:pt idx="4">
                  <c:v>8.2975127195353243E-2</c:v>
                </c:pt>
                <c:pt idx="5">
                  <c:v>8.3320298242869878E-2</c:v>
                </c:pt>
                <c:pt idx="6">
                  <c:v>8.3583134773214385E-2</c:v>
                </c:pt>
                <c:pt idx="7">
                  <c:v>8.620647265634597E-2</c:v>
                </c:pt>
                <c:pt idx="8">
                  <c:v>8.707115552599308E-2</c:v>
                </c:pt>
                <c:pt idx="9">
                  <c:v>8.8137709291785701E-2</c:v>
                </c:pt>
                <c:pt idx="10">
                  <c:v>8.8449558305390558E-2</c:v>
                </c:pt>
                <c:pt idx="11">
                  <c:v>8.8813309574395219E-2</c:v>
                </c:pt>
                <c:pt idx="12">
                  <c:v>8.8925067835524785E-2</c:v>
                </c:pt>
                <c:pt idx="13">
                  <c:v>8.9401294498381911E-2</c:v>
                </c:pt>
                <c:pt idx="14">
                  <c:v>8.9921796058385503E-2</c:v>
                </c:pt>
                <c:pt idx="15">
                  <c:v>9.084016530027321E-2</c:v>
                </c:pt>
                <c:pt idx="16">
                  <c:v>9.1985895724213521E-2</c:v>
                </c:pt>
                <c:pt idx="17">
                  <c:v>9.2929206566347469E-2</c:v>
                </c:pt>
                <c:pt idx="18">
                  <c:v>9.4132355392565398E-2</c:v>
                </c:pt>
                <c:pt idx="19">
                  <c:v>9.4240620010643941E-2</c:v>
                </c:pt>
                <c:pt idx="20">
                  <c:v>9.8269199600781343E-2</c:v>
                </c:pt>
                <c:pt idx="21">
                  <c:v>9.8335214446952604E-2</c:v>
                </c:pt>
                <c:pt idx="22">
                  <c:v>9.8563038643313866E-2</c:v>
                </c:pt>
                <c:pt idx="23">
                  <c:v>9.9364143013511E-2</c:v>
                </c:pt>
                <c:pt idx="24">
                  <c:v>0.10028015960607858</c:v>
                </c:pt>
                <c:pt idx="25">
                  <c:v>0.10175745460603018</c:v>
                </c:pt>
                <c:pt idx="26">
                  <c:v>0.10338014314304129</c:v>
                </c:pt>
                <c:pt idx="27">
                  <c:v>0.10483476182969219</c:v>
                </c:pt>
                <c:pt idx="28">
                  <c:v>0.1078199863107461</c:v>
                </c:pt>
                <c:pt idx="29">
                  <c:v>0.10961789359688247</c:v>
                </c:pt>
                <c:pt idx="30">
                  <c:v>0.1145159352635281</c:v>
                </c:pt>
                <c:pt idx="31">
                  <c:v>0.11852397883964966</c:v>
                </c:pt>
              </c:numCache>
            </c:numRef>
          </c:val>
          <c:extLst>
            <c:ext xmlns:c16="http://schemas.microsoft.com/office/drawing/2014/chart" uri="{C3380CC4-5D6E-409C-BE32-E72D297353CC}">
              <c16:uniqueId val="{00000014-CD11-4CD6-9FEF-857F1FDF5350}"/>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'F20'!$B$40</c:f>
              <c:strCache>
                <c:ptCount val="1"/>
                <c:pt idx="0">
                  <c:v>Nacional</c:v>
                </c:pt>
              </c:strCache>
            </c:strRef>
          </c:tx>
          <c:spPr>
            <a:ln w="57150">
              <a:solidFill>
                <a:srgbClr val="FF6C37"/>
              </a:solidFill>
              <a:prstDash val="sysDot"/>
            </a:ln>
          </c:spPr>
          <c:marker>
            <c:symbol val="none"/>
          </c:marker>
          <c:dLbls>
            <c:dLbl>
              <c:idx val="0"/>
              <c:layout>
                <c:manualLayout>
                  <c:x val="-6.6666666666666763E-2"/>
                  <c:y val="0.22615716954625517"/>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5-CD11-4CD6-9FEF-857F1FDF5350}"/>
                </c:ext>
              </c:extLst>
            </c:dLbl>
            <c:dLbl>
              <c:idx val="1"/>
              <c:delete val="1"/>
              <c:extLst>
                <c:ext xmlns:c15="http://schemas.microsoft.com/office/drawing/2012/chart" uri="{CE6537A1-D6FC-4f65-9D91-7224C49458BB}"/>
                <c:ext xmlns:c16="http://schemas.microsoft.com/office/drawing/2014/chart" uri="{C3380CC4-5D6E-409C-BE32-E72D297353CC}">
                  <c16:uniqueId val="{00000016-CD11-4CD6-9FEF-857F1FDF5350}"/>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'F20'!$D$40:$D$41</c:f>
              <c:numCache>
                <c:formatCode>0.00%</c:formatCode>
                <c:ptCount val="2"/>
                <c:pt idx="0">
                  <c:v>8.8399999999999992E-2</c:v>
                </c:pt>
                <c:pt idx="1">
                  <c:v>8.8399999999999992E-2</c:v>
                </c:pt>
              </c:numCache>
            </c:numRef>
          </c:xVal>
          <c:yVal>
            <c:numRef>
              <c:f>'F20'!$C$40:$C$41</c:f>
              <c:numCache>
                <c:formatCode>General</c:formatCode>
                <c:ptCount val="2"/>
                <c:pt idx="0">
                  <c:v>1</c:v>
                </c:pt>
                <c:pt idx="1">
                  <c:v>0</c:v>
                </c:pt>
              </c:numCache>
            </c:numRef>
          </c:yVal>
          <c:smooth val="0"/>
          <c:extLst>
            <c:ext xmlns:c16="http://schemas.microsoft.com/office/drawing/2014/chart" uri="{C3380CC4-5D6E-409C-BE32-E72D297353CC}">
              <c16:uniqueId val="{00000017-CD11-4CD6-9FEF-857F1FDF5350}"/>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BEE6-4708-AA78-7CC30E4D1C7B}"/>
              </c:ext>
            </c:extLst>
          </c:dPt>
          <c:dPt>
            <c:idx val="2"/>
            <c:invertIfNegative val="0"/>
            <c:bubble3D val="0"/>
            <c:extLst>
              <c:ext xmlns:c16="http://schemas.microsoft.com/office/drawing/2014/chart" uri="{C3380CC4-5D6E-409C-BE32-E72D297353CC}">
                <c16:uniqueId val="{00000001-BEE6-4708-AA78-7CC30E4D1C7B}"/>
              </c:ext>
            </c:extLst>
          </c:dPt>
          <c:dPt>
            <c:idx val="4"/>
            <c:invertIfNegative val="0"/>
            <c:bubble3D val="0"/>
            <c:extLst>
              <c:ext xmlns:c16="http://schemas.microsoft.com/office/drawing/2014/chart" uri="{C3380CC4-5D6E-409C-BE32-E72D297353CC}">
                <c16:uniqueId val="{00000002-BEE6-4708-AA78-7CC30E4D1C7B}"/>
              </c:ext>
            </c:extLst>
          </c:dPt>
          <c:dPt>
            <c:idx val="5"/>
            <c:invertIfNegative val="0"/>
            <c:bubble3D val="0"/>
            <c:extLst>
              <c:ext xmlns:c16="http://schemas.microsoft.com/office/drawing/2014/chart" uri="{C3380CC4-5D6E-409C-BE32-E72D297353CC}">
                <c16:uniqueId val="{00000003-BEE6-4708-AA78-7CC30E4D1C7B}"/>
              </c:ext>
            </c:extLst>
          </c:dPt>
          <c:dPt>
            <c:idx val="6"/>
            <c:invertIfNegative val="0"/>
            <c:bubble3D val="0"/>
            <c:extLst>
              <c:ext xmlns:c16="http://schemas.microsoft.com/office/drawing/2014/chart" uri="{C3380CC4-5D6E-409C-BE32-E72D297353CC}">
                <c16:uniqueId val="{00000004-BEE6-4708-AA78-7CC30E4D1C7B}"/>
              </c:ext>
            </c:extLst>
          </c:dPt>
          <c:dPt>
            <c:idx val="7"/>
            <c:invertIfNegative val="0"/>
            <c:bubble3D val="0"/>
            <c:extLst>
              <c:ext xmlns:c16="http://schemas.microsoft.com/office/drawing/2014/chart" uri="{C3380CC4-5D6E-409C-BE32-E72D297353CC}">
                <c16:uniqueId val="{00000005-BEE6-4708-AA78-7CC30E4D1C7B}"/>
              </c:ext>
            </c:extLst>
          </c:dPt>
          <c:dPt>
            <c:idx val="8"/>
            <c:invertIfNegative val="0"/>
            <c:bubble3D val="0"/>
            <c:spPr>
              <a:solidFill>
                <a:srgbClr val="FBBB27"/>
              </a:solidFill>
              <a:ln>
                <a:noFill/>
              </a:ln>
              <a:effectLst/>
            </c:spPr>
            <c:extLst>
              <c:ext xmlns:c16="http://schemas.microsoft.com/office/drawing/2014/chart" uri="{C3380CC4-5D6E-409C-BE32-E72D297353CC}">
                <c16:uniqueId val="{00000007-BEE6-4708-AA78-7CC30E4D1C7B}"/>
              </c:ext>
            </c:extLst>
          </c:dPt>
          <c:dPt>
            <c:idx val="10"/>
            <c:invertIfNegative val="0"/>
            <c:bubble3D val="0"/>
            <c:extLst>
              <c:ext xmlns:c16="http://schemas.microsoft.com/office/drawing/2014/chart" uri="{C3380CC4-5D6E-409C-BE32-E72D297353CC}">
                <c16:uniqueId val="{00000008-BEE6-4708-AA78-7CC30E4D1C7B}"/>
              </c:ext>
            </c:extLst>
          </c:dPt>
          <c:dPt>
            <c:idx val="13"/>
            <c:invertIfNegative val="0"/>
            <c:bubble3D val="0"/>
            <c:extLst>
              <c:ext xmlns:c16="http://schemas.microsoft.com/office/drawing/2014/chart" uri="{C3380CC4-5D6E-409C-BE32-E72D297353CC}">
                <c16:uniqueId val="{00000009-BEE6-4708-AA78-7CC30E4D1C7B}"/>
              </c:ext>
            </c:extLst>
          </c:dPt>
          <c:dPt>
            <c:idx val="14"/>
            <c:invertIfNegative val="0"/>
            <c:bubble3D val="0"/>
            <c:extLst>
              <c:ext xmlns:c16="http://schemas.microsoft.com/office/drawing/2014/chart" uri="{C3380CC4-5D6E-409C-BE32-E72D297353CC}">
                <c16:uniqueId val="{0000000A-BEE6-4708-AA78-7CC30E4D1C7B}"/>
              </c:ext>
            </c:extLst>
          </c:dPt>
          <c:dPt>
            <c:idx val="15"/>
            <c:invertIfNegative val="0"/>
            <c:bubble3D val="0"/>
            <c:extLst>
              <c:ext xmlns:c16="http://schemas.microsoft.com/office/drawing/2014/chart" uri="{C3380CC4-5D6E-409C-BE32-E72D297353CC}">
                <c16:uniqueId val="{0000000B-BEE6-4708-AA78-7CC30E4D1C7B}"/>
              </c:ext>
            </c:extLst>
          </c:dPt>
          <c:dPt>
            <c:idx val="16"/>
            <c:invertIfNegative val="0"/>
            <c:bubble3D val="0"/>
            <c:extLst>
              <c:ext xmlns:c16="http://schemas.microsoft.com/office/drawing/2014/chart" uri="{C3380CC4-5D6E-409C-BE32-E72D297353CC}">
                <c16:uniqueId val="{0000000C-BEE6-4708-AA78-7CC30E4D1C7B}"/>
              </c:ext>
            </c:extLst>
          </c:dPt>
          <c:dPt>
            <c:idx val="18"/>
            <c:invertIfNegative val="0"/>
            <c:bubble3D val="0"/>
            <c:extLst>
              <c:ext xmlns:c16="http://schemas.microsoft.com/office/drawing/2014/chart" uri="{C3380CC4-5D6E-409C-BE32-E72D297353CC}">
                <c16:uniqueId val="{0000000D-BEE6-4708-AA78-7CC30E4D1C7B}"/>
              </c:ext>
            </c:extLst>
          </c:dPt>
          <c:dPt>
            <c:idx val="19"/>
            <c:invertIfNegative val="0"/>
            <c:bubble3D val="0"/>
            <c:extLst>
              <c:ext xmlns:c16="http://schemas.microsoft.com/office/drawing/2014/chart" uri="{C3380CC4-5D6E-409C-BE32-E72D297353CC}">
                <c16:uniqueId val="{0000000E-BEE6-4708-AA78-7CC30E4D1C7B}"/>
              </c:ext>
            </c:extLst>
          </c:dPt>
          <c:dPt>
            <c:idx val="21"/>
            <c:invertIfNegative val="0"/>
            <c:bubble3D val="0"/>
            <c:extLst>
              <c:ext xmlns:c16="http://schemas.microsoft.com/office/drawing/2014/chart" uri="{C3380CC4-5D6E-409C-BE32-E72D297353CC}">
                <c16:uniqueId val="{0000000F-BEE6-4708-AA78-7CC30E4D1C7B}"/>
              </c:ext>
            </c:extLst>
          </c:dPt>
          <c:dPt>
            <c:idx val="22"/>
            <c:invertIfNegative val="0"/>
            <c:bubble3D val="0"/>
            <c:extLst>
              <c:ext xmlns:c16="http://schemas.microsoft.com/office/drawing/2014/chart" uri="{C3380CC4-5D6E-409C-BE32-E72D297353CC}">
                <c16:uniqueId val="{00000010-BEE6-4708-AA78-7CC30E4D1C7B}"/>
              </c:ext>
            </c:extLst>
          </c:dPt>
          <c:dPt>
            <c:idx val="23"/>
            <c:invertIfNegative val="0"/>
            <c:bubble3D val="0"/>
            <c:extLst>
              <c:ext xmlns:c16="http://schemas.microsoft.com/office/drawing/2014/chart" uri="{C3380CC4-5D6E-409C-BE32-E72D297353CC}">
                <c16:uniqueId val="{00000011-BEE6-4708-AA78-7CC30E4D1C7B}"/>
              </c:ext>
            </c:extLst>
          </c:dPt>
          <c:dPt>
            <c:idx val="24"/>
            <c:invertIfNegative val="0"/>
            <c:bubble3D val="0"/>
            <c:extLst>
              <c:ext xmlns:c16="http://schemas.microsoft.com/office/drawing/2014/chart" uri="{C3380CC4-5D6E-409C-BE32-E72D297353CC}">
                <c16:uniqueId val="{00000012-BEE6-4708-AA78-7CC30E4D1C7B}"/>
              </c:ext>
            </c:extLst>
          </c:dPt>
          <c:dPt>
            <c:idx val="25"/>
            <c:invertIfNegative val="0"/>
            <c:bubble3D val="0"/>
            <c:extLst>
              <c:ext xmlns:c16="http://schemas.microsoft.com/office/drawing/2014/chart" uri="{C3380CC4-5D6E-409C-BE32-E72D297353CC}">
                <c16:uniqueId val="{00000013-BEE6-4708-AA78-7CC30E4D1C7B}"/>
              </c:ext>
            </c:extLst>
          </c:dPt>
          <c:dPt>
            <c:idx val="26"/>
            <c:invertIfNegative val="0"/>
            <c:bubble3D val="0"/>
            <c:extLst>
              <c:ext xmlns:c16="http://schemas.microsoft.com/office/drawing/2014/chart" uri="{C3380CC4-5D6E-409C-BE32-E72D297353CC}">
                <c16:uniqueId val="{00000014-BEE6-4708-AA78-7CC30E4D1C7B}"/>
              </c:ext>
            </c:extLst>
          </c:dPt>
          <c:dPt>
            <c:idx val="28"/>
            <c:invertIfNegative val="0"/>
            <c:bubble3D val="0"/>
            <c:extLst>
              <c:ext xmlns:c16="http://schemas.microsoft.com/office/drawing/2014/chart" uri="{C3380CC4-5D6E-409C-BE32-E72D297353CC}">
                <c16:uniqueId val="{00000015-BEE6-4708-AA78-7CC30E4D1C7B}"/>
              </c:ext>
            </c:extLst>
          </c:dPt>
          <c:dPt>
            <c:idx val="30"/>
            <c:invertIfNegative val="0"/>
            <c:bubble3D val="0"/>
            <c:extLst>
              <c:ext xmlns:c16="http://schemas.microsoft.com/office/drawing/2014/chart" uri="{C3380CC4-5D6E-409C-BE32-E72D297353CC}">
                <c16:uniqueId val="{00000016-BEE6-4708-AA78-7CC30E4D1C7B}"/>
              </c:ext>
            </c:extLst>
          </c:dPt>
          <c:dPt>
            <c:idx val="31"/>
            <c:invertIfNegative val="0"/>
            <c:bubble3D val="0"/>
            <c:extLst>
              <c:ext xmlns:c16="http://schemas.microsoft.com/office/drawing/2014/chart" uri="{C3380CC4-5D6E-409C-BE32-E72D297353CC}">
                <c16:uniqueId val="{00000017-BEE6-4708-AA78-7CC30E4D1C7B}"/>
              </c:ext>
            </c:extLst>
          </c:dPt>
          <c:dLbls>
            <c:dLbl>
              <c:idx val="27"/>
              <c:layout>
                <c:manualLayout>
                  <c:x val="-1.2828114478114478E-2"/>
                  <c:y val="-2.6274820136442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EE6-4708-AA78-7CC30E4D1C7B}"/>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'F21'!$B$7:$B$38</c:f>
              <c:strCache>
                <c:ptCount val="32"/>
                <c:pt idx="0">
                  <c:v>Hidalgo</c:v>
                </c:pt>
                <c:pt idx="1">
                  <c:v>Chiapas</c:v>
                </c:pt>
                <c:pt idx="2">
                  <c:v>Guerrero</c:v>
                </c:pt>
                <c:pt idx="3">
                  <c:v>Puebla</c:v>
                </c:pt>
                <c:pt idx="4">
                  <c:v>Estado de México</c:v>
                </c:pt>
                <c:pt idx="5">
                  <c:v>Querétaro</c:v>
                </c:pt>
                <c:pt idx="6">
                  <c:v>Michoacán</c:v>
                </c:pt>
                <c:pt idx="7">
                  <c:v>Tamaulipas</c:v>
                </c:pt>
                <c:pt idx="8">
                  <c:v>Jalisco</c:v>
                </c:pt>
                <c:pt idx="9">
                  <c:v>Tabasco</c:v>
                </c:pt>
                <c:pt idx="10">
                  <c:v>Nuevo León</c:v>
                </c:pt>
                <c:pt idx="11">
                  <c:v>San Luis Potosí</c:v>
                </c:pt>
                <c:pt idx="12">
                  <c:v>Baja California</c:v>
                </c:pt>
                <c:pt idx="13">
                  <c:v>Veracruz</c:v>
                </c:pt>
                <c:pt idx="14">
                  <c:v>Colima</c:v>
                </c:pt>
                <c:pt idx="15">
                  <c:v>Ciudad de México</c:v>
                </c:pt>
                <c:pt idx="16">
                  <c:v>Yucatán</c:v>
                </c:pt>
                <c:pt idx="17">
                  <c:v>Chihuahua</c:v>
                </c:pt>
                <c:pt idx="18">
                  <c:v>Morelos</c:v>
                </c:pt>
                <c:pt idx="19">
                  <c:v>Durango</c:v>
                </c:pt>
                <c:pt idx="20">
                  <c:v>Sonora</c:v>
                </c:pt>
                <c:pt idx="21">
                  <c:v>Zacatecas</c:v>
                </c:pt>
                <c:pt idx="22">
                  <c:v>Campeche</c:v>
                </c:pt>
                <c:pt idx="23">
                  <c:v>Sinaloa</c:v>
                </c:pt>
                <c:pt idx="24">
                  <c:v>Aguascalientes</c:v>
                </c:pt>
                <c:pt idx="25">
                  <c:v>Coahuila</c:v>
                </c:pt>
                <c:pt idx="26">
                  <c:v>Guanajuato</c:v>
                </c:pt>
                <c:pt idx="27">
                  <c:v>Oaxaca</c:v>
                </c:pt>
                <c:pt idx="28">
                  <c:v>Quintana Roo</c:v>
                </c:pt>
                <c:pt idx="29">
                  <c:v>Tlaxcala</c:v>
                </c:pt>
                <c:pt idx="30">
                  <c:v>Baja California Sur</c:v>
                </c:pt>
                <c:pt idx="31">
                  <c:v>Nayarit</c:v>
                </c:pt>
              </c:strCache>
            </c:strRef>
          </c:cat>
          <c:val>
            <c:numRef>
              <c:f>'F21'!$C$7:$C$38</c:f>
              <c:numCache>
                <c:formatCode>0.00%</c:formatCode>
                <c:ptCount val="32"/>
                <c:pt idx="0">
                  <c:v>3.5381367304217121E-2</c:v>
                </c:pt>
                <c:pt idx="1">
                  <c:v>4.1668452498306946E-2</c:v>
                </c:pt>
                <c:pt idx="2">
                  <c:v>4.7157322579231185E-2</c:v>
                </c:pt>
                <c:pt idx="3">
                  <c:v>5.0593363400438421E-2</c:v>
                </c:pt>
                <c:pt idx="4">
                  <c:v>5.1564974668148376E-2</c:v>
                </c:pt>
                <c:pt idx="5">
                  <c:v>5.2097644338705847E-2</c:v>
                </c:pt>
                <c:pt idx="6">
                  <c:v>5.3609102866272899E-2</c:v>
                </c:pt>
                <c:pt idx="7">
                  <c:v>5.4270688402943662E-2</c:v>
                </c:pt>
                <c:pt idx="8">
                  <c:v>5.7494866529774147E-2</c:v>
                </c:pt>
                <c:pt idx="9">
                  <c:v>5.7835724496650025E-2</c:v>
                </c:pt>
                <c:pt idx="10">
                  <c:v>5.8287685480515827E-2</c:v>
                </c:pt>
                <c:pt idx="11">
                  <c:v>5.9127414803559819E-2</c:v>
                </c:pt>
                <c:pt idx="12">
                  <c:v>5.9914497673833833E-2</c:v>
                </c:pt>
                <c:pt idx="13">
                  <c:v>6.2037668537852149E-2</c:v>
                </c:pt>
                <c:pt idx="14">
                  <c:v>6.2060022230455689E-2</c:v>
                </c:pt>
                <c:pt idx="15">
                  <c:v>6.3853937527496615E-2</c:v>
                </c:pt>
                <c:pt idx="16">
                  <c:v>6.4238667183262294E-2</c:v>
                </c:pt>
                <c:pt idx="17">
                  <c:v>6.4441115504537627E-2</c:v>
                </c:pt>
                <c:pt idx="18">
                  <c:v>6.5112464654575902E-2</c:v>
                </c:pt>
                <c:pt idx="19">
                  <c:v>6.5528957923511169E-2</c:v>
                </c:pt>
                <c:pt idx="20">
                  <c:v>6.5909641263361768E-2</c:v>
                </c:pt>
                <c:pt idx="21">
                  <c:v>6.6132782226814832E-2</c:v>
                </c:pt>
                <c:pt idx="22">
                  <c:v>6.7839029402990081E-2</c:v>
                </c:pt>
                <c:pt idx="23">
                  <c:v>7.1043173181673885E-2</c:v>
                </c:pt>
                <c:pt idx="24">
                  <c:v>7.1486981983170175E-2</c:v>
                </c:pt>
                <c:pt idx="25">
                  <c:v>7.1579404736041671E-2</c:v>
                </c:pt>
                <c:pt idx="26">
                  <c:v>7.1761872172498672E-2</c:v>
                </c:pt>
                <c:pt idx="27">
                  <c:v>7.2831011914750735E-2</c:v>
                </c:pt>
                <c:pt idx="28">
                  <c:v>7.3578847653138948E-2</c:v>
                </c:pt>
                <c:pt idx="29">
                  <c:v>8.1348668149514455E-2</c:v>
                </c:pt>
                <c:pt idx="30">
                  <c:v>9.3113089861057402E-2</c:v>
                </c:pt>
                <c:pt idx="31">
                  <c:v>9.8064055669551162E-2</c:v>
                </c:pt>
              </c:numCache>
            </c:numRef>
          </c:val>
          <c:extLst>
            <c:ext xmlns:c16="http://schemas.microsoft.com/office/drawing/2014/chart" uri="{C3380CC4-5D6E-409C-BE32-E72D297353CC}">
              <c16:uniqueId val="{00000019-BEE6-4708-AA78-7CC30E4D1C7B}"/>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'F21'!$B$40</c:f>
              <c:strCache>
                <c:ptCount val="1"/>
                <c:pt idx="0">
                  <c:v>Nacional</c:v>
                </c:pt>
              </c:strCache>
            </c:strRef>
          </c:tx>
          <c:spPr>
            <a:ln w="57150">
              <a:solidFill>
                <a:srgbClr val="FF6C37"/>
              </a:solidFill>
              <a:prstDash val="sysDot"/>
            </a:ln>
          </c:spPr>
          <c:marker>
            <c:symbol val="none"/>
          </c:marker>
          <c:dLbls>
            <c:dLbl>
              <c:idx val="0"/>
              <c:layout>
                <c:manualLayout>
                  <c:x val="-5.131313131313131E-2"/>
                  <c:y val="0.22315090696978143"/>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A-BEE6-4708-AA78-7CC30E4D1C7B}"/>
                </c:ext>
              </c:extLst>
            </c:dLbl>
            <c:dLbl>
              <c:idx val="1"/>
              <c:delete val="1"/>
              <c:extLst>
                <c:ext xmlns:c15="http://schemas.microsoft.com/office/drawing/2012/chart" uri="{CE6537A1-D6FC-4f65-9D91-7224C49458BB}"/>
                <c:ext xmlns:c16="http://schemas.microsoft.com/office/drawing/2014/chart" uri="{C3380CC4-5D6E-409C-BE32-E72D297353CC}">
                  <c16:uniqueId val="{0000001B-BEE6-4708-AA78-7CC30E4D1C7B}"/>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'F21'!$D$40:$D$41</c:f>
              <c:numCache>
                <c:formatCode>0.00%</c:formatCode>
                <c:ptCount val="2"/>
                <c:pt idx="0">
                  <c:v>6.1900000000000004E-2</c:v>
                </c:pt>
                <c:pt idx="1">
                  <c:v>6.1900000000000004E-2</c:v>
                </c:pt>
              </c:numCache>
            </c:numRef>
          </c:xVal>
          <c:yVal>
            <c:numRef>
              <c:f>'F21'!$C$40:$C$41</c:f>
              <c:numCache>
                <c:formatCode>General</c:formatCode>
                <c:ptCount val="2"/>
                <c:pt idx="0">
                  <c:v>1</c:v>
                </c:pt>
                <c:pt idx="1">
                  <c:v>0</c:v>
                </c:pt>
              </c:numCache>
            </c:numRef>
          </c:yVal>
          <c:smooth val="0"/>
          <c:extLst>
            <c:ext xmlns:c16="http://schemas.microsoft.com/office/drawing/2014/chart" uri="{C3380CC4-5D6E-409C-BE32-E72D297353CC}">
              <c16:uniqueId val="{0000001C-BEE6-4708-AA78-7CC30E4D1C7B}"/>
            </c:ext>
          </c:extLst>
        </c:ser>
        <c:dLbls>
          <c:showLegendKey val="0"/>
          <c:showVal val="0"/>
          <c:showCatName val="0"/>
          <c:showSerName val="0"/>
          <c:showPercent val="0"/>
          <c:showBubbleSize val="0"/>
        </c:dLbls>
        <c:axId val="450158672"/>
        <c:axId val="44951589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0"/>
        <c:noMultiLvlLbl val="0"/>
      </c:catAx>
      <c:valAx>
        <c:axId val="449515896"/>
        <c:scaling>
          <c:orientation val="minMax"/>
          <c:max val="1"/>
        </c:scaling>
        <c:delete val="1"/>
        <c:axPos val="l"/>
        <c:numFmt formatCode="General" sourceLinked="1"/>
        <c:majorTickMark val="out"/>
        <c:minorTickMark val="none"/>
        <c:tickLblPos val="nextTo"/>
        <c:crossAx val="450158672"/>
        <c:crosses val="autoZero"/>
        <c:crossBetween val="midCat"/>
      </c:valAx>
      <c:valAx>
        <c:axId val="450158672"/>
        <c:scaling>
          <c:orientation val="minMax"/>
        </c:scaling>
        <c:delete val="1"/>
        <c:axPos val="b"/>
        <c:numFmt formatCode="0.00%" sourceLinked="1"/>
        <c:majorTickMark val="out"/>
        <c:minorTickMark val="none"/>
        <c:tickLblPos val="nextTo"/>
        <c:crossAx val="449515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4"/>
            <c:invertIfNegative val="0"/>
            <c:bubble3D val="0"/>
            <c:extLst>
              <c:ext xmlns:c16="http://schemas.microsoft.com/office/drawing/2014/chart" uri="{C3380CC4-5D6E-409C-BE32-E72D297353CC}">
                <c16:uniqueId val="{00000000-8009-47A0-9BF1-EAEA06BDDB1C}"/>
              </c:ext>
            </c:extLst>
          </c:dPt>
          <c:dPt>
            <c:idx val="5"/>
            <c:invertIfNegative val="0"/>
            <c:bubble3D val="0"/>
            <c:extLst>
              <c:ext xmlns:c16="http://schemas.microsoft.com/office/drawing/2014/chart" uri="{C3380CC4-5D6E-409C-BE32-E72D297353CC}">
                <c16:uniqueId val="{00000001-8009-47A0-9BF1-EAEA06BDDB1C}"/>
              </c:ext>
            </c:extLst>
          </c:dPt>
          <c:dPt>
            <c:idx val="6"/>
            <c:invertIfNegative val="0"/>
            <c:bubble3D val="0"/>
            <c:spPr>
              <a:solidFill>
                <a:srgbClr val="FBBB27"/>
              </a:solidFill>
              <a:ln>
                <a:noFill/>
              </a:ln>
              <a:effectLst/>
            </c:spPr>
            <c:extLst>
              <c:ext xmlns:c16="http://schemas.microsoft.com/office/drawing/2014/chart" uri="{C3380CC4-5D6E-409C-BE32-E72D297353CC}">
                <c16:uniqueId val="{00000003-8009-47A0-9BF1-EAEA06BDDB1C}"/>
              </c:ext>
            </c:extLst>
          </c:dPt>
          <c:dPt>
            <c:idx val="7"/>
            <c:invertIfNegative val="0"/>
            <c:bubble3D val="0"/>
            <c:extLst>
              <c:ext xmlns:c16="http://schemas.microsoft.com/office/drawing/2014/chart" uri="{C3380CC4-5D6E-409C-BE32-E72D297353CC}">
                <c16:uniqueId val="{00000004-8009-47A0-9BF1-EAEA06BDDB1C}"/>
              </c:ext>
            </c:extLst>
          </c:dPt>
          <c:dPt>
            <c:idx val="8"/>
            <c:invertIfNegative val="0"/>
            <c:bubble3D val="0"/>
            <c:extLst>
              <c:ext xmlns:c16="http://schemas.microsoft.com/office/drawing/2014/chart" uri="{C3380CC4-5D6E-409C-BE32-E72D297353CC}">
                <c16:uniqueId val="{00000005-8009-47A0-9BF1-EAEA06BDDB1C}"/>
              </c:ext>
            </c:extLst>
          </c:dPt>
          <c:dPt>
            <c:idx val="9"/>
            <c:invertIfNegative val="0"/>
            <c:bubble3D val="0"/>
            <c:extLst>
              <c:ext xmlns:c16="http://schemas.microsoft.com/office/drawing/2014/chart" uri="{C3380CC4-5D6E-409C-BE32-E72D297353CC}">
                <c16:uniqueId val="{00000006-8009-47A0-9BF1-EAEA06BDDB1C}"/>
              </c:ext>
            </c:extLst>
          </c:dPt>
          <c:dPt>
            <c:idx val="10"/>
            <c:invertIfNegative val="0"/>
            <c:bubble3D val="0"/>
            <c:extLst>
              <c:ext xmlns:c16="http://schemas.microsoft.com/office/drawing/2014/chart" uri="{C3380CC4-5D6E-409C-BE32-E72D297353CC}">
                <c16:uniqueId val="{00000007-8009-47A0-9BF1-EAEA06BDDB1C}"/>
              </c:ext>
            </c:extLst>
          </c:dPt>
          <c:dPt>
            <c:idx val="11"/>
            <c:invertIfNegative val="0"/>
            <c:bubble3D val="0"/>
            <c:extLst>
              <c:ext xmlns:c16="http://schemas.microsoft.com/office/drawing/2014/chart" uri="{C3380CC4-5D6E-409C-BE32-E72D297353CC}">
                <c16:uniqueId val="{00000008-8009-47A0-9BF1-EAEA06BDDB1C}"/>
              </c:ext>
            </c:extLst>
          </c:dPt>
          <c:dPt>
            <c:idx val="12"/>
            <c:invertIfNegative val="0"/>
            <c:bubble3D val="0"/>
            <c:extLst>
              <c:ext xmlns:c16="http://schemas.microsoft.com/office/drawing/2014/chart" uri="{C3380CC4-5D6E-409C-BE32-E72D297353CC}">
                <c16:uniqueId val="{00000009-8009-47A0-9BF1-EAEA06BDDB1C}"/>
              </c:ext>
            </c:extLst>
          </c:dPt>
          <c:dPt>
            <c:idx val="14"/>
            <c:invertIfNegative val="0"/>
            <c:bubble3D val="0"/>
            <c:extLst>
              <c:ext xmlns:c16="http://schemas.microsoft.com/office/drawing/2014/chart" uri="{C3380CC4-5D6E-409C-BE32-E72D297353CC}">
                <c16:uniqueId val="{0000000A-8009-47A0-9BF1-EAEA06BDDB1C}"/>
              </c:ext>
            </c:extLst>
          </c:dPt>
          <c:dPt>
            <c:idx val="15"/>
            <c:invertIfNegative val="0"/>
            <c:bubble3D val="0"/>
            <c:extLst>
              <c:ext xmlns:c16="http://schemas.microsoft.com/office/drawing/2014/chart" uri="{C3380CC4-5D6E-409C-BE32-E72D297353CC}">
                <c16:uniqueId val="{0000000B-8009-47A0-9BF1-EAEA06BDDB1C}"/>
              </c:ext>
            </c:extLst>
          </c:dPt>
          <c:dPt>
            <c:idx val="16"/>
            <c:invertIfNegative val="0"/>
            <c:bubble3D val="0"/>
            <c:extLst>
              <c:ext xmlns:c16="http://schemas.microsoft.com/office/drawing/2014/chart" uri="{C3380CC4-5D6E-409C-BE32-E72D297353CC}">
                <c16:uniqueId val="{0000000C-8009-47A0-9BF1-EAEA06BDDB1C}"/>
              </c:ext>
            </c:extLst>
          </c:dPt>
          <c:dPt>
            <c:idx val="17"/>
            <c:invertIfNegative val="0"/>
            <c:bubble3D val="0"/>
            <c:extLst>
              <c:ext xmlns:c16="http://schemas.microsoft.com/office/drawing/2014/chart" uri="{C3380CC4-5D6E-409C-BE32-E72D297353CC}">
                <c16:uniqueId val="{0000000D-8009-47A0-9BF1-EAEA06BDDB1C}"/>
              </c:ext>
            </c:extLst>
          </c:dPt>
          <c:dPt>
            <c:idx val="18"/>
            <c:invertIfNegative val="0"/>
            <c:bubble3D val="0"/>
            <c:extLst>
              <c:ext xmlns:c16="http://schemas.microsoft.com/office/drawing/2014/chart" uri="{C3380CC4-5D6E-409C-BE32-E72D297353CC}">
                <c16:uniqueId val="{0000000E-8009-47A0-9BF1-EAEA06BDDB1C}"/>
              </c:ext>
            </c:extLst>
          </c:dPt>
          <c:dPt>
            <c:idx val="19"/>
            <c:invertIfNegative val="0"/>
            <c:bubble3D val="0"/>
            <c:extLst>
              <c:ext xmlns:c16="http://schemas.microsoft.com/office/drawing/2014/chart" uri="{C3380CC4-5D6E-409C-BE32-E72D297353CC}">
                <c16:uniqueId val="{0000000F-8009-47A0-9BF1-EAEA06BDDB1C}"/>
              </c:ext>
            </c:extLst>
          </c:dPt>
          <c:dPt>
            <c:idx val="20"/>
            <c:invertIfNegative val="0"/>
            <c:bubble3D val="0"/>
            <c:extLst>
              <c:ext xmlns:c16="http://schemas.microsoft.com/office/drawing/2014/chart" uri="{C3380CC4-5D6E-409C-BE32-E72D297353CC}">
                <c16:uniqueId val="{00000010-8009-47A0-9BF1-EAEA06BDDB1C}"/>
              </c:ext>
            </c:extLst>
          </c:dPt>
          <c:dPt>
            <c:idx val="21"/>
            <c:invertIfNegative val="0"/>
            <c:bubble3D val="0"/>
            <c:extLst>
              <c:ext xmlns:c16="http://schemas.microsoft.com/office/drawing/2014/chart" uri="{C3380CC4-5D6E-409C-BE32-E72D297353CC}">
                <c16:uniqueId val="{00000011-8009-47A0-9BF1-EAEA06BDDB1C}"/>
              </c:ext>
            </c:extLst>
          </c:dPt>
          <c:dPt>
            <c:idx val="22"/>
            <c:invertIfNegative val="0"/>
            <c:bubble3D val="0"/>
            <c:extLst>
              <c:ext xmlns:c16="http://schemas.microsoft.com/office/drawing/2014/chart" uri="{C3380CC4-5D6E-409C-BE32-E72D297353CC}">
                <c16:uniqueId val="{00000012-8009-47A0-9BF1-EAEA06BDDB1C}"/>
              </c:ext>
            </c:extLst>
          </c:dPt>
          <c:dPt>
            <c:idx val="28"/>
            <c:invertIfNegative val="0"/>
            <c:bubble3D val="0"/>
            <c:extLst>
              <c:ext xmlns:c16="http://schemas.microsoft.com/office/drawing/2014/chart" uri="{C3380CC4-5D6E-409C-BE32-E72D297353CC}">
                <c16:uniqueId val="{00000013-8009-47A0-9BF1-EAEA06BDDB1C}"/>
              </c:ext>
            </c:extLst>
          </c:dPt>
          <c:dPt>
            <c:idx val="29"/>
            <c:invertIfNegative val="0"/>
            <c:bubble3D val="0"/>
            <c:extLst>
              <c:ext xmlns:c16="http://schemas.microsoft.com/office/drawing/2014/chart" uri="{C3380CC4-5D6E-409C-BE32-E72D297353CC}">
                <c16:uniqueId val="{00000014-8009-47A0-9BF1-EAEA06BDDB1C}"/>
              </c:ext>
            </c:extLst>
          </c:dPt>
          <c:dPt>
            <c:idx val="30"/>
            <c:invertIfNegative val="0"/>
            <c:bubble3D val="0"/>
            <c:extLst>
              <c:ext xmlns:c16="http://schemas.microsoft.com/office/drawing/2014/chart" uri="{C3380CC4-5D6E-409C-BE32-E72D297353CC}">
                <c16:uniqueId val="{00000015-8009-47A0-9BF1-EAEA06BDDB1C}"/>
              </c:ext>
            </c:extLst>
          </c:dPt>
          <c:dPt>
            <c:idx val="31"/>
            <c:invertIfNegative val="0"/>
            <c:bubble3D val="0"/>
            <c:extLst>
              <c:ext xmlns:c16="http://schemas.microsoft.com/office/drawing/2014/chart" uri="{C3380CC4-5D6E-409C-BE32-E72D297353CC}">
                <c16:uniqueId val="{00000016-8009-47A0-9BF1-EAEA06BDDB1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'F22'!$B$7:$B$38</c:f>
              <c:strCache>
                <c:ptCount val="32"/>
                <c:pt idx="0">
                  <c:v>Aguascalientes</c:v>
                </c:pt>
                <c:pt idx="1">
                  <c:v>Oaxaca</c:v>
                </c:pt>
                <c:pt idx="2">
                  <c:v>Baja California Sur</c:v>
                </c:pt>
                <c:pt idx="3">
                  <c:v>Tamaulipas</c:v>
                </c:pt>
                <c:pt idx="4">
                  <c:v>Guanajuato</c:v>
                </c:pt>
                <c:pt idx="5">
                  <c:v>Quintana Roo</c:v>
                </c:pt>
                <c:pt idx="6">
                  <c:v>Jalisco</c:v>
                </c:pt>
                <c:pt idx="7">
                  <c:v>Ciudad de México</c:v>
                </c:pt>
                <c:pt idx="8">
                  <c:v>Querétaro</c:v>
                </c:pt>
                <c:pt idx="9">
                  <c:v>Tabasco</c:v>
                </c:pt>
                <c:pt idx="10">
                  <c:v>Veracruz</c:v>
                </c:pt>
                <c:pt idx="11">
                  <c:v>Colima</c:v>
                </c:pt>
                <c:pt idx="12">
                  <c:v>Nayarit</c:v>
                </c:pt>
                <c:pt idx="13">
                  <c:v>Campeche</c:v>
                </c:pt>
                <c:pt idx="14">
                  <c:v>Yucatán</c:v>
                </c:pt>
                <c:pt idx="15">
                  <c:v>Durango</c:v>
                </c:pt>
                <c:pt idx="16">
                  <c:v>Chihuahua</c:v>
                </c:pt>
                <c:pt idx="17">
                  <c:v>San Luis Potosí</c:v>
                </c:pt>
                <c:pt idx="18">
                  <c:v>Sonora</c:v>
                </c:pt>
                <c:pt idx="19">
                  <c:v>Chiapas</c:v>
                </c:pt>
                <c:pt idx="20">
                  <c:v>Estado de México</c:v>
                </c:pt>
                <c:pt idx="21">
                  <c:v>Baja California</c:v>
                </c:pt>
                <c:pt idx="22">
                  <c:v>Michoacán</c:v>
                </c:pt>
                <c:pt idx="23">
                  <c:v>Puebla</c:v>
                </c:pt>
                <c:pt idx="24">
                  <c:v>Zacatecas</c:v>
                </c:pt>
                <c:pt idx="25">
                  <c:v>Coahuila</c:v>
                </c:pt>
                <c:pt idx="26">
                  <c:v>Morelos</c:v>
                </c:pt>
                <c:pt idx="27">
                  <c:v>Tlaxcala</c:v>
                </c:pt>
                <c:pt idx="28">
                  <c:v>Sinaloa</c:v>
                </c:pt>
                <c:pt idx="29">
                  <c:v>Nuevo León</c:v>
                </c:pt>
                <c:pt idx="30">
                  <c:v>Guerrero</c:v>
                </c:pt>
                <c:pt idx="31">
                  <c:v>Hidalgo</c:v>
                </c:pt>
              </c:strCache>
            </c:strRef>
          </c:cat>
          <c:val>
            <c:numRef>
              <c:f>'F22'!$C$7:$C$38</c:f>
              <c:numCache>
                <c:formatCode>0.00%</c:formatCode>
                <c:ptCount val="32"/>
                <c:pt idx="0">
                  <c:v>2.1831564655018426E-2</c:v>
                </c:pt>
                <c:pt idx="1">
                  <c:v>2.9666630859025381E-2</c:v>
                </c:pt>
                <c:pt idx="2">
                  <c:v>3.0323926885841929E-2</c:v>
                </c:pt>
                <c:pt idx="3">
                  <c:v>3.5900577472275021E-2</c:v>
                </c:pt>
                <c:pt idx="4">
                  <c:v>3.6549121143607324E-2</c:v>
                </c:pt>
                <c:pt idx="5">
                  <c:v>3.6869436201780403E-2</c:v>
                </c:pt>
                <c:pt idx="6">
                  <c:v>3.8877913161635247E-2</c:v>
                </c:pt>
                <c:pt idx="7">
                  <c:v>4.0352479716296817E-2</c:v>
                </c:pt>
                <c:pt idx="8">
                  <c:v>4.1242326390121008E-2</c:v>
                </c:pt>
                <c:pt idx="9">
                  <c:v>4.20654709241534E-2</c:v>
                </c:pt>
                <c:pt idx="10">
                  <c:v>4.2537583851096253E-2</c:v>
                </c:pt>
                <c:pt idx="11">
                  <c:v>4.3606674399928623E-2</c:v>
                </c:pt>
                <c:pt idx="12">
                  <c:v>4.4097943474781361E-2</c:v>
                </c:pt>
                <c:pt idx="13">
                  <c:v>4.4150654185142593E-2</c:v>
                </c:pt>
                <c:pt idx="14">
                  <c:v>4.6570967349985247E-2</c:v>
                </c:pt>
                <c:pt idx="15">
                  <c:v>4.8047084002140229E-2</c:v>
                </c:pt>
                <c:pt idx="16">
                  <c:v>4.8668843798340876E-2</c:v>
                </c:pt>
                <c:pt idx="17">
                  <c:v>4.8967904456405482E-2</c:v>
                </c:pt>
                <c:pt idx="18">
                  <c:v>4.981631675155735E-2</c:v>
                </c:pt>
                <c:pt idx="19">
                  <c:v>5.0339078457126006E-2</c:v>
                </c:pt>
                <c:pt idx="20">
                  <c:v>5.1239978954690249E-2</c:v>
                </c:pt>
                <c:pt idx="21">
                  <c:v>5.1415644677193791E-2</c:v>
                </c:pt>
                <c:pt idx="22">
                  <c:v>5.2662052743474901E-2</c:v>
                </c:pt>
                <c:pt idx="23">
                  <c:v>5.4378838650039507E-2</c:v>
                </c:pt>
                <c:pt idx="24">
                  <c:v>5.50444839857651E-2</c:v>
                </c:pt>
                <c:pt idx="25">
                  <c:v>5.6651036745172891E-2</c:v>
                </c:pt>
                <c:pt idx="26">
                  <c:v>5.791661326057905E-2</c:v>
                </c:pt>
                <c:pt idx="27">
                  <c:v>5.9942679981253792E-2</c:v>
                </c:pt>
                <c:pt idx="28">
                  <c:v>6.537014370551697E-2</c:v>
                </c:pt>
                <c:pt idx="29">
                  <c:v>6.8627184764801258E-2</c:v>
                </c:pt>
                <c:pt idx="30">
                  <c:v>8.1054006189513583E-2</c:v>
                </c:pt>
                <c:pt idx="31">
                  <c:v>8.202165408061142E-2</c:v>
                </c:pt>
              </c:numCache>
            </c:numRef>
          </c:val>
          <c:extLst>
            <c:ext xmlns:c16="http://schemas.microsoft.com/office/drawing/2014/chart" uri="{C3380CC4-5D6E-409C-BE32-E72D297353CC}">
              <c16:uniqueId val="{00000017-8009-47A0-9BF1-EAEA06BDDB1C}"/>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'F22'!$B$40</c:f>
              <c:strCache>
                <c:ptCount val="1"/>
                <c:pt idx="0">
                  <c:v>Nacional</c:v>
                </c:pt>
              </c:strCache>
            </c:strRef>
          </c:tx>
          <c:spPr>
            <a:ln w="57150">
              <a:solidFill>
                <a:srgbClr val="FF6C37"/>
              </a:solidFill>
              <a:prstDash val="sysDot"/>
            </a:ln>
          </c:spPr>
          <c:marker>
            <c:symbol val="none"/>
          </c:marker>
          <c:dLbls>
            <c:dLbl>
              <c:idx val="0"/>
              <c:layout>
                <c:manualLayout>
                  <c:x val="-5.931649831649824E-2"/>
                  <c:y val="0.36371016211941476"/>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8-8009-47A0-9BF1-EAEA06BDDB1C}"/>
                </c:ext>
              </c:extLst>
            </c:dLbl>
            <c:dLbl>
              <c:idx val="1"/>
              <c:delete val="1"/>
              <c:extLst>
                <c:ext xmlns:c15="http://schemas.microsoft.com/office/drawing/2012/chart" uri="{CE6537A1-D6FC-4f65-9D91-7224C49458BB}"/>
                <c:ext xmlns:c16="http://schemas.microsoft.com/office/drawing/2014/chart" uri="{C3380CC4-5D6E-409C-BE32-E72D297353CC}">
                  <c16:uniqueId val="{00000019-8009-47A0-9BF1-EAEA06BDDB1C}"/>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'F22'!$D$40:$D$41</c:f>
              <c:numCache>
                <c:formatCode>0.00%</c:formatCode>
                <c:ptCount val="2"/>
                <c:pt idx="0">
                  <c:v>4.6699999999999998E-2</c:v>
                </c:pt>
                <c:pt idx="1">
                  <c:v>4.6699999999999998E-2</c:v>
                </c:pt>
              </c:numCache>
            </c:numRef>
          </c:xVal>
          <c:yVal>
            <c:numRef>
              <c:f>'F22'!$C$40:$C$41</c:f>
              <c:numCache>
                <c:formatCode>General</c:formatCode>
                <c:ptCount val="2"/>
                <c:pt idx="0">
                  <c:v>1</c:v>
                </c:pt>
                <c:pt idx="1">
                  <c:v>0</c:v>
                </c:pt>
              </c:numCache>
            </c:numRef>
          </c:yVal>
          <c:smooth val="0"/>
          <c:extLst>
            <c:ext xmlns:c16="http://schemas.microsoft.com/office/drawing/2014/chart" uri="{C3380CC4-5D6E-409C-BE32-E72D297353CC}">
              <c16:uniqueId val="{0000001A-8009-47A0-9BF1-EAEA06BDDB1C}"/>
            </c:ext>
          </c:extLst>
        </c:ser>
        <c:dLbls>
          <c:showLegendKey val="0"/>
          <c:showVal val="0"/>
          <c:showCatName val="0"/>
          <c:showSerName val="0"/>
          <c:showPercent val="0"/>
          <c:showBubbleSize val="0"/>
        </c:dLbls>
        <c:axId val="454604320"/>
        <c:axId val="454608912"/>
      </c:scatterChart>
      <c:valAx>
        <c:axId val="403253368"/>
        <c:scaling>
          <c:orientation val="minMax"/>
          <c:max val="7.0000000000000007E-2"/>
          <c:min val="0"/>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54608912"/>
        <c:scaling>
          <c:orientation val="minMax"/>
          <c:max val="1"/>
        </c:scaling>
        <c:delete val="1"/>
        <c:axPos val="l"/>
        <c:numFmt formatCode="General" sourceLinked="1"/>
        <c:majorTickMark val="out"/>
        <c:minorTickMark val="none"/>
        <c:tickLblPos val="nextTo"/>
        <c:crossAx val="454604320"/>
        <c:crosses val="autoZero"/>
        <c:crossBetween val="midCat"/>
      </c:valAx>
      <c:valAx>
        <c:axId val="454604320"/>
        <c:scaling>
          <c:orientation val="minMax"/>
        </c:scaling>
        <c:delete val="1"/>
        <c:axPos val="b"/>
        <c:numFmt formatCode="0.00%" sourceLinked="1"/>
        <c:majorTickMark val="out"/>
        <c:minorTickMark val="none"/>
        <c:tickLblPos val="nextTo"/>
        <c:crossAx val="4546089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16338151835967E-2"/>
          <c:y val="4.180170432460624E-2"/>
          <c:w val="0.89946676349434163"/>
          <c:h val="0.65084774873734619"/>
        </c:manualLayout>
      </c:layout>
      <c:barChart>
        <c:barDir val="col"/>
        <c:grouping val="clustered"/>
        <c:varyColors val="0"/>
        <c:ser>
          <c:idx val="0"/>
          <c:order val="0"/>
          <c:tx>
            <c:strRef>
              <c:f>[1]Jalisco!$H$2</c:f>
              <c:strCache>
                <c:ptCount val="1"/>
                <c:pt idx="0">
                  <c:v>Jalisco</c:v>
                </c:pt>
              </c:strCache>
            </c:strRef>
          </c:tx>
          <c:spPr>
            <a:solidFill>
              <a:srgbClr val="BDCF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08A8-4411-80C7-6728FF098E3F}"/>
              </c:ext>
            </c:extLst>
          </c:dPt>
          <c:dPt>
            <c:idx val="1"/>
            <c:invertIfNegative val="0"/>
            <c:bubble3D val="0"/>
            <c:extLst>
              <c:ext xmlns:c16="http://schemas.microsoft.com/office/drawing/2014/chart" uri="{C3380CC4-5D6E-409C-BE32-E72D297353CC}">
                <c16:uniqueId val="{00000002-08A8-4411-80C7-6728FF098E3F}"/>
              </c:ext>
            </c:extLst>
          </c:dPt>
          <c:dPt>
            <c:idx val="2"/>
            <c:invertIfNegative val="0"/>
            <c:bubble3D val="0"/>
            <c:spPr>
              <a:solidFill>
                <a:srgbClr val="BDCFD6"/>
              </a:solidFill>
              <a:ln>
                <a:noFill/>
              </a:ln>
              <a:effectLst/>
            </c:spPr>
            <c:extLst>
              <c:ext xmlns:c16="http://schemas.microsoft.com/office/drawing/2014/chart" uri="{C3380CC4-5D6E-409C-BE32-E72D297353CC}">
                <c16:uniqueId val="{00000004-08A8-4411-80C7-6728FF098E3F}"/>
              </c:ext>
            </c:extLst>
          </c:dPt>
          <c:dPt>
            <c:idx val="3"/>
            <c:invertIfNegative val="0"/>
            <c:bubble3D val="0"/>
            <c:spPr>
              <a:solidFill>
                <a:srgbClr val="BDCFD6"/>
              </a:solidFill>
              <a:ln>
                <a:noFill/>
              </a:ln>
              <a:effectLst/>
            </c:spPr>
            <c:extLst>
              <c:ext xmlns:c16="http://schemas.microsoft.com/office/drawing/2014/chart" uri="{C3380CC4-5D6E-409C-BE32-E72D297353CC}">
                <c16:uniqueId val="{00000006-08A8-4411-80C7-6728FF098E3F}"/>
              </c:ext>
            </c:extLst>
          </c:dPt>
          <c:dPt>
            <c:idx val="4"/>
            <c:invertIfNegative val="0"/>
            <c:bubble3D val="0"/>
            <c:spPr>
              <a:solidFill>
                <a:srgbClr val="BDCFD6"/>
              </a:solidFill>
              <a:ln>
                <a:noFill/>
              </a:ln>
              <a:effectLst/>
            </c:spPr>
            <c:extLst>
              <c:ext xmlns:c16="http://schemas.microsoft.com/office/drawing/2014/chart" uri="{C3380CC4-5D6E-409C-BE32-E72D297353CC}">
                <c16:uniqueId val="{00000008-08A8-4411-80C7-6728FF098E3F}"/>
              </c:ext>
            </c:extLst>
          </c:dPt>
          <c:dPt>
            <c:idx val="5"/>
            <c:invertIfNegative val="0"/>
            <c:bubble3D val="0"/>
            <c:spPr>
              <a:solidFill>
                <a:srgbClr val="BDCFD6"/>
              </a:solidFill>
              <a:ln>
                <a:noFill/>
              </a:ln>
              <a:effectLst/>
            </c:spPr>
            <c:extLst>
              <c:ext xmlns:c16="http://schemas.microsoft.com/office/drawing/2014/chart" uri="{C3380CC4-5D6E-409C-BE32-E72D297353CC}">
                <c16:uniqueId val="{0000000A-08A8-4411-80C7-6728FF098E3F}"/>
              </c:ext>
            </c:extLst>
          </c:dPt>
          <c:dPt>
            <c:idx val="6"/>
            <c:invertIfNegative val="0"/>
            <c:bubble3D val="0"/>
            <c:spPr>
              <a:solidFill>
                <a:srgbClr val="BDCFD6"/>
              </a:solidFill>
              <a:ln>
                <a:noFill/>
              </a:ln>
              <a:effectLst/>
            </c:spPr>
            <c:extLst>
              <c:ext xmlns:c16="http://schemas.microsoft.com/office/drawing/2014/chart" uri="{C3380CC4-5D6E-409C-BE32-E72D297353CC}">
                <c16:uniqueId val="{0000000C-08A8-4411-80C7-6728FF098E3F}"/>
              </c:ext>
            </c:extLst>
          </c:dPt>
          <c:dPt>
            <c:idx val="7"/>
            <c:invertIfNegative val="0"/>
            <c:bubble3D val="0"/>
            <c:extLst>
              <c:ext xmlns:c16="http://schemas.microsoft.com/office/drawing/2014/chart" uri="{C3380CC4-5D6E-409C-BE32-E72D297353CC}">
                <c16:uniqueId val="{0000000D-08A8-4411-80C7-6728FF098E3F}"/>
              </c:ext>
            </c:extLst>
          </c:dPt>
          <c:dPt>
            <c:idx val="8"/>
            <c:invertIfNegative val="0"/>
            <c:bubble3D val="0"/>
            <c:spPr>
              <a:solidFill>
                <a:srgbClr val="BDCFD6"/>
              </a:solidFill>
              <a:ln>
                <a:noFill/>
              </a:ln>
              <a:effectLst/>
            </c:spPr>
            <c:extLst>
              <c:ext xmlns:c16="http://schemas.microsoft.com/office/drawing/2014/chart" uri="{C3380CC4-5D6E-409C-BE32-E72D297353CC}">
                <c16:uniqueId val="{0000000F-08A8-4411-80C7-6728FF098E3F}"/>
              </c:ext>
            </c:extLst>
          </c:dPt>
          <c:dPt>
            <c:idx val="9"/>
            <c:invertIfNegative val="0"/>
            <c:bubble3D val="0"/>
            <c:spPr>
              <a:solidFill>
                <a:srgbClr val="BDCFD6"/>
              </a:solidFill>
              <a:ln>
                <a:noFill/>
              </a:ln>
              <a:effectLst/>
            </c:spPr>
            <c:extLst>
              <c:ext xmlns:c16="http://schemas.microsoft.com/office/drawing/2014/chart" uri="{C3380CC4-5D6E-409C-BE32-E72D297353CC}">
                <c16:uniqueId val="{00000011-08A8-4411-80C7-6728FF098E3F}"/>
              </c:ext>
            </c:extLst>
          </c:dPt>
          <c:dPt>
            <c:idx val="10"/>
            <c:invertIfNegative val="0"/>
            <c:bubble3D val="0"/>
            <c:spPr>
              <a:solidFill>
                <a:srgbClr val="BDCFD6"/>
              </a:solidFill>
              <a:ln>
                <a:noFill/>
              </a:ln>
              <a:effectLst/>
            </c:spPr>
            <c:extLst>
              <c:ext xmlns:c16="http://schemas.microsoft.com/office/drawing/2014/chart" uri="{C3380CC4-5D6E-409C-BE32-E72D297353CC}">
                <c16:uniqueId val="{00000013-08A8-4411-80C7-6728FF098E3F}"/>
              </c:ext>
            </c:extLst>
          </c:dPt>
          <c:dPt>
            <c:idx val="11"/>
            <c:invertIfNegative val="0"/>
            <c:bubble3D val="0"/>
            <c:spPr>
              <a:solidFill>
                <a:srgbClr val="BDCFD6"/>
              </a:solidFill>
              <a:ln>
                <a:noFill/>
              </a:ln>
              <a:effectLst/>
            </c:spPr>
            <c:extLst>
              <c:ext xmlns:c16="http://schemas.microsoft.com/office/drawing/2014/chart" uri="{C3380CC4-5D6E-409C-BE32-E72D297353CC}">
                <c16:uniqueId val="{00000015-08A8-4411-80C7-6728FF098E3F}"/>
              </c:ext>
            </c:extLst>
          </c:dPt>
          <c:dPt>
            <c:idx val="12"/>
            <c:invertIfNegative val="0"/>
            <c:bubble3D val="0"/>
            <c:spPr>
              <a:solidFill>
                <a:srgbClr val="7C878E"/>
              </a:solidFill>
              <a:ln>
                <a:noFill/>
              </a:ln>
              <a:effectLst/>
            </c:spPr>
            <c:extLst>
              <c:ext xmlns:c16="http://schemas.microsoft.com/office/drawing/2014/chart" uri="{C3380CC4-5D6E-409C-BE32-E72D297353CC}">
                <c16:uniqueId val="{00000017-08A8-4411-80C7-6728FF098E3F}"/>
              </c:ext>
            </c:extLst>
          </c:dPt>
          <c:dPt>
            <c:idx val="13"/>
            <c:invertIfNegative val="0"/>
            <c:bubble3D val="0"/>
            <c:extLst>
              <c:ext xmlns:c16="http://schemas.microsoft.com/office/drawing/2014/chart" uri="{C3380CC4-5D6E-409C-BE32-E72D297353CC}">
                <c16:uniqueId val="{00000018-08A8-4411-80C7-6728FF098E3F}"/>
              </c:ext>
            </c:extLst>
          </c:dPt>
          <c:dPt>
            <c:idx val="14"/>
            <c:invertIfNegative val="0"/>
            <c:bubble3D val="0"/>
            <c:spPr>
              <a:solidFill>
                <a:srgbClr val="BDCFD6"/>
              </a:solidFill>
              <a:ln>
                <a:noFill/>
              </a:ln>
              <a:effectLst/>
            </c:spPr>
            <c:extLst>
              <c:ext xmlns:c16="http://schemas.microsoft.com/office/drawing/2014/chart" uri="{C3380CC4-5D6E-409C-BE32-E72D297353CC}">
                <c16:uniqueId val="{0000001A-08A8-4411-80C7-6728FF098E3F}"/>
              </c:ext>
            </c:extLst>
          </c:dPt>
          <c:dPt>
            <c:idx val="15"/>
            <c:invertIfNegative val="0"/>
            <c:bubble3D val="0"/>
            <c:spPr>
              <a:solidFill>
                <a:srgbClr val="BDCFD6"/>
              </a:solidFill>
              <a:ln>
                <a:noFill/>
              </a:ln>
              <a:effectLst/>
            </c:spPr>
            <c:extLst>
              <c:ext xmlns:c16="http://schemas.microsoft.com/office/drawing/2014/chart" uri="{C3380CC4-5D6E-409C-BE32-E72D297353CC}">
                <c16:uniqueId val="{0000001C-08A8-4411-80C7-6728FF098E3F}"/>
              </c:ext>
            </c:extLst>
          </c:dPt>
          <c:dPt>
            <c:idx val="16"/>
            <c:invertIfNegative val="0"/>
            <c:bubble3D val="0"/>
            <c:spPr>
              <a:solidFill>
                <a:srgbClr val="BDCFD6"/>
              </a:solidFill>
              <a:ln>
                <a:noFill/>
              </a:ln>
              <a:effectLst/>
            </c:spPr>
            <c:extLst>
              <c:ext xmlns:c16="http://schemas.microsoft.com/office/drawing/2014/chart" uri="{C3380CC4-5D6E-409C-BE32-E72D297353CC}">
                <c16:uniqueId val="{0000001E-08A8-4411-80C7-6728FF098E3F}"/>
              </c:ext>
            </c:extLst>
          </c:dPt>
          <c:dPt>
            <c:idx val="17"/>
            <c:invertIfNegative val="0"/>
            <c:bubble3D val="0"/>
            <c:spPr>
              <a:solidFill>
                <a:srgbClr val="BDCFD6"/>
              </a:solidFill>
              <a:ln>
                <a:noFill/>
              </a:ln>
              <a:effectLst/>
            </c:spPr>
            <c:extLst>
              <c:ext xmlns:c16="http://schemas.microsoft.com/office/drawing/2014/chart" uri="{C3380CC4-5D6E-409C-BE32-E72D297353CC}">
                <c16:uniqueId val="{00000020-08A8-4411-80C7-6728FF098E3F}"/>
              </c:ext>
            </c:extLst>
          </c:dPt>
          <c:dPt>
            <c:idx val="18"/>
            <c:invertIfNegative val="0"/>
            <c:bubble3D val="0"/>
            <c:spPr>
              <a:solidFill>
                <a:srgbClr val="BDCFD6"/>
              </a:solidFill>
              <a:ln>
                <a:noFill/>
              </a:ln>
              <a:effectLst/>
            </c:spPr>
            <c:extLst>
              <c:ext xmlns:c16="http://schemas.microsoft.com/office/drawing/2014/chart" uri="{C3380CC4-5D6E-409C-BE32-E72D297353CC}">
                <c16:uniqueId val="{00000022-08A8-4411-80C7-6728FF098E3F}"/>
              </c:ext>
            </c:extLst>
          </c:dPt>
          <c:dPt>
            <c:idx val="19"/>
            <c:invertIfNegative val="0"/>
            <c:bubble3D val="0"/>
            <c:extLst>
              <c:ext xmlns:c16="http://schemas.microsoft.com/office/drawing/2014/chart" uri="{C3380CC4-5D6E-409C-BE32-E72D297353CC}">
                <c16:uniqueId val="{00000023-08A8-4411-80C7-6728FF098E3F}"/>
              </c:ext>
            </c:extLst>
          </c:dPt>
          <c:dPt>
            <c:idx val="20"/>
            <c:invertIfNegative val="0"/>
            <c:bubble3D val="0"/>
            <c:spPr>
              <a:solidFill>
                <a:srgbClr val="BDCFD6"/>
              </a:solidFill>
              <a:ln>
                <a:noFill/>
              </a:ln>
              <a:effectLst/>
            </c:spPr>
            <c:extLst>
              <c:ext xmlns:c16="http://schemas.microsoft.com/office/drawing/2014/chart" uri="{C3380CC4-5D6E-409C-BE32-E72D297353CC}">
                <c16:uniqueId val="{00000025-08A8-4411-80C7-6728FF098E3F}"/>
              </c:ext>
            </c:extLst>
          </c:dPt>
          <c:dPt>
            <c:idx val="21"/>
            <c:invertIfNegative val="0"/>
            <c:bubble3D val="0"/>
            <c:spPr>
              <a:solidFill>
                <a:srgbClr val="BDCFD6"/>
              </a:solidFill>
              <a:ln>
                <a:noFill/>
              </a:ln>
              <a:effectLst/>
            </c:spPr>
            <c:extLst>
              <c:ext xmlns:c16="http://schemas.microsoft.com/office/drawing/2014/chart" uri="{C3380CC4-5D6E-409C-BE32-E72D297353CC}">
                <c16:uniqueId val="{00000027-08A8-4411-80C7-6728FF098E3F}"/>
              </c:ext>
            </c:extLst>
          </c:dPt>
          <c:dPt>
            <c:idx val="22"/>
            <c:invertIfNegative val="0"/>
            <c:bubble3D val="0"/>
            <c:spPr>
              <a:solidFill>
                <a:srgbClr val="BDCFD6"/>
              </a:solidFill>
              <a:ln>
                <a:noFill/>
              </a:ln>
              <a:effectLst/>
            </c:spPr>
            <c:extLst>
              <c:ext xmlns:c16="http://schemas.microsoft.com/office/drawing/2014/chart" uri="{C3380CC4-5D6E-409C-BE32-E72D297353CC}">
                <c16:uniqueId val="{00000029-08A8-4411-80C7-6728FF098E3F}"/>
              </c:ext>
            </c:extLst>
          </c:dPt>
          <c:dPt>
            <c:idx val="23"/>
            <c:invertIfNegative val="0"/>
            <c:bubble3D val="0"/>
            <c:spPr>
              <a:solidFill>
                <a:srgbClr val="BDCFD6"/>
              </a:solidFill>
              <a:ln>
                <a:noFill/>
              </a:ln>
              <a:effectLst/>
            </c:spPr>
            <c:extLst>
              <c:ext xmlns:c16="http://schemas.microsoft.com/office/drawing/2014/chart" uri="{C3380CC4-5D6E-409C-BE32-E72D297353CC}">
                <c16:uniqueId val="{0000002B-08A8-4411-80C7-6728FF098E3F}"/>
              </c:ext>
            </c:extLst>
          </c:dPt>
          <c:dPt>
            <c:idx val="24"/>
            <c:invertIfNegative val="0"/>
            <c:bubble3D val="0"/>
            <c:spPr>
              <a:solidFill>
                <a:srgbClr val="7C878E"/>
              </a:solidFill>
              <a:ln>
                <a:noFill/>
              </a:ln>
              <a:effectLst/>
            </c:spPr>
            <c:extLst>
              <c:ext xmlns:c16="http://schemas.microsoft.com/office/drawing/2014/chart" uri="{C3380CC4-5D6E-409C-BE32-E72D297353CC}">
                <c16:uniqueId val="{0000002D-08A8-4411-80C7-6728FF098E3F}"/>
              </c:ext>
            </c:extLst>
          </c:dPt>
          <c:dPt>
            <c:idx val="25"/>
            <c:invertIfNegative val="0"/>
            <c:bubble3D val="0"/>
            <c:extLst>
              <c:ext xmlns:c16="http://schemas.microsoft.com/office/drawing/2014/chart" uri="{C3380CC4-5D6E-409C-BE32-E72D297353CC}">
                <c16:uniqueId val="{0000002E-08A8-4411-80C7-6728FF098E3F}"/>
              </c:ext>
            </c:extLst>
          </c:dPt>
          <c:dPt>
            <c:idx val="26"/>
            <c:invertIfNegative val="0"/>
            <c:bubble3D val="0"/>
            <c:spPr>
              <a:solidFill>
                <a:srgbClr val="BDCFD6"/>
              </a:solidFill>
              <a:ln>
                <a:noFill/>
              </a:ln>
              <a:effectLst/>
            </c:spPr>
            <c:extLst>
              <c:ext xmlns:c16="http://schemas.microsoft.com/office/drawing/2014/chart" uri="{C3380CC4-5D6E-409C-BE32-E72D297353CC}">
                <c16:uniqueId val="{00000030-08A8-4411-80C7-6728FF098E3F}"/>
              </c:ext>
            </c:extLst>
          </c:dPt>
          <c:dPt>
            <c:idx val="27"/>
            <c:invertIfNegative val="0"/>
            <c:bubble3D val="0"/>
            <c:spPr>
              <a:solidFill>
                <a:srgbClr val="BDCFD6"/>
              </a:solidFill>
              <a:ln>
                <a:noFill/>
              </a:ln>
              <a:effectLst/>
            </c:spPr>
            <c:extLst>
              <c:ext xmlns:c16="http://schemas.microsoft.com/office/drawing/2014/chart" uri="{C3380CC4-5D6E-409C-BE32-E72D297353CC}">
                <c16:uniqueId val="{00000032-08A8-4411-80C7-6728FF098E3F}"/>
              </c:ext>
            </c:extLst>
          </c:dPt>
          <c:dPt>
            <c:idx val="28"/>
            <c:invertIfNegative val="0"/>
            <c:bubble3D val="0"/>
            <c:spPr>
              <a:solidFill>
                <a:srgbClr val="BDCFD6"/>
              </a:solidFill>
              <a:ln>
                <a:noFill/>
              </a:ln>
              <a:effectLst/>
            </c:spPr>
            <c:extLst>
              <c:ext xmlns:c16="http://schemas.microsoft.com/office/drawing/2014/chart" uri="{C3380CC4-5D6E-409C-BE32-E72D297353CC}">
                <c16:uniqueId val="{00000034-08A8-4411-80C7-6728FF098E3F}"/>
              </c:ext>
            </c:extLst>
          </c:dPt>
          <c:dPt>
            <c:idx val="29"/>
            <c:invertIfNegative val="0"/>
            <c:bubble3D val="0"/>
            <c:spPr>
              <a:solidFill>
                <a:srgbClr val="BDCFD6"/>
              </a:solidFill>
              <a:ln>
                <a:noFill/>
              </a:ln>
              <a:effectLst/>
            </c:spPr>
            <c:extLst>
              <c:ext xmlns:c16="http://schemas.microsoft.com/office/drawing/2014/chart" uri="{C3380CC4-5D6E-409C-BE32-E72D297353CC}">
                <c16:uniqueId val="{00000036-08A8-4411-80C7-6728FF098E3F}"/>
              </c:ext>
            </c:extLst>
          </c:dPt>
          <c:dPt>
            <c:idx val="30"/>
            <c:invertIfNegative val="0"/>
            <c:bubble3D val="0"/>
            <c:spPr>
              <a:solidFill>
                <a:srgbClr val="BDCFD6"/>
              </a:solidFill>
              <a:ln>
                <a:noFill/>
              </a:ln>
              <a:effectLst/>
            </c:spPr>
            <c:extLst>
              <c:ext xmlns:c16="http://schemas.microsoft.com/office/drawing/2014/chart" uri="{C3380CC4-5D6E-409C-BE32-E72D297353CC}">
                <c16:uniqueId val="{00000038-08A8-4411-80C7-6728FF098E3F}"/>
              </c:ext>
            </c:extLst>
          </c:dPt>
          <c:dPt>
            <c:idx val="31"/>
            <c:invertIfNegative val="0"/>
            <c:bubble3D val="0"/>
            <c:extLst>
              <c:ext xmlns:c16="http://schemas.microsoft.com/office/drawing/2014/chart" uri="{C3380CC4-5D6E-409C-BE32-E72D297353CC}">
                <c16:uniqueId val="{00000039-08A8-4411-80C7-6728FF098E3F}"/>
              </c:ext>
            </c:extLst>
          </c:dPt>
          <c:dPt>
            <c:idx val="32"/>
            <c:invertIfNegative val="0"/>
            <c:bubble3D val="0"/>
            <c:spPr>
              <a:solidFill>
                <a:srgbClr val="BDCFD6"/>
              </a:solidFill>
              <a:ln>
                <a:noFill/>
              </a:ln>
              <a:effectLst/>
            </c:spPr>
            <c:extLst>
              <c:ext xmlns:c16="http://schemas.microsoft.com/office/drawing/2014/chart" uri="{C3380CC4-5D6E-409C-BE32-E72D297353CC}">
                <c16:uniqueId val="{0000003B-08A8-4411-80C7-6728FF098E3F}"/>
              </c:ext>
            </c:extLst>
          </c:dPt>
          <c:dPt>
            <c:idx val="33"/>
            <c:invertIfNegative val="0"/>
            <c:bubble3D val="0"/>
            <c:spPr>
              <a:solidFill>
                <a:srgbClr val="BDCFD6"/>
              </a:solidFill>
              <a:ln>
                <a:noFill/>
              </a:ln>
              <a:effectLst/>
            </c:spPr>
            <c:extLst>
              <c:ext xmlns:c16="http://schemas.microsoft.com/office/drawing/2014/chart" uri="{C3380CC4-5D6E-409C-BE32-E72D297353CC}">
                <c16:uniqueId val="{0000003D-08A8-4411-80C7-6728FF098E3F}"/>
              </c:ext>
            </c:extLst>
          </c:dPt>
          <c:dPt>
            <c:idx val="34"/>
            <c:invertIfNegative val="0"/>
            <c:bubble3D val="0"/>
            <c:spPr>
              <a:solidFill>
                <a:srgbClr val="BDCFD6"/>
              </a:solidFill>
              <a:ln>
                <a:noFill/>
              </a:ln>
              <a:effectLst/>
            </c:spPr>
            <c:extLst>
              <c:ext xmlns:c16="http://schemas.microsoft.com/office/drawing/2014/chart" uri="{C3380CC4-5D6E-409C-BE32-E72D297353CC}">
                <c16:uniqueId val="{0000003F-08A8-4411-80C7-6728FF098E3F}"/>
              </c:ext>
            </c:extLst>
          </c:dPt>
          <c:dPt>
            <c:idx val="35"/>
            <c:invertIfNegative val="0"/>
            <c:bubble3D val="0"/>
            <c:spPr>
              <a:solidFill>
                <a:srgbClr val="BDCFD6"/>
              </a:solidFill>
              <a:ln>
                <a:noFill/>
              </a:ln>
              <a:effectLst/>
            </c:spPr>
            <c:extLst>
              <c:ext xmlns:c16="http://schemas.microsoft.com/office/drawing/2014/chart" uri="{C3380CC4-5D6E-409C-BE32-E72D297353CC}">
                <c16:uniqueId val="{00000041-08A8-4411-80C7-6728FF098E3F}"/>
              </c:ext>
            </c:extLst>
          </c:dPt>
          <c:dPt>
            <c:idx val="36"/>
            <c:invertIfNegative val="0"/>
            <c:bubble3D val="0"/>
            <c:spPr>
              <a:solidFill>
                <a:srgbClr val="7C878E"/>
              </a:solidFill>
              <a:ln>
                <a:noFill/>
              </a:ln>
              <a:effectLst/>
            </c:spPr>
            <c:extLst>
              <c:ext xmlns:c16="http://schemas.microsoft.com/office/drawing/2014/chart" uri="{C3380CC4-5D6E-409C-BE32-E72D297353CC}">
                <c16:uniqueId val="{00000043-08A8-4411-80C7-6728FF098E3F}"/>
              </c:ext>
            </c:extLst>
          </c:dPt>
          <c:dPt>
            <c:idx val="37"/>
            <c:invertIfNegative val="0"/>
            <c:bubble3D val="0"/>
            <c:extLst>
              <c:ext xmlns:c16="http://schemas.microsoft.com/office/drawing/2014/chart" uri="{C3380CC4-5D6E-409C-BE32-E72D297353CC}">
                <c16:uniqueId val="{00000044-08A8-4411-80C7-6728FF098E3F}"/>
              </c:ext>
            </c:extLst>
          </c:dPt>
          <c:dPt>
            <c:idx val="38"/>
            <c:invertIfNegative val="0"/>
            <c:bubble3D val="0"/>
            <c:spPr>
              <a:solidFill>
                <a:srgbClr val="BDCFD6"/>
              </a:solidFill>
              <a:ln>
                <a:noFill/>
              </a:ln>
              <a:effectLst/>
            </c:spPr>
            <c:extLst>
              <c:ext xmlns:c16="http://schemas.microsoft.com/office/drawing/2014/chart" uri="{C3380CC4-5D6E-409C-BE32-E72D297353CC}">
                <c16:uniqueId val="{00000046-08A8-4411-80C7-6728FF098E3F}"/>
              </c:ext>
            </c:extLst>
          </c:dPt>
          <c:dPt>
            <c:idx val="39"/>
            <c:invertIfNegative val="0"/>
            <c:bubble3D val="0"/>
            <c:spPr>
              <a:solidFill>
                <a:srgbClr val="BDCFD6"/>
              </a:solidFill>
              <a:ln>
                <a:noFill/>
              </a:ln>
              <a:effectLst/>
            </c:spPr>
            <c:extLst>
              <c:ext xmlns:c16="http://schemas.microsoft.com/office/drawing/2014/chart" uri="{C3380CC4-5D6E-409C-BE32-E72D297353CC}">
                <c16:uniqueId val="{00000048-08A8-4411-80C7-6728FF098E3F}"/>
              </c:ext>
            </c:extLst>
          </c:dPt>
          <c:dPt>
            <c:idx val="40"/>
            <c:invertIfNegative val="0"/>
            <c:bubble3D val="0"/>
            <c:spPr>
              <a:solidFill>
                <a:srgbClr val="BDCFD6"/>
              </a:solidFill>
              <a:ln>
                <a:noFill/>
              </a:ln>
              <a:effectLst/>
            </c:spPr>
            <c:extLst>
              <c:ext xmlns:c16="http://schemas.microsoft.com/office/drawing/2014/chart" uri="{C3380CC4-5D6E-409C-BE32-E72D297353CC}">
                <c16:uniqueId val="{0000004A-08A8-4411-80C7-6728FF098E3F}"/>
              </c:ext>
            </c:extLst>
          </c:dPt>
          <c:dPt>
            <c:idx val="41"/>
            <c:invertIfNegative val="0"/>
            <c:bubble3D val="0"/>
            <c:spPr>
              <a:solidFill>
                <a:srgbClr val="BDCFD6"/>
              </a:solidFill>
              <a:ln>
                <a:noFill/>
              </a:ln>
              <a:effectLst/>
            </c:spPr>
            <c:extLst>
              <c:ext xmlns:c16="http://schemas.microsoft.com/office/drawing/2014/chart" uri="{C3380CC4-5D6E-409C-BE32-E72D297353CC}">
                <c16:uniqueId val="{0000004C-08A8-4411-80C7-6728FF098E3F}"/>
              </c:ext>
            </c:extLst>
          </c:dPt>
          <c:dPt>
            <c:idx val="42"/>
            <c:invertIfNegative val="0"/>
            <c:bubble3D val="0"/>
            <c:spPr>
              <a:solidFill>
                <a:srgbClr val="BDCFD6"/>
              </a:solidFill>
              <a:ln>
                <a:noFill/>
              </a:ln>
              <a:effectLst/>
            </c:spPr>
            <c:extLst>
              <c:ext xmlns:c16="http://schemas.microsoft.com/office/drawing/2014/chart" uri="{C3380CC4-5D6E-409C-BE32-E72D297353CC}">
                <c16:uniqueId val="{0000004E-08A8-4411-80C7-6728FF098E3F}"/>
              </c:ext>
            </c:extLst>
          </c:dPt>
          <c:dPt>
            <c:idx val="43"/>
            <c:invertIfNegative val="0"/>
            <c:bubble3D val="0"/>
            <c:extLst>
              <c:ext xmlns:c16="http://schemas.microsoft.com/office/drawing/2014/chart" uri="{C3380CC4-5D6E-409C-BE32-E72D297353CC}">
                <c16:uniqueId val="{0000004F-08A8-4411-80C7-6728FF098E3F}"/>
              </c:ext>
            </c:extLst>
          </c:dPt>
          <c:dPt>
            <c:idx val="44"/>
            <c:invertIfNegative val="0"/>
            <c:bubble3D val="0"/>
            <c:spPr>
              <a:solidFill>
                <a:srgbClr val="BDCFD6"/>
              </a:solidFill>
              <a:ln>
                <a:noFill/>
              </a:ln>
              <a:effectLst/>
            </c:spPr>
            <c:extLst>
              <c:ext xmlns:c16="http://schemas.microsoft.com/office/drawing/2014/chart" uri="{C3380CC4-5D6E-409C-BE32-E72D297353CC}">
                <c16:uniqueId val="{00000051-08A8-4411-80C7-6728FF098E3F}"/>
              </c:ext>
            </c:extLst>
          </c:dPt>
          <c:dPt>
            <c:idx val="45"/>
            <c:invertIfNegative val="0"/>
            <c:bubble3D val="0"/>
            <c:spPr>
              <a:solidFill>
                <a:srgbClr val="BDCFD6"/>
              </a:solidFill>
              <a:ln>
                <a:noFill/>
              </a:ln>
              <a:effectLst/>
            </c:spPr>
            <c:extLst>
              <c:ext xmlns:c16="http://schemas.microsoft.com/office/drawing/2014/chart" uri="{C3380CC4-5D6E-409C-BE32-E72D297353CC}">
                <c16:uniqueId val="{00000053-08A8-4411-80C7-6728FF098E3F}"/>
              </c:ext>
            </c:extLst>
          </c:dPt>
          <c:dPt>
            <c:idx val="46"/>
            <c:invertIfNegative val="0"/>
            <c:bubble3D val="0"/>
            <c:spPr>
              <a:solidFill>
                <a:srgbClr val="BDCFD6"/>
              </a:solidFill>
              <a:ln>
                <a:noFill/>
              </a:ln>
              <a:effectLst/>
            </c:spPr>
            <c:extLst>
              <c:ext xmlns:c16="http://schemas.microsoft.com/office/drawing/2014/chart" uri="{C3380CC4-5D6E-409C-BE32-E72D297353CC}">
                <c16:uniqueId val="{00000055-08A8-4411-80C7-6728FF098E3F}"/>
              </c:ext>
            </c:extLst>
          </c:dPt>
          <c:dPt>
            <c:idx val="47"/>
            <c:invertIfNegative val="0"/>
            <c:bubble3D val="0"/>
            <c:spPr>
              <a:solidFill>
                <a:srgbClr val="BDCFD6"/>
              </a:solidFill>
              <a:ln>
                <a:noFill/>
              </a:ln>
              <a:effectLst/>
            </c:spPr>
            <c:extLst>
              <c:ext xmlns:c16="http://schemas.microsoft.com/office/drawing/2014/chart" uri="{C3380CC4-5D6E-409C-BE32-E72D297353CC}">
                <c16:uniqueId val="{00000057-08A8-4411-80C7-6728FF098E3F}"/>
              </c:ext>
            </c:extLst>
          </c:dPt>
          <c:dPt>
            <c:idx val="48"/>
            <c:invertIfNegative val="0"/>
            <c:bubble3D val="0"/>
            <c:spPr>
              <a:solidFill>
                <a:srgbClr val="7C878E"/>
              </a:solidFill>
              <a:ln>
                <a:noFill/>
              </a:ln>
              <a:effectLst/>
            </c:spPr>
            <c:extLst>
              <c:ext xmlns:c16="http://schemas.microsoft.com/office/drawing/2014/chart" uri="{C3380CC4-5D6E-409C-BE32-E72D297353CC}">
                <c16:uniqueId val="{00000059-08A8-4411-80C7-6728FF098E3F}"/>
              </c:ext>
            </c:extLst>
          </c:dPt>
          <c:dPt>
            <c:idx val="49"/>
            <c:invertIfNegative val="0"/>
            <c:bubble3D val="0"/>
            <c:extLst>
              <c:ext xmlns:c16="http://schemas.microsoft.com/office/drawing/2014/chart" uri="{C3380CC4-5D6E-409C-BE32-E72D297353CC}">
                <c16:uniqueId val="{0000005A-08A8-4411-80C7-6728FF098E3F}"/>
              </c:ext>
            </c:extLst>
          </c:dPt>
          <c:dPt>
            <c:idx val="50"/>
            <c:invertIfNegative val="0"/>
            <c:bubble3D val="0"/>
            <c:spPr>
              <a:solidFill>
                <a:srgbClr val="BDCFD6"/>
              </a:solidFill>
              <a:ln>
                <a:noFill/>
              </a:ln>
              <a:effectLst/>
            </c:spPr>
            <c:extLst>
              <c:ext xmlns:c16="http://schemas.microsoft.com/office/drawing/2014/chart" uri="{C3380CC4-5D6E-409C-BE32-E72D297353CC}">
                <c16:uniqueId val="{0000005C-08A8-4411-80C7-6728FF098E3F}"/>
              </c:ext>
            </c:extLst>
          </c:dPt>
          <c:dPt>
            <c:idx val="51"/>
            <c:invertIfNegative val="0"/>
            <c:bubble3D val="0"/>
            <c:spPr>
              <a:solidFill>
                <a:srgbClr val="BDCFD6"/>
              </a:solidFill>
              <a:ln>
                <a:noFill/>
              </a:ln>
              <a:effectLst/>
            </c:spPr>
            <c:extLst>
              <c:ext xmlns:c16="http://schemas.microsoft.com/office/drawing/2014/chart" uri="{C3380CC4-5D6E-409C-BE32-E72D297353CC}">
                <c16:uniqueId val="{0000005E-08A8-4411-80C7-6728FF098E3F}"/>
              </c:ext>
            </c:extLst>
          </c:dPt>
          <c:dPt>
            <c:idx val="52"/>
            <c:invertIfNegative val="0"/>
            <c:bubble3D val="0"/>
            <c:spPr>
              <a:solidFill>
                <a:srgbClr val="BDCFD6"/>
              </a:solidFill>
              <a:ln>
                <a:noFill/>
              </a:ln>
              <a:effectLst/>
            </c:spPr>
            <c:extLst>
              <c:ext xmlns:c16="http://schemas.microsoft.com/office/drawing/2014/chart" uri="{C3380CC4-5D6E-409C-BE32-E72D297353CC}">
                <c16:uniqueId val="{00000060-08A8-4411-80C7-6728FF098E3F}"/>
              </c:ext>
            </c:extLst>
          </c:dPt>
          <c:dPt>
            <c:idx val="53"/>
            <c:invertIfNegative val="0"/>
            <c:bubble3D val="0"/>
            <c:spPr>
              <a:solidFill>
                <a:srgbClr val="BDCFD6"/>
              </a:solidFill>
              <a:ln>
                <a:noFill/>
              </a:ln>
              <a:effectLst/>
            </c:spPr>
            <c:extLst>
              <c:ext xmlns:c16="http://schemas.microsoft.com/office/drawing/2014/chart" uri="{C3380CC4-5D6E-409C-BE32-E72D297353CC}">
                <c16:uniqueId val="{00000062-08A8-4411-80C7-6728FF098E3F}"/>
              </c:ext>
            </c:extLst>
          </c:dPt>
          <c:dPt>
            <c:idx val="54"/>
            <c:invertIfNegative val="0"/>
            <c:bubble3D val="0"/>
            <c:spPr>
              <a:solidFill>
                <a:srgbClr val="BDCFD6"/>
              </a:solidFill>
              <a:ln>
                <a:noFill/>
              </a:ln>
              <a:effectLst/>
            </c:spPr>
            <c:extLst>
              <c:ext xmlns:c16="http://schemas.microsoft.com/office/drawing/2014/chart" uri="{C3380CC4-5D6E-409C-BE32-E72D297353CC}">
                <c16:uniqueId val="{00000064-08A8-4411-80C7-6728FF098E3F}"/>
              </c:ext>
            </c:extLst>
          </c:dPt>
          <c:dPt>
            <c:idx val="56"/>
            <c:invertIfNegative val="0"/>
            <c:bubble3D val="0"/>
            <c:spPr>
              <a:solidFill>
                <a:srgbClr val="BDCFD6"/>
              </a:solidFill>
              <a:ln>
                <a:noFill/>
              </a:ln>
              <a:effectLst/>
            </c:spPr>
            <c:extLst>
              <c:ext xmlns:c16="http://schemas.microsoft.com/office/drawing/2014/chart" uri="{C3380CC4-5D6E-409C-BE32-E72D297353CC}">
                <c16:uniqueId val="{00000066-08A8-4411-80C7-6728FF098E3F}"/>
              </c:ext>
            </c:extLst>
          </c:dPt>
          <c:dPt>
            <c:idx val="57"/>
            <c:invertIfNegative val="0"/>
            <c:bubble3D val="0"/>
            <c:spPr>
              <a:solidFill>
                <a:srgbClr val="BDCFD6"/>
              </a:solidFill>
              <a:ln>
                <a:noFill/>
              </a:ln>
              <a:effectLst/>
            </c:spPr>
            <c:extLst>
              <c:ext xmlns:c16="http://schemas.microsoft.com/office/drawing/2014/chart" uri="{C3380CC4-5D6E-409C-BE32-E72D297353CC}">
                <c16:uniqueId val="{00000068-08A8-4411-80C7-6728FF098E3F}"/>
              </c:ext>
            </c:extLst>
          </c:dPt>
          <c:dPt>
            <c:idx val="58"/>
            <c:invertIfNegative val="0"/>
            <c:bubble3D val="0"/>
            <c:spPr>
              <a:solidFill>
                <a:srgbClr val="BDCFD6"/>
              </a:solidFill>
              <a:ln>
                <a:noFill/>
              </a:ln>
              <a:effectLst/>
            </c:spPr>
            <c:extLst>
              <c:ext xmlns:c16="http://schemas.microsoft.com/office/drawing/2014/chart" uri="{C3380CC4-5D6E-409C-BE32-E72D297353CC}">
                <c16:uniqueId val="{0000006A-08A8-4411-80C7-6728FF098E3F}"/>
              </c:ext>
            </c:extLst>
          </c:dPt>
          <c:dPt>
            <c:idx val="59"/>
            <c:invertIfNegative val="0"/>
            <c:bubble3D val="0"/>
            <c:spPr>
              <a:solidFill>
                <a:srgbClr val="BDCFD6"/>
              </a:solidFill>
              <a:ln>
                <a:noFill/>
              </a:ln>
              <a:effectLst/>
            </c:spPr>
            <c:extLst>
              <c:ext xmlns:c16="http://schemas.microsoft.com/office/drawing/2014/chart" uri="{C3380CC4-5D6E-409C-BE32-E72D297353CC}">
                <c16:uniqueId val="{0000006C-08A8-4411-80C7-6728FF098E3F}"/>
              </c:ext>
            </c:extLst>
          </c:dPt>
          <c:dPt>
            <c:idx val="60"/>
            <c:invertIfNegative val="0"/>
            <c:bubble3D val="0"/>
            <c:spPr>
              <a:solidFill>
                <a:srgbClr val="FBBB27"/>
              </a:solidFill>
              <a:ln>
                <a:noFill/>
              </a:ln>
              <a:effectLst/>
            </c:spPr>
            <c:extLst>
              <c:ext xmlns:c16="http://schemas.microsoft.com/office/drawing/2014/chart" uri="{C3380CC4-5D6E-409C-BE32-E72D297353CC}">
                <c16:uniqueId val="{0000006E-08A8-4411-80C7-6728FF098E3F}"/>
              </c:ext>
            </c:extLst>
          </c:dPt>
          <c:dPt>
            <c:idx val="64"/>
            <c:invertIfNegative val="0"/>
            <c:bubble3D val="0"/>
            <c:extLst>
              <c:ext xmlns:c16="http://schemas.microsoft.com/office/drawing/2014/chart" uri="{C3380CC4-5D6E-409C-BE32-E72D297353CC}">
                <c16:uniqueId val="{0000006F-08A8-4411-80C7-6728FF098E3F}"/>
              </c:ext>
            </c:extLst>
          </c:dPt>
          <c:dPt>
            <c:idx val="76"/>
            <c:invertIfNegative val="0"/>
            <c:bubble3D val="0"/>
            <c:extLst>
              <c:ext xmlns:c16="http://schemas.microsoft.com/office/drawing/2014/chart" uri="{C3380CC4-5D6E-409C-BE32-E72D297353CC}">
                <c16:uniqueId val="{00000070-08A8-4411-80C7-6728FF098E3F}"/>
              </c:ext>
            </c:extLst>
          </c:dPt>
          <c:dLbls>
            <c:dLbl>
              <c:idx val="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A8-4411-80C7-6728FF098E3F}"/>
                </c:ext>
              </c:extLst>
            </c:dLbl>
            <c:dLbl>
              <c:idx val="12"/>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8A8-4411-80C7-6728FF098E3F}"/>
                </c:ext>
              </c:extLst>
            </c:dLbl>
            <c:dLbl>
              <c:idx val="24"/>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8A8-4411-80C7-6728FF098E3F}"/>
                </c:ext>
              </c:extLst>
            </c:dLbl>
            <c:dLbl>
              <c:idx val="36"/>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08A8-4411-80C7-6728FF098E3F}"/>
                </c:ext>
              </c:extLst>
            </c:dLbl>
            <c:dLbl>
              <c:idx val="48"/>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08A8-4411-80C7-6728FF098E3F}"/>
                </c:ext>
              </c:extLst>
            </c:dLbl>
            <c:dLbl>
              <c:idx val="6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08A8-4411-80C7-6728FF098E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[1]Jalisco!$A$3:$B$63</c:f>
              <c:multiLvlStrCache>
                <c:ptCount val="61"/>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lvl>
                <c:lvl>
                  <c:pt idx="0">
                    <c:v>2018</c:v>
                  </c:pt>
                  <c:pt idx="12">
                    <c:v>2019</c:v>
                  </c:pt>
                  <c:pt idx="24">
                    <c:v>2020</c:v>
                  </c:pt>
                  <c:pt idx="36">
                    <c:v>2021</c:v>
                  </c:pt>
                  <c:pt idx="48">
                    <c:v>2022</c:v>
                  </c:pt>
                  <c:pt idx="60">
                    <c:v>2023</c:v>
                  </c:pt>
                </c:lvl>
              </c:multiLvlStrCache>
            </c:multiLvlStrRef>
          </c:cat>
          <c:val>
            <c:numRef>
              <c:f>[1]Jalisco!$H$3:$H$63</c:f>
              <c:numCache>
                <c:formatCode>General</c:formatCode>
                <c:ptCount val="61"/>
                <c:pt idx="0">
                  <c:v>4.5949208423403699E-2</c:v>
                </c:pt>
                <c:pt idx="1">
                  <c:v>4.619089215808618E-2</c:v>
                </c:pt>
                <c:pt idx="2">
                  <c:v>4.5893680793183095E-2</c:v>
                </c:pt>
                <c:pt idx="3">
                  <c:v>4.5180847589388805E-2</c:v>
                </c:pt>
                <c:pt idx="4">
                  <c:v>4.4723860220728266E-2</c:v>
                </c:pt>
                <c:pt idx="5">
                  <c:v>4.4358953869336408E-2</c:v>
                </c:pt>
                <c:pt idx="6">
                  <c:v>4.4686655947820779E-2</c:v>
                </c:pt>
                <c:pt idx="7">
                  <c:v>4.4349566922699785E-2</c:v>
                </c:pt>
                <c:pt idx="8">
                  <c:v>4.3550595211111813E-2</c:v>
                </c:pt>
                <c:pt idx="9">
                  <c:v>4.3427450253507631E-2</c:v>
                </c:pt>
                <c:pt idx="10">
                  <c:v>4.2986231219772131E-2</c:v>
                </c:pt>
                <c:pt idx="11">
                  <c:v>4.383107014277126E-2</c:v>
                </c:pt>
                <c:pt idx="12">
                  <c:v>4.4192976296576369E-2</c:v>
                </c:pt>
                <c:pt idx="13">
                  <c:v>4.4898105819060362E-2</c:v>
                </c:pt>
                <c:pt idx="14">
                  <c:v>4.5250035886025983E-2</c:v>
                </c:pt>
                <c:pt idx="15">
                  <c:v>4.4783947711715101E-2</c:v>
                </c:pt>
                <c:pt idx="16">
                  <c:v>4.5291683544558752E-2</c:v>
                </c:pt>
                <c:pt idx="17">
                  <c:v>4.5914928377889769E-2</c:v>
                </c:pt>
                <c:pt idx="18">
                  <c:v>4.6416272852535065E-2</c:v>
                </c:pt>
                <c:pt idx="19">
                  <c:v>4.7947650473653444E-2</c:v>
                </c:pt>
                <c:pt idx="20">
                  <c:v>4.9785352298333585E-2</c:v>
                </c:pt>
                <c:pt idx="21">
                  <c:v>5.253486734079451E-2</c:v>
                </c:pt>
                <c:pt idx="22">
                  <c:v>5.6314431550378075E-2</c:v>
                </c:pt>
                <c:pt idx="23">
                  <c:v>7.3347597345201701E-2</c:v>
                </c:pt>
                <c:pt idx="24">
                  <c:v>7.9413821207006352E-2</c:v>
                </c:pt>
                <c:pt idx="25">
                  <c:v>8.3946797261951145E-2</c:v>
                </c:pt>
                <c:pt idx="26">
                  <c:v>8.5885060126427645E-2</c:v>
                </c:pt>
                <c:pt idx="27">
                  <c:v>8.9919923381840433E-2</c:v>
                </c:pt>
                <c:pt idx="28">
                  <c:v>9.1432769568152633E-2</c:v>
                </c:pt>
                <c:pt idx="29">
                  <c:v>9.420064276538187E-2</c:v>
                </c:pt>
                <c:pt idx="30">
                  <c:v>9.452291020181286E-2</c:v>
                </c:pt>
                <c:pt idx="31">
                  <c:v>9.6365611198540757E-2</c:v>
                </c:pt>
                <c:pt idx="32">
                  <c:v>9.6940583961605625E-2</c:v>
                </c:pt>
                <c:pt idx="33">
                  <c:v>9.899936635907329E-2</c:v>
                </c:pt>
                <c:pt idx="34">
                  <c:v>9.9452613919863722E-2</c:v>
                </c:pt>
                <c:pt idx="35">
                  <c:v>0.10181896598199364</c:v>
                </c:pt>
                <c:pt idx="36">
                  <c:v>0.10296532364383319</c:v>
                </c:pt>
                <c:pt idx="37">
                  <c:v>0.10577049533768124</c:v>
                </c:pt>
                <c:pt idx="38">
                  <c:v>0.10587185736357936</c:v>
                </c:pt>
                <c:pt idx="39">
                  <c:v>0.10867085119939385</c:v>
                </c:pt>
                <c:pt idx="40">
                  <c:v>0.10977430346417939</c:v>
                </c:pt>
                <c:pt idx="41">
                  <c:v>0.11180368699871594</c:v>
                </c:pt>
                <c:pt idx="42">
                  <c:v>0.11028001411296789</c:v>
                </c:pt>
                <c:pt idx="43">
                  <c:v>0.11233128310268238</c:v>
                </c:pt>
                <c:pt idx="44">
                  <c:v>0.11143413527799073</c:v>
                </c:pt>
                <c:pt idx="45">
                  <c:v>0.11342888025771762</c:v>
                </c:pt>
                <c:pt idx="46">
                  <c:v>0.112132536494063</c:v>
                </c:pt>
                <c:pt idx="47">
                  <c:v>0.11429700311838829</c:v>
                </c:pt>
                <c:pt idx="48">
                  <c:v>0.11401924815228373</c:v>
                </c:pt>
                <c:pt idx="49">
                  <c:v>0.1169105050913463</c:v>
                </c:pt>
                <c:pt idx="50">
                  <c:v>0.11708746839460572</c:v>
                </c:pt>
                <c:pt idx="51">
                  <c:v>0.1207204902744471</c:v>
                </c:pt>
                <c:pt idx="52">
                  <c:v>0.12096197025728453</c:v>
                </c:pt>
                <c:pt idx="53">
                  <c:v>0.1231869223847115</c:v>
                </c:pt>
                <c:pt idx="54">
                  <c:v>0.12328295896194466</c:v>
                </c:pt>
                <c:pt idx="55">
                  <c:v>0.12605839182129924</c:v>
                </c:pt>
                <c:pt idx="56">
                  <c:v>0.12499359423310159</c:v>
                </c:pt>
                <c:pt idx="57">
                  <c:v>0.12747959425500616</c:v>
                </c:pt>
                <c:pt idx="58">
                  <c:v>0.12606530444604169</c:v>
                </c:pt>
                <c:pt idx="59">
                  <c:v>0.12940977550622929</c:v>
                </c:pt>
                <c:pt idx="60">
                  <c:v>0.12702598239209792</c:v>
                </c:pt>
              </c:numCache>
            </c:numRef>
          </c:val>
          <c:extLst>
            <c:ext xmlns:c16="http://schemas.microsoft.com/office/drawing/2014/chart" uri="{C3380CC4-5D6E-409C-BE32-E72D297353CC}">
              <c16:uniqueId val="{00000071-08A8-4411-80C7-6728FF098E3F}"/>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[1]Jalisco!$W$2</c:f>
              <c:strCache>
                <c:ptCount val="1"/>
                <c:pt idx="0">
                  <c:v>Nacional</c:v>
                </c:pt>
              </c:strCache>
            </c:strRef>
          </c:tx>
          <c:spPr>
            <a:ln w="28575" cap="rnd">
              <a:solidFill>
                <a:srgbClr val="B69630"/>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08A8-4411-80C7-6728FF098E3F}"/>
                </c:ext>
              </c:extLst>
            </c:dLbl>
            <c:dLbl>
              <c:idx val="1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08A8-4411-80C7-6728FF098E3F}"/>
                </c:ext>
              </c:extLst>
            </c:dLbl>
            <c:dLbl>
              <c:idx val="2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4-08A8-4411-80C7-6728FF098E3F}"/>
                </c:ext>
              </c:extLst>
            </c:dLbl>
            <c:dLbl>
              <c:idx val="3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5-08A8-4411-80C7-6728FF098E3F}"/>
                </c:ext>
              </c:extLst>
            </c:dLbl>
            <c:dLbl>
              <c:idx val="4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6-08A8-4411-80C7-6728FF098E3F}"/>
                </c:ext>
              </c:extLst>
            </c:dLbl>
            <c:dLbl>
              <c:idx val="6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7-08A8-4411-80C7-6728FF098E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[1]Jalisco!$A$3:$B$63</c:f>
              <c:multiLvlStrCache>
                <c:ptCount val="61"/>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lvl>
                <c:lvl>
                  <c:pt idx="0">
                    <c:v>2018</c:v>
                  </c:pt>
                  <c:pt idx="12">
                    <c:v>2019</c:v>
                  </c:pt>
                  <c:pt idx="24">
                    <c:v>2020</c:v>
                  </c:pt>
                  <c:pt idx="36">
                    <c:v>2021</c:v>
                  </c:pt>
                  <c:pt idx="48">
                    <c:v>2022</c:v>
                  </c:pt>
                  <c:pt idx="60">
                    <c:v>2023</c:v>
                  </c:pt>
                </c:lvl>
              </c:multiLvlStrCache>
            </c:multiLvlStrRef>
          </c:cat>
          <c:val>
            <c:numRef>
              <c:f>[1]Jalisco!$W$3:$W$63</c:f>
              <c:numCache>
                <c:formatCode>General</c:formatCode>
                <c:ptCount val="61"/>
                <c:pt idx="0">
                  <c:v>5.8039058144557336E-2</c:v>
                </c:pt>
                <c:pt idx="1">
                  <c:v>5.8352863524522861E-2</c:v>
                </c:pt>
                <c:pt idx="2">
                  <c:v>5.8772921160575899E-2</c:v>
                </c:pt>
                <c:pt idx="3">
                  <c:v>5.8990332433742403E-2</c:v>
                </c:pt>
                <c:pt idx="4">
                  <c:v>5.8363394602311741E-2</c:v>
                </c:pt>
                <c:pt idx="5">
                  <c:v>5.7638662023780998E-2</c:v>
                </c:pt>
                <c:pt idx="6">
                  <c:v>5.7344820703878648E-2</c:v>
                </c:pt>
                <c:pt idx="7">
                  <c:v>5.6872989256004237E-2</c:v>
                </c:pt>
                <c:pt idx="8">
                  <c:v>5.6172995561989E-2</c:v>
                </c:pt>
                <c:pt idx="9">
                  <c:v>5.6213884319815811E-2</c:v>
                </c:pt>
                <c:pt idx="10">
                  <c:v>5.5964575797152381E-2</c:v>
                </c:pt>
                <c:pt idx="11">
                  <c:v>5.6158535569925519E-2</c:v>
                </c:pt>
                <c:pt idx="12">
                  <c:v>5.6301794643203222E-2</c:v>
                </c:pt>
                <c:pt idx="13">
                  <c:v>5.6850537765425584E-2</c:v>
                </c:pt>
                <c:pt idx="14">
                  <c:v>5.7069968606765109E-2</c:v>
                </c:pt>
                <c:pt idx="15">
                  <c:v>5.7440479175716534E-2</c:v>
                </c:pt>
                <c:pt idx="16">
                  <c:v>5.7850719699571534E-2</c:v>
                </c:pt>
                <c:pt idx="17">
                  <c:v>5.7836699963812868E-2</c:v>
                </c:pt>
                <c:pt idx="18">
                  <c:v>5.7873237323502712E-2</c:v>
                </c:pt>
                <c:pt idx="19">
                  <c:v>5.9138120605385626E-2</c:v>
                </c:pt>
                <c:pt idx="20">
                  <c:v>6.068630924320402E-2</c:v>
                </c:pt>
                <c:pt idx="21">
                  <c:v>6.3534825249674021E-2</c:v>
                </c:pt>
                <c:pt idx="22">
                  <c:v>6.7990099316020125E-2</c:v>
                </c:pt>
                <c:pt idx="23">
                  <c:v>8.8664199682685241E-2</c:v>
                </c:pt>
                <c:pt idx="24">
                  <c:v>9.5810472003197561E-2</c:v>
                </c:pt>
                <c:pt idx="25">
                  <c:v>0.1016165187954733</c:v>
                </c:pt>
                <c:pt idx="26">
                  <c:v>0.10423210739422495</c:v>
                </c:pt>
                <c:pt idx="27">
                  <c:v>0.10925548599630389</c:v>
                </c:pt>
                <c:pt idx="28">
                  <c:v>0.11088736692301117</c:v>
                </c:pt>
                <c:pt idx="29">
                  <c:v>0.113894079939988</c:v>
                </c:pt>
                <c:pt idx="30">
                  <c:v>0.11468434444245257</c:v>
                </c:pt>
                <c:pt idx="31">
                  <c:v>0.11688954510774237</c:v>
                </c:pt>
                <c:pt idx="32">
                  <c:v>0.11729624609582179</c:v>
                </c:pt>
                <c:pt idx="33">
                  <c:v>0.11977153482935839</c:v>
                </c:pt>
                <c:pt idx="34">
                  <c:v>0.12060093339245599</c:v>
                </c:pt>
                <c:pt idx="35">
                  <c:v>0.12302204958680746</c:v>
                </c:pt>
                <c:pt idx="36">
                  <c:v>0.12440540451394101</c:v>
                </c:pt>
                <c:pt idx="37">
                  <c:v>0.12760052423688681</c:v>
                </c:pt>
                <c:pt idx="38">
                  <c:v>0.12740844891624309</c:v>
                </c:pt>
                <c:pt idx="39">
                  <c:v>0.13045422576724031</c:v>
                </c:pt>
                <c:pt idx="40">
                  <c:v>0.13083140306510355</c:v>
                </c:pt>
                <c:pt idx="41">
                  <c:v>0.1330246192165413</c:v>
                </c:pt>
                <c:pt idx="42">
                  <c:v>0.13103280142168003</c:v>
                </c:pt>
                <c:pt idx="43">
                  <c:v>0.1329665764043266</c:v>
                </c:pt>
                <c:pt idx="44">
                  <c:v>0.13179697606426774</c:v>
                </c:pt>
                <c:pt idx="45">
                  <c:v>0.1334237307773426</c:v>
                </c:pt>
                <c:pt idx="46">
                  <c:v>0.13137210897550497</c:v>
                </c:pt>
                <c:pt idx="47">
                  <c:v>0.1329077115330817</c:v>
                </c:pt>
                <c:pt idx="48">
                  <c:v>0.13239091185939267</c:v>
                </c:pt>
                <c:pt idx="49">
                  <c:v>0.13516746736802751</c:v>
                </c:pt>
                <c:pt idx="50">
                  <c:v>0.13461848033868093</c:v>
                </c:pt>
                <c:pt idx="51">
                  <c:v>0.1381338144600589</c:v>
                </c:pt>
                <c:pt idx="52">
                  <c:v>0.13810218234383856</c:v>
                </c:pt>
                <c:pt idx="53">
                  <c:v>0.14025850956169136</c:v>
                </c:pt>
                <c:pt idx="54">
                  <c:v>0.13973555009920688</c:v>
                </c:pt>
                <c:pt idx="55">
                  <c:v>0.1423982754503911</c:v>
                </c:pt>
                <c:pt idx="56">
                  <c:v>0.14102409995144638</c:v>
                </c:pt>
                <c:pt idx="57">
                  <c:v>0.14308069010160143</c:v>
                </c:pt>
                <c:pt idx="58">
                  <c:v>0.14131099938150621</c:v>
                </c:pt>
                <c:pt idx="59">
                  <c:v>0.14452107388373794</c:v>
                </c:pt>
                <c:pt idx="60">
                  <c:v>0.14198261716831267</c:v>
                </c:pt>
              </c:numCache>
            </c:numRef>
          </c:val>
          <c:smooth val="0"/>
          <c:extLst>
            <c:ext xmlns:c16="http://schemas.microsoft.com/office/drawing/2014/chart" uri="{C3380CC4-5D6E-409C-BE32-E72D297353CC}">
              <c16:uniqueId val="{00000078-08A8-4411-80C7-6728FF098E3F}"/>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C60D-49F6-A2DC-FA43CFFC3A2F}"/>
              </c:ext>
            </c:extLst>
          </c:dPt>
          <c:dPt>
            <c:idx val="1"/>
            <c:invertIfNegative val="0"/>
            <c:bubble3D val="0"/>
            <c:extLst>
              <c:ext xmlns:c16="http://schemas.microsoft.com/office/drawing/2014/chart" uri="{C3380CC4-5D6E-409C-BE32-E72D297353CC}">
                <c16:uniqueId val="{00000001-C60D-49F6-A2DC-FA43CFFC3A2F}"/>
              </c:ext>
            </c:extLst>
          </c:dPt>
          <c:dPt>
            <c:idx val="2"/>
            <c:invertIfNegative val="0"/>
            <c:bubble3D val="0"/>
            <c:extLst>
              <c:ext xmlns:c16="http://schemas.microsoft.com/office/drawing/2014/chart" uri="{C3380CC4-5D6E-409C-BE32-E72D297353CC}">
                <c16:uniqueId val="{00000002-C60D-49F6-A2DC-FA43CFFC3A2F}"/>
              </c:ext>
            </c:extLst>
          </c:dPt>
          <c:dPt>
            <c:idx val="4"/>
            <c:invertIfNegative val="0"/>
            <c:bubble3D val="0"/>
            <c:extLst>
              <c:ext xmlns:c16="http://schemas.microsoft.com/office/drawing/2014/chart" uri="{C3380CC4-5D6E-409C-BE32-E72D297353CC}">
                <c16:uniqueId val="{00000003-C60D-49F6-A2DC-FA43CFFC3A2F}"/>
              </c:ext>
            </c:extLst>
          </c:dPt>
          <c:dPt>
            <c:idx val="5"/>
            <c:invertIfNegative val="0"/>
            <c:bubble3D val="0"/>
            <c:extLst>
              <c:ext xmlns:c16="http://schemas.microsoft.com/office/drawing/2014/chart" uri="{C3380CC4-5D6E-409C-BE32-E72D297353CC}">
                <c16:uniqueId val="{00000004-C60D-49F6-A2DC-FA43CFFC3A2F}"/>
              </c:ext>
            </c:extLst>
          </c:dPt>
          <c:dPt>
            <c:idx val="6"/>
            <c:invertIfNegative val="0"/>
            <c:bubble3D val="0"/>
            <c:extLst>
              <c:ext xmlns:c16="http://schemas.microsoft.com/office/drawing/2014/chart" uri="{C3380CC4-5D6E-409C-BE32-E72D297353CC}">
                <c16:uniqueId val="{00000005-C60D-49F6-A2DC-FA43CFFC3A2F}"/>
              </c:ext>
            </c:extLst>
          </c:dPt>
          <c:dPt>
            <c:idx val="8"/>
            <c:invertIfNegative val="0"/>
            <c:bubble3D val="0"/>
            <c:extLst>
              <c:ext xmlns:c16="http://schemas.microsoft.com/office/drawing/2014/chart" uri="{C3380CC4-5D6E-409C-BE32-E72D297353CC}">
                <c16:uniqueId val="{00000006-C60D-49F6-A2DC-FA43CFFC3A2F}"/>
              </c:ext>
            </c:extLst>
          </c:dPt>
          <c:dPt>
            <c:idx val="9"/>
            <c:invertIfNegative val="0"/>
            <c:bubble3D val="0"/>
            <c:extLst>
              <c:ext xmlns:c16="http://schemas.microsoft.com/office/drawing/2014/chart" uri="{C3380CC4-5D6E-409C-BE32-E72D297353CC}">
                <c16:uniqueId val="{00000007-C60D-49F6-A2DC-FA43CFFC3A2F}"/>
              </c:ext>
            </c:extLst>
          </c:dPt>
          <c:dPt>
            <c:idx val="10"/>
            <c:invertIfNegative val="0"/>
            <c:bubble3D val="0"/>
            <c:extLst>
              <c:ext xmlns:c16="http://schemas.microsoft.com/office/drawing/2014/chart" uri="{C3380CC4-5D6E-409C-BE32-E72D297353CC}">
                <c16:uniqueId val="{00000008-C60D-49F6-A2DC-FA43CFFC3A2F}"/>
              </c:ext>
            </c:extLst>
          </c:dPt>
          <c:dPt>
            <c:idx val="11"/>
            <c:invertIfNegative val="0"/>
            <c:bubble3D val="0"/>
            <c:extLst>
              <c:ext xmlns:c16="http://schemas.microsoft.com/office/drawing/2014/chart" uri="{C3380CC4-5D6E-409C-BE32-E72D297353CC}">
                <c16:uniqueId val="{00000009-C60D-49F6-A2DC-FA43CFFC3A2F}"/>
              </c:ext>
            </c:extLst>
          </c:dPt>
          <c:dPt>
            <c:idx val="12"/>
            <c:invertIfNegative val="0"/>
            <c:bubble3D val="0"/>
            <c:extLst>
              <c:ext xmlns:c16="http://schemas.microsoft.com/office/drawing/2014/chart" uri="{C3380CC4-5D6E-409C-BE32-E72D297353CC}">
                <c16:uniqueId val="{0000000A-C60D-49F6-A2DC-FA43CFFC3A2F}"/>
              </c:ext>
            </c:extLst>
          </c:dPt>
          <c:dPt>
            <c:idx val="16"/>
            <c:invertIfNegative val="0"/>
            <c:bubble3D val="0"/>
            <c:extLst>
              <c:ext xmlns:c16="http://schemas.microsoft.com/office/drawing/2014/chart" uri="{C3380CC4-5D6E-409C-BE32-E72D297353CC}">
                <c16:uniqueId val="{0000000B-C60D-49F6-A2DC-FA43CFFC3A2F}"/>
              </c:ext>
            </c:extLst>
          </c:dPt>
          <c:dPt>
            <c:idx val="17"/>
            <c:invertIfNegative val="0"/>
            <c:bubble3D val="0"/>
            <c:extLst>
              <c:ext xmlns:c16="http://schemas.microsoft.com/office/drawing/2014/chart" uri="{C3380CC4-5D6E-409C-BE32-E72D297353CC}">
                <c16:uniqueId val="{0000000C-C60D-49F6-A2DC-FA43CFFC3A2F}"/>
              </c:ext>
            </c:extLst>
          </c:dPt>
          <c:dPt>
            <c:idx val="18"/>
            <c:invertIfNegative val="0"/>
            <c:bubble3D val="0"/>
            <c:extLst>
              <c:ext xmlns:c16="http://schemas.microsoft.com/office/drawing/2014/chart" uri="{C3380CC4-5D6E-409C-BE32-E72D297353CC}">
                <c16:uniqueId val="{0000000D-C60D-49F6-A2DC-FA43CFFC3A2F}"/>
              </c:ext>
            </c:extLst>
          </c:dPt>
          <c:dPt>
            <c:idx val="19"/>
            <c:invertIfNegative val="0"/>
            <c:bubble3D val="0"/>
            <c:extLst>
              <c:ext xmlns:c16="http://schemas.microsoft.com/office/drawing/2014/chart" uri="{C3380CC4-5D6E-409C-BE32-E72D297353CC}">
                <c16:uniqueId val="{0000000E-C60D-49F6-A2DC-FA43CFFC3A2F}"/>
              </c:ext>
            </c:extLst>
          </c:dPt>
          <c:dPt>
            <c:idx val="21"/>
            <c:invertIfNegative val="0"/>
            <c:bubble3D val="0"/>
            <c:extLst>
              <c:ext xmlns:c16="http://schemas.microsoft.com/office/drawing/2014/chart" uri="{C3380CC4-5D6E-409C-BE32-E72D297353CC}">
                <c16:uniqueId val="{0000000F-C60D-49F6-A2DC-FA43CFFC3A2F}"/>
              </c:ext>
            </c:extLst>
          </c:dPt>
          <c:dPt>
            <c:idx val="22"/>
            <c:invertIfNegative val="0"/>
            <c:bubble3D val="0"/>
            <c:spPr>
              <a:solidFill>
                <a:srgbClr val="FBBB27"/>
              </a:solidFill>
              <a:ln>
                <a:noFill/>
              </a:ln>
              <a:effectLst/>
            </c:spPr>
            <c:extLst>
              <c:ext xmlns:c16="http://schemas.microsoft.com/office/drawing/2014/chart" uri="{C3380CC4-5D6E-409C-BE32-E72D297353CC}">
                <c16:uniqueId val="{00000011-C60D-49F6-A2DC-FA43CFFC3A2F}"/>
              </c:ext>
            </c:extLst>
          </c:dPt>
          <c:dPt>
            <c:idx val="24"/>
            <c:invertIfNegative val="0"/>
            <c:bubble3D val="0"/>
            <c:extLst>
              <c:ext xmlns:c16="http://schemas.microsoft.com/office/drawing/2014/chart" uri="{C3380CC4-5D6E-409C-BE32-E72D297353CC}">
                <c16:uniqueId val="{00000012-C60D-49F6-A2DC-FA43CFFC3A2F}"/>
              </c:ext>
            </c:extLst>
          </c:dPt>
          <c:dPt>
            <c:idx val="25"/>
            <c:invertIfNegative val="0"/>
            <c:bubble3D val="0"/>
            <c:extLst>
              <c:ext xmlns:c16="http://schemas.microsoft.com/office/drawing/2014/chart" uri="{C3380CC4-5D6E-409C-BE32-E72D297353CC}">
                <c16:uniqueId val="{00000013-C60D-49F6-A2DC-FA43CFFC3A2F}"/>
              </c:ext>
            </c:extLst>
          </c:dPt>
          <c:dPt>
            <c:idx val="26"/>
            <c:invertIfNegative val="0"/>
            <c:bubble3D val="0"/>
            <c:extLst>
              <c:ext xmlns:c16="http://schemas.microsoft.com/office/drawing/2014/chart" uri="{C3380CC4-5D6E-409C-BE32-E72D297353CC}">
                <c16:uniqueId val="{00000014-C60D-49F6-A2DC-FA43CFFC3A2F}"/>
              </c:ext>
            </c:extLst>
          </c:dPt>
          <c:dPt>
            <c:idx val="28"/>
            <c:invertIfNegative val="0"/>
            <c:bubble3D val="0"/>
            <c:extLst>
              <c:ext xmlns:c16="http://schemas.microsoft.com/office/drawing/2014/chart" uri="{C3380CC4-5D6E-409C-BE32-E72D297353CC}">
                <c16:uniqueId val="{00000015-C60D-49F6-A2DC-FA43CFFC3A2F}"/>
              </c:ext>
            </c:extLst>
          </c:dPt>
          <c:dPt>
            <c:idx val="29"/>
            <c:invertIfNegative val="0"/>
            <c:bubble3D val="0"/>
            <c:extLst>
              <c:ext xmlns:c16="http://schemas.microsoft.com/office/drawing/2014/chart" uri="{C3380CC4-5D6E-409C-BE32-E72D297353CC}">
                <c16:uniqueId val="{00000016-C60D-49F6-A2DC-FA43CFFC3A2F}"/>
              </c:ext>
            </c:extLst>
          </c:dPt>
          <c:dPt>
            <c:idx val="30"/>
            <c:invertIfNegative val="0"/>
            <c:bubble3D val="0"/>
            <c:extLst>
              <c:ext xmlns:c16="http://schemas.microsoft.com/office/drawing/2014/chart" uri="{C3380CC4-5D6E-409C-BE32-E72D297353CC}">
                <c16:uniqueId val="{00000017-C60D-49F6-A2DC-FA43CFFC3A2F}"/>
              </c:ext>
            </c:extLst>
          </c:dPt>
          <c:dPt>
            <c:idx val="31"/>
            <c:invertIfNegative val="0"/>
            <c:bubble3D val="0"/>
            <c:extLst>
              <c:ext xmlns:c16="http://schemas.microsoft.com/office/drawing/2014/chart" uri="{C3380CC4-5D6E-409C-BE32-E72D297353CC}">
                <c16:uniqueId val="{00000018-C60D-49F6-A2DC-FA43CFFC3A2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'F23'!$B$7:$B$38</c:f>
              <c:strCache>
                <c:ptCount val="32"/>
                <c:pt idx="0">
                  <c:v>Tlaxcala</c:v>
                </c:pt>
                <c:pt idx="1">
                  <c:v>Tabasco</c:v>
                </c:pt>
                <c:pt idx="2">
                  <c:v>Guanajuato</c:v>
                </c:pt>
                <c:pt idx="3">
                  <c:v>Baja California Sur</c:v>
                </c:pt>
                <c:pt idx="4">
                  <c:v>Morelos</c:v>
                </c:pt>
                <c:pt idx="5">
                  <c:v>Sonora</c:v>
                </c:pt>
                <c:pt idx="6">
                  <c:v>Durango</c:v>
                </c:pt>
                <c:pt idx="7">
                  <c:v>Ciudad de México</c:v>
                </c:pt>
                <c:pt idx="8">
                  <c:v>Sinaloa</c:v>
                </c:pt>
                <c:pt idx="9">
                  <c:v>Zacatecas</c:v>
                </c:pt>
                <c:pt idx="10">
                  <c:v>Quintana Roo</c:v>
                </c:pt>
                <c:pt idx="11">
                  <c:v>Tamaulipas</c:v>
                </c:pt>
                <c:pt idx="12">
                  <c:v>Querétaro</c:v>
                </c:pt>
                <c:pt idx="13">
                  <c:v>Yucatán</c:v>
                </c:pt>
                <c:pt idx="14">
                  <c:v>Hidalgo</c:v>
                </c:pt>
                <c:pt idx="15">
                  <c:v>Aguascalientes</c:v>
                </c:pt>
                <c:pt idx="16">
                  <c:v>Nayarit</c:v>
                </c:pt>
                <c:pt idx="17">
                  <c:v>Estado de México</c:v>
                </c:pt>
                <c:pt idx="18">
                  <c:v>Puebla</c:v>
                </c:pt>
                <c:pt idx="19">
                  <c:v>Chihuahua</c:v>
                </c:pt>
                <c:pt idx="20">
                  <c:v>Campeche</c:v>
                </c:pt>
                <c:pt idx="21">
                  <c:v>Oaxaca</c:v>
                </c:pt>
                <c:pt idx="22">
                  <c:v>Jalisco</c:v>
                </c:pt>
                <c:pt idx="23">
                  <c:v>Coahuila</c:v>
                </c:pt>
                <c:pt idx="24">
                  <c:v>Nuevo León</c:v>
                </c:pt>
                <c:pt idx="25">
                  <c:v>Michoacán</c:v>
                </c:pt>
                <c:pt idx="26">
                  <c:v>Veracruz</c:v>
                </c:pt>
                <c:pt idx="27">
                  <c:v>Chiapas</c:v>
                </c:pt>
                <c:pt idx="28">
                  <c:v>Baja California</c:v>
                </c:pt>
                <c:pt idx="29">
                  <c:v>Guerrero</c:v>
                </c:pt>
                <c:pt idx="30">
                  <c:v>Colima</c:v>
                </c:pt>
                <c:pt idx="31">
                  <c:v>San Luis Potosí</c:v>
                </c:pt>
              </c:strCache>
            </c:strRef>
          </c:cat>
          <c:val>
            <c:numRef>
              <c:f>'F23'!$C$7:$C$38</c:f>
              <c:numCache>
                <c:formatCode>0.00%</c:formatCode>
                <c:ptCount val="32"/>
                <c:pt idx="0">
                  <c:v>6.9620253164556903E-2</c:v>
                </c:pt>
                <c:pt idx="1">
                  <c:v>7.196220263062085E-2</c:v>
                </c:pt>
                <c:pt idx="2">
                  <c:v>8.0151439319330206E-2</c:v>
                </c:pt>
                <c:pt idx="3">
                  <c:v>8.6615256452389502E-2</c:v>
                </c:pt>
                <c:pt idx="4">
                  <c:v>9.657520366392415E-2</c:v>
                </c:pt>
                <c:pt idx="5">
                  <c:v>9.9120571392612281E-2</c:v>
                </c:pt>
                <c:pt idx="6">
                  <c:v>9.9939020258825215E-2</c:v>
                </c:pt>
                <c:pt idx="7">
                  <c:v>0.10134049145830226</c:v>
                </c:pt>
                <c:pt idx="8">
                  <c:v>0.10422850509907979</c:v>
                </c:pt>
                <c:pt idx="9">
                  <c:v>0.10618176105569084</c:v>
                </c:pt>
                <c:pt idx="10">
                  <c:v>0.10725151502659035</c:v>
                </c:pt>
                <c:pt idx="11">
                  <c:v>0.10746320786169011</c:v>
                </c:pt>
                <c:pt idx="12">
                  <c:v>0.11172580964316339</c:v>
                </c:pt>
                <c:pt idx="13">
                  <c:v>0.11211036747846552</c:v>
                </c:pt>
                <c:pt idx="14">
                  <c:v>0.112861375830864</c:v>
                </c:pt>
                <c:pt idx="15">
                  <c:v>0.11408085554565331</c:v>
                </c:pt>
                <c:pt idx="16">
                  <c:v>0.11441126341892896</c:v>
                </c:pt>
                <c:pt idx="17">
                  <c:v>0.11728899488017601</c:v>
                </c:pt>
                <c:pt idx="18">
                  <c:v>0.11898470719274133</c:v>
                </c:pt>
                <c:pt idx="19">
                  <c:v>0.11939078231213063</c:v>
                </c:pt>
                <c:pt idx="20">
                  <c:v>0.12211023052385814</c:v>
                </c:pt>
                <c:pt idx="21">
                  <c:v>0.12368644926068467</c:v>
                </c:pt>
                <c:pt idx="22">
                  <c:v>0.12483174956275037</c:v>
                </c:pt>
                <c:pt idx="23">
                  <c:v>0.12835813964288206</c:v>
                </c:pt>
                <c:pt idx="24">
                  <c:v>0.12840584196078758</c:v>
                </c:pt>
                <c:pt idx="25">
                  <c:v>0.12898430158216639</c:v>
                </c:pt>
                <c:pt idx="26">
                  <c:v>0.12940717110291441</c:v>
                </c:pt>
                <c:pt idx="27">
                  <c:v>0.13047212386870949</c:v>
                </c:pt>
                <c:pt idx="28">
                  <c:v>0.13291558288011349</c:v>
                </c:pt>
                <c:pt idx="29">
                  <c:v>0.14279216718241111</c:v>
                </c:pt>
                <c:pt idx="30">
                  <c:v>0.15148577057623544</c:v>
                </c:pt>
                <c:pt idx="31">
                  <c:v>0.1535248993565157</c:v>
                </c:pt>
              </c:numCache>
            </c:numRef>
          </c:val>
          <c:extLst>
            <c:ext xmlns:c16="http://schemas.microsoft.com/office/drawing/2014/chart" uri="{C3380CC4-5D6E-409C-BE32-E72D297353CC}">
              <c16:uniqueId val="{00000019-C60D-49F6-A2DC-FA43CFFC3A2F}"/>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'F23'!$B$40</c:f>
              <c:strCache>
                <c:ptCount val="1"/>
                <c:pt idx="0">
                  <c:v>Nacional</c:v>
                </c:pt>
              </c:strCache>
            </c:strRef>
          </c:tx>
          <c:spPr>
            <a:ln w="57150">
              <a:solidFill>
                <a:srgbClr val="FF6C37"/>
              </a:solidFill>
              <a:prstDash val="sysDot"/>
            </a:ln>
          </c:spPr>
          <c:marker>
            <c:symbol val="none"/>
          </c:marker>
          <c:dPt>
            <c:idx val="0"/>
            <c:bubble3D val="0"/>
            <c:extLst>
              <c:ext xmlns:c16="http://schemas.microsoft.com/office/drawing/2014/chart" uri="{C3380CC4-5D6E-409C-BE32-E72D297353CC}">
                <c16:uniqueId val="{0000001A-C60D-49F6-A2DC-FA43CFFC3A2F}"/>
              </c:ext>
            </c:extLst>
          </c:dPt>
          <c:dLbls>
            <c:dLbl>
              <c:idx val="0"/>
              <c:layout>
                <c:manualLayout>
                  <c:x val="-5.8617003367003366E-2"/>
                  <c:y val="0.2333301851823642"/>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A-C60D-49F6-A2DC-FA43CFFC3A2F}"/>
                </c:ext>
              </c:extLst>
            </c:dLbl>
            <c:dLbl>
              <c:idx val="1"/>
              <c:delete val="1"/>
              <c:extLst>
                <c:ext xmlns:c15="http://schemas.microsoft.com/office/drawing/2012/chart" uri="{CE6537A1-D6FC-4f65-9D91-7224C49458BB}"/>
                <c:ext xmlns:c16="http://schemas.microsoft.com/office/drawing/2014/chart" uri="{C3380CC4-5D6E-409C-BE32-E72D297353CC}">
                  <c16:uniqueId val="{0000001B-C60D-49F6-A2DC-FA43CFFC3A2F}"/>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'F23'!$D$40:$D$41</c:f>
              <c:numCache>
                <c:formatCode>0.00%</c:formatCode>
                <c:ptCount val="2"/>
                <c:pt idx="0">
                  <c:v>0.11289999999999999</c:v>
                </c:pt>
                <c:pt idx="1">
                  <c:v>0.11289999999999999</c:v>
                </c:pt>
              </c:numCache>
            </c:numRef>
          </c:xVal>
          <c:yVal>
            <c:numRef>
              <c:f>'F23'!$C$40:$C$41</c:f>
              <c:numCache>
                <c:formatCode>General</c:formatCode>
                <c:ptCount val="2"/>
                <c:pt idx="0">
                  <c:v>1</c:v>
                </c:pt>
                <c:pt idx="1">
                  <c:v>0</c:v>
                </c:pt>
              </c:numCache>
            </c:numRef>
          </c:yVal>
          <c:smooth val="0"/>
          <c:extLst>
            <c:ext xmlns:c16="http://schemas.microsoft.com/office/drawing/2014/chart" uri="{C3380CC4-5D6E-409C-BE32-E72D297353CC}">
              <c16:uniqueId val="{0000001C-C60D-49F6-A2DC-FA43CFFC3A2F}"/>
            </c:ext>
          </c:extLst>
        </c:ser>
        <c:dLbls>
          <c:showLegendKey val="0"/>
          <c:showVal val="0"/>
          <c:showCatName val="0"/>
          <c:showSerName val="0"/>
          <c:showPercent val="0"/>
          <c:showBubbleSize val="0"/>
        </c:dLbls>
        <c:axId val="448630488"/>
        <c:axId val="448631472"/>
      </c:scatterChart>
      <c:valAx>
        <c:axId val="403253368"/>
        <c:scaling>
          <c:orientation val="minMax"/>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1472"/>
        <c:scaling>
          <c:orientation val="minMax"/>
          <c:max val="1"/>
        </c:scaling>
        <c:delete val="1"/>
        <c:axPos val="l"/>
        <c:numFmt formatCode="General" sourceLinked="1"/>
        <c:majorTickMark val="out"/>
        <c:minorTickMark val="none"/>
        <c:tickLblPos val="nextTo"/>
        <c:crossAx val="448630488"/>
        <c:crosses val="autoZero"/>
        <c:crossBetween val="midCat"/>
      </c:valAx>
      <c:valAx>
        <c:axId val="448630488"/>
        <c:scaling>
          <c:orientation val="minMax"/>
        </c:scaling>
        <c:delete val="1"/>
        <c:axPos val="b"/>
        <c:numFmt formatCode="0.00%" sourceLinked="1"/>
        <c:majorTickMark val="out"/>
        <c:minorTickMark val="none"/>
        <c:tickLblPos val="nextTo"/>
        <c:crossAx val="448631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'F24'!$A$7:$B$7</c:f>
              <c:strCache>
                <c:ptCount val="2"/>
                <c:pt idx="0">
                  <c:v>enero</c:v>
                </c:pt>
                <c:pt idx="1">
                  <c:v>2023</c:v>
                </c:pt>
              </c:strCache>
            </c:strRef>
          </c:tx>
          <c:spPr>
            <a:solidFill>
              <a:srgbClr val="AFB7BC"/>
            </a:solidFill>
          </c:spPr>
          <c:invertIfNegative val="0"/>
          <c:dPt>
            <c:idx val="24"/>
            <c:invertIfNegative val="0"/>
            <c:bubble3D val="0"/>
            <c:spPr>
              <a:solidFill>
                <a:srgbClr val="303233"/>
              </a:solidFill>
            </c:spPr>
            <c:extLst>
              <c:ext xmlns:c16="http://schemas.microsoft.com/office/drawing/2014/chart" uri="{C3380CC4-5D6E-409C-BE32-E72D297353CC}">
                <c16:uniqueId val="{00000001-F954-4B47-AA2D-6B40295B623D}"/>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'F24'!$C$6:$E$6</c:f>
              <c:strCache>
                <c:ptCount val="3"/>
                <c:pt idx="0">
                  <c:v>Regular</c:v>
                </c:pt>
                <c:pt idx="1">
                  <c:v>Premium</c:v>
                </c:pt>
                <c:pt idx="2">
                  <c:v>Diésel</c:v>
                </c:pt>
              </c:strCache>
            </c:strRef>
          </c:cat>
          <c:val>
            <c:numRef>
              <c:f>'F24'!$C$7:$E$7</c:f>
              <c:numCache>
                <c:formatCode>0.00</c:formatCode>
                <c:ptCount val="3"/>
                <c:pt idx="0">
                  <c:v>22.45</c:v>
                </c:pt>
                <c:pt idx="1">
                  <c:v>24.93</c:v>
                </c:pt>
                <c:pt idx="2">
                  <c:v>24.06</c:v>
                </c:pt>
              </c:numCache>
            </c:numRef>
          </c:val>
          <c:extLst>
            <c:ext xmlns:c16="http://schemas.microsoft.com/office/drawing/2014/chart" uri="{C3380CC4-5D6E-409C-BE32-E72D297353CC}">
              <c16:uniqueId val="{00000002-F954-4B47-AA2D-6B40295B623D}"/>
            </c:ext>
          </c:extLst>
        </c:ser>
        <c:ser>
          <c:idx val="1"/>
          <c:order val="1"/>
          <c:tx>
            <c:strRef>
              <c:f>'F24'!$A$8:$B$8</c:f>
              <c:strCache>
                <c:ptCount val="2"/>
                <c:pt idx="0">
                  <c:v>febrero</c:v>
                </c:pt>
                <c:pt idx="1">
                  <c:v>2023</c:v>
                </c:pt>
              </c:strCache>
            </c:strRef>
          </c:tx>
          <c:spPr>
            <a:solidFill>
              <a:srgbClr val="FFC000"/>
            </a:solidFill>
          </c:spPr>
          <c:invertIfNegative val="0"/>
          <c:dPt>
            <c:idx val="24"/>
            <c:invertIfNegative val="0"/>
            <c:bubble3D val="0"/>
            <c:extLst>
              <c:ext xmlns:c16="http://schemas.microsoft.com/office/drawing/2014/chart" uri="{C3380CC4-5D6E-409C-BE32-E72D297353CC}">
                <c16:uniqueId val="{00000003-F954-4B47-AA2D-6B40295B623D}"/>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'F24'!$C$6:$E$6</c:f>
              <c:strCache>
                <c:ptCount val="3"/>
                <c:pt idx="0">
                  <c:v>Regular</c:v>
                </c:pt>
                <c:pt idx="1">
                  <c:v>Premium</c:v>
                </c:pt>
                <c:pt idx="2">
                  <c:v>Diésel</c:v>
                </c:pt>
              </c:strCache>
            </c:strRef>
          </c:cat>
          <c:val>
            <c:numRef>
              <c:f>'F24'!$C$8:$E$8</c:f>
              <c:numCache>
                <c:formatCode>0.00</c:formatCode>
                <c:ptCount val="3"/>
                <c:pt idx="0">
                  <c:v>22.39</c:v>
                </c:pt>
                <c:pt idx="1">
                  <c:v>24.81</c:v>
                </c:pt>
                <c:pt idx="2">
                  <c:v>23.81</c:v>
                </c:pt>
              </c:numCache>
            </c:numRef>
          </c:val>
          <c:extLst>
            <c:ext xmlns:c16="http://schemas.microsoft.com/office/drawing/2014/chart" uri="{C3380CC4-5D6E-409C-BE32-E72D297353CC}">
              <c16:uniqueId val="{00000004-F954-4B47-AA2D-6B40295B623D}"/>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5.43"/>
          <c:min val="15.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BCBF-4728-AE5D-28BCB838EB9B}"/>
              </c:ext>
            </c:extLst>
          </c:dPt>
          <c:dPt>
            <c:idx val="1"/>
            <c:bubble3D val="0"/>
            <c:extLst>
              <c:ext xmlns:c16="http://schemas.microsoft.com/office/drawing/2014/chart" uri="{C3380CC4-5D6E-409C-BE32-E72D297353CC}">
                <c16:uniqueId val="{00000001-BCBF-4728-AE5D-28BCB838EB9B}"/>
              </c:ext>
            </c:extLst>
          </c:dPt>
          <c:dPt>
            <c:idx val="2"/>
            <c:bubble3D val="0"/>
            <c:extLst>
              <c:ext xmlns:c16="http://schemas.microsoft.com/office/drawing/2014/chart" uri="{C3380CC4-5D6E-409C-BE32-E72D297353CC}">
                <c16:uniqueId val="{00000002-BCBF-4728-AE5D-28BCB838EB9B}"/>
              </c:ext>
            </c:extLst>
          </c:dPt>
          <c:dPt>
            <c:idx val="3"/>
            <c:bubble3D val="0"/>
            <c:extLst>
              <c:ext xmlns:c16="http://schemas.microsoft.com/office/drawing/2014/chart" uri="{C3380CC4-5D6E-409C-BE32-E72D297353CC}">
                <c16:uniqueId val="{00000003-BCBF-4728-AE5D-28BCB838EB9B}"/>
              </c:ext>
            </c:extLst>
          </c:dPt>
          <c:dPt>
            <c:idx val="4"/>
            <c:bubble3D val="0"/>
            <c:extLst>
              <c:ext xmlns:c16="http://schemas.microsoft.com/office/drawing/2014/chart" uri="{C3380CC4-5D6E-409C-BE32-E72D297353CC}">
                <c16:uniqueId val="{00000004-BCBF-4728-AE5D-28BCB838EB9B}"/>
              </c:ext>
            </c:extLst>
          </c:dPt>
          <c:dPt>
            <c:idx val="5"/>
            <c:bubble3D val="0"/>
            <c:extLst>
              <c:ext xmlns:c16="http://schemas.microsoft.com/office/drawing/2014/chart" uri="{C3380CC4-5D6E-409C-BE32-E72D297353CC}">
                <c16:uniqueId val="{00000005-BCBF-4728-AE5D-28BCB838EB9B}"/>
              </c:ext>
            </c:extLst>
          </c:dPt>
          <c:dPt>
            <c:idx val="6"/>
            <c:bubble3D val="0"/>
            <c:extLst>
              <c:ext xmlns:c16="http://schemas.microsoft.com/office/drawing/2014/chart" uri="{C3380CC4-5D6E-409C-BE32-E72D297353CC}">
                <c16:uniqueId val="{00000006-BCBF-4728-AE5D-28BCB838EB9B}"/>
              </c:ext>
            </c:extLst>
          </c:dPt>
          <c:dPt>
            <c:idx val="7"/>
            <c:bubble3D val="0"/>
            <c:extLst>
              <c:ext xmlns:c16="http://schemas.microsoft.com/office/drawing/2014/chart" uri="{C3380CC4-5D6E-409C-BE32-E72D297353CC}">
                <c16:uniqueId val="{00000007-BCBF-4728-AE5D-28BCB838EB9B}"/>
              </c:ext>
            </c:extLst>
          </c:dPt>
          <c:dPt>
            <c:idx val="8"/>
            <c:bubble3D val="0"/>
            <c:extLst>
              <c:ext xmlns:c16="http://schemas.microsoft.com/office/drawing/2014/chart" uri="{C3380CC4-5D6E-409C-BE32-E72D297353CC}">
                <c16:uniqueId val="{00000008-BCBF-4728-AE5D-28BCB838EB9B}"/>
              </c:ext>
            </c:extLst>
          </c:dPt>
          <c:dPt>
            <c:idx val="9"/>
            <c:bubble3D val="0"/>
            <c:extLst>
              <c:ext xmlns:c16="http://schemas.microsoft.com/office/drawing/2014/chart" uri="{C3380CC4-5D6E-409C-BE32-E72D297353CC}">
                <c16:uniqueId val="{00000009-BCBF-4728-AE5D-28BCB838EB9B}"/>
              </c:ext>
            </c:extLst>
          </c:dPt>
          <c:dPt>
            <c:idx val="10"/>
            <c:bubble3D val="0"/>
            <c:extLst>
              <c:ext xmlns:c16="http://schemas.microsoft.com/office/drawing/2014/chart" uri="{C3380CC4-5D6E-409C-BE32-E72D297353CC}">
                <c16:uniqueId val="{0000000A-BCBF-4728-AE5D-28BCB838EB9B}"/>
              </c:ext>
            </c:extLst>
          </c:dPt>
          <c:dPt>
            <c:idx val="11"/>
            <c:bubble3D val="0"/>
            <c:extLst>
              <c:ext xmlns:c16="http://schemas.microsoft.com/office/drawing/2014/chart" uri="{C3380CC4-5D6E-409C-BE32-E72D297353CC}">
                <c16:uniqueId val="{0000000B-BCBF-4728-AE5D-28BCB838EB9B}"/>
              </c:ext>
            </c:extLst>
          </c:dPt>
          <c:dPt>
            <c:idx val="12"/>
            <c:bubble3D val="0"/>
            <c:extLst>
              <c:ext xmlns:c16="http://schemas.microsoft.com/office/drawing/2014/chart" uri="{C3380CC4-5D6E-409C-BE32-E72D297353CC}">
                <c16:uniqueId val="{0000000C-BCBF-4728-AE5D-28BCB838EB9B}"/>
              </c:ext>
            </c:extLst>
          </c:dPt>
          <c:dPt>
            <c:idx val="13"/>
            <c:bubble3D val="0"/>
            <c:extLst>
              <c:ext xmlns:c16="http://schemas.microsoft.com/office/drawing/2014/chart" uri="{C3380CC4-5D6E-409C-BE32-E72D297353CC}">
                <c16:uniqueId val="{0000000D-BCBF-4728-AE5D-28BCB838EB9B}"/>
              </c:ext>
            </c:extLst>
          </c:dPt>
          <c:dPt>
            <c:idx val="14"/>
            <c:bubble3D val="0"/>
            <c:extLst>
              <c:ext xmlns:c16="http://schemas.microsoft.com/office/drawing/2014/chart" uri="{C3380CC4-5D6E-409C-BE32-E72D297353CC}">
                <c16:uniqueId val="{0000000E-BCBF-4728-AE5D-28BCB838EB9B}"/>
              </c:ext>
            </c:extLst>
          </c:dPt>
          <c:dPt>
            <c:idx val="15"/>
            <c:bubble3D val="0"/>
            <c:extLst>
              <c:ext xmlns:c16="http://schemas.microsoft.com/office/drawing/2014/chart" uri="{C3380CC4-5D6E-409C-BE32-E72D297353CC}">
                <c16:uniqueId val="{0000000F-BCBF-4728-AE5D-28BCB838EB9B}"/>
              </c:ext>
            </c:extLst>
          </c:dPt>
          <c:dPt>
            <c:idx val="16"/>
            <c:bubble3D val="0"/>
            <c:extLst>
              <c:ext xmlns:c16="http://schemas.microsoft.com/office/drawing/2014/chart" uri="{C3380CC4-5D6E-409C-BE32-E72D297353CC}">
                <c16:uniqueId val="{00000010-BCBF-4728-AE5D-28BCB838EB9B}"/>
              </c:ext>
            </c:extLst>
          </c:dPt>
          <c:dPt>
            <c:idx val="17"/>
            <c:bubble3D val="0"/>
            <c:extLst>
              <c:ext xmlns:c16="http://schemas.microsoft.com/office/drawing/2014/chart" uri="{C3380CC4-5D6E-409C-BE32-E72D297353CC}">
                <c16:uniqueId val="{00000011-BCBF-4728-AE5D-28BCB838EB9B}"/>
              </c:ext>
            </c:extLst>
          </c:dPt>
          <c:dPt>
            <c:idx val="18"/>
            <c:bubble3D val="0"/>
            <c:extLst>
              <c:ext xmlns:c16="http://schemas.microsoft.com/office/drawing/2014/chart" uri="{C3380CC4-5D6E-409C-BE32-E72D297353CC}">
                <c16:uniqueId val="{00000012-BCBF-4728-AE5D-28BCB838EB9B}"/>
              </c:ext>
            </c:extLst>
          </c:dPt>
          <c:dPt>
            <c:idx val="19"/>
            <c:bubble3D val="0"/>
            <c:extLst>
              <c:ext xmlns:c16="http://schemas.microsoft.com/office/drawing/2014/chart" uri="{C3380CC4-5D6E-409C-BE32-E72D297353CC}">
                <c16:uniqueId val="{00000013-BCBF-4728-AE5D-28BCB838EB9B}"/>
              </c:ext>
            </c:extLst>
          </c:dPt>
          <c:dPt>
            <c:idx val="20"/>
            <c:bubble3D val="0"/>
            <c:extLst>
              <c:ext xmlns:c16="http://schemas.microsoft.com/office/drawing/2014/chart" uri="{C3380CC4-5D6E-409C-BE32-E72D297353CC}">
                <c16:uniqueId val="{00000014-BCBF-4728-AE5D-28BCB838EB9B}"/>
              </c:ext>
            </c:extLst>
          </c:dPt>
          <c:dPt>
            <c:idx val="21"/>
            <c:bubble3D val="0"/>
            <c:extLst>
              <c:ext xmlns:c16="http://schemas.microsoft.com/office/drawing/2014/chart" uri="{C3380CC4-5D6E-409C-BE32-E72D297353CC}">
                <c16:uniqueId val="{00000015-BCBF-4728-AE5D-28BCB838EB9B}"/>
              </c:ext>
            </c:extLst>
          </c:dPt>
          <c:dPt>
            <c:idx val="22"/>
            <c:bubble3D val="0"/>
            <c:extLst>
              <c:ext xmlns:c16="http://schemas.microsoft.com/office/drawing/2014/chart" uri="{C3380CC4-5D6E-409C-BE32-E72D297353CC}">
                <c16:uniqueId val="{00000016-BCBF-4728-AE5D-28BCB838EB9B}"/>
              </c:ext>
            </c:extLst>
          </c:dPt>
          <c:dPt>
            <c:idx val="23"/>
            <c:bubble3D val="0"/>
            <c:extLst>
              <c:ext xmlns:c16="http://schemas.microsoft.com/office/drawing/2014/chart" uri="{C3380CC4-5D6E-409C-BE32-E72D297353CC}">
                <c16:uniqueId val="{00000017-BCBF-4728-AE5D-28BCB838EB9B}"/>
              </c:ext>
            </c:extLst>
          </c:dPt>
          <c:dPt>
            <c:idx val="24"/>
            <c:bubble3D val="0"/>
            <c:extLst>
              <c:ext xmlns:c16="http://schemas.microsoft.com/office/drawing/2014/chart" uri="{C3380CC4-5D6E-409C-BE32-E72D297353CC}">
                <c16:uniqueId val="{00000018-BCBF-4728-AE5D-28BCB838EB9B}"/>
              </c:ext>
            </c:extLst>
          </c:dPt>
          <c:dPt>
            <c:idx val="25"/>
            <c:bubble3D val="0"/>
            <c:extLst>
              <c:ext xmlns:c16="http://schemas.microsoft.com/office/drawing/2014/chart" uri="{C3380CC4-5D6E-409C-BE32-E72D297353CC}">
                <c16:uniqueId val="{00000019-BCBF-4728-AE5D-28BCB838EB9B}"/>
              </c:ext>
            </c:extLst>
          </c:dPt>
          <c:dPt>
            <c:idx val="26"/>
            <c:bubble3D val="0"/>
            <c:extLst>
              <c:ext xmlns:c16="http://schemas.microsoft.com/office/drawing/2014/chart" uri="{C3380CC4-5D6E-409C-BE32-E72D297353CC}">
                <c16:uniqueId val="{0000001A-BCBF-4728-AE5D-28BCB838EB9B}"/>
              </c:ext>
            </c:extLst>
          </c:dPt>
          <c:dPt>
            <c:idx val="27"/>
            <c:bubble3D val="0"/>
            <c:extLst>
              <c:ext xmlns:c16="http://schemas.microsoft.com/office/drawing/2014/chart" uri="{C3380CC4-5D6E-409C-BE32-E72D297353CC}">
                <c16:uniqueId val="{0000001B-BCBF-4728-AE5D-28BCB838EB9B}"/>
              </c:ext>
            </c:extLst>
          </c:dPt>
          <c:dPt>
            <c:idx val="28"/>
            <c:bubble3D val="0"/>
            <c:extLst>
              <c:ext xmlns:c16="http://schemas.microsoft.com/office/drawing/2014/chart" uri="{C3380CC4-5D6E-409C-BE32-E72D297353CC}">
                <c16:uniqueId val="{0000001C-BCBF-4728-AE5D-28BCB838EB9B}"/>
              </c:ext>
            </c:extLst>
          </c:dPt>
          <c:dPt>
            <c:idx val="29"/>
            <c:bubble3D val="0"/>
            <c:extLst>
              <c:ext xmlns:c16="http://schemas.microsoft.com/office/drawing/2014/chart" uri="{C3380CC4-5D6E-409C-BE32-E72D297353CC}">
                <c16:uniqueId val="{0000001D-BCBF-4728-AE5D-28BCB838EB9B}"/>
              </c:ext>
            </c:extLst>
          </c:dPt>
          <c:dPt>
            <c:idx val="30"/>
            <c:bubble3D val="0"/>
            <c:extLst>
              <c:ext xmlns:c16="http://schemas.microsoft.com/office/drawing/2014/chart" uri="{C3380CC4-5D6E-409C-BE32-E72D297353CC}">
                <c16:uniqueId val="{0000001E-BCBF-4728-AE5D-28BCB838EB9B}"/>
              </c:ext>
            </c:extLst>
          </c:dPt>
          <c:dPt>
            <c:idx val="31"/>
            <c:bubble3D val="0"/>
            <c:extLst>
              <c:ext xmlns:c16="http://schemas.microsoft.com/office/drawing/2014/chart" uri="{C3380CC4-5D6E-409C-BE32-E72D297353CC}">
                <c16:uniqueId val="{0000001F-BCBF-4728-AE5D-28BCB838EB9B}"/>
              </c:ext>
            </c:extLst>
          </c:dPt>
          <c:dPt>
            <c:idx val="32"/>
            <c:bubble3D val="0"/>
            <c:extLst>
              <c:ext xmlns:c16="http://schemas.microsoft.com/office/drawing/2014/chart" uri="{C3380CC4-5D6E-409C-BE32-E72D297353CC}">
                <c16:uniqueId val="{00000020-BCBF-4728-AE5D-28BCB838EB9B}"/>
              </c:ext>
            </c:extLst>
          </c:dPt>
          <c:dPt>
            <c:idx val="33"/>
            <c:bubble3D val="0"/>
            <c:extLst>
              <c:ext xmlns:c16="http://schemas.microsoft.com/office/drawing/2014/chart" uri="{C3380CC4-5D6E-409C-BE32-E72D297353CC}">
                <c16:uniqueId val="{00000021-BCBF-4728-AE5D-28BCB838EB9B}"/>
              </c:ext>
            </c:extLst>
          </c:dPt>
          <c:dPt>
            <c:idx val="34"/>
            <c:bubble3D val="0"/>
            <c:extLst>
              <c:ext xmlns:c16="http://schemas.microsoft.com/office/drawing/2014/chart" uri="{C3380CC4-5D6E-409C-BE32-E72D297353CC}">
                <c16:uniqueId val="{00000022-BCBF-4728-AE5D-28BCB838EB9B}"/>
              </c:ext>
            </c:extLst>
          </c:dPt>
          <c:dPt>
            <c:idx val="35"/>
            <c:bubble3D val="0"/>
            <c:extLst>
              <c:ext xmlns:c16="http://schemas.microsoft.com/office/drawing/2014/chart" uri="{C3380CC4-5D6E-409C-BE32-E72D297353CC}">
                <c16:uniqueId val="{00000023-BCBF-4728-AE5D-28BCB838EB9B}"/>
              </c:ext>
            </c:extLst>
          </c:dPt>
          <c:dPt>
            <c:idx val="36"/>
            <c:bubble3D val="0"/>
            <c:extLst>
              <c:ext xmlns:c16="http://schemas.microsoft.com/office/drawing/2014/chart" uri="{C3380CC4-5D6E-409C-BE32-E72D297353CC}">
                <c16:uniqueId val="{00000024-BCBF-4728-AE5D-28BCB838EB9B}"/>
              </c:ext>
            </c:extLst>
          </c:dPt>
          <c:dPt>
            <c:idx val="37"/>
            <c:bubble3D val="0"/>
            <c:extLst>
              <c:ext xmlns:c16="http://schemas.microsoft.com/office/drawing/2014/chart" uri="{C3380CC4-5D6E-409C-BE32-E72D297353CC}">
                <c16:uniqueId val="{00000025-BCBF-4728-AE5D-28BCB838EB9B}"/>
              </c:ext>
            </c:extLst>
          </c:dPt>
          <c:dPt>
            <c:idx val="38"/>
            <c:bubble3D val="0"/>
            <c:extLst>
              <c:ext xmlns:c16="http://schemas.microsoft.com/office/drawing/2014/chart" uri="{C3380CC4-5D6E-409C-BE32-E72D297353CC}">
                <c16:uniqueId val="{00000026-BCBF-4728-AE5D-28BCB838EB9B}"/>
              </c:ext>
            </c:extLst>
          </c:dPt>
          <c:dPt>
            <c:idx val="39"/>
            <c:bubble3D val="0"/>
            <c:extLst>
              <c:ext xmlns:c16="http://schemas.microsoft.com/office/drawing/2014/chart" uri="{C3380CC4-5D6E-409C-BE32-E72D297353CC}">
                <c16:uniqueId val="{00000027-BCBF-4728-AE5D-28BCB838EB9B}"/>
              </c:ext>
            </c:extLst>
          </c:dPt>
          <c:dPt>
            <c:idx val="40"/>
            <c:bubble3D val="0"/>
            <c:extLst>
              <c:ext xmlns:c16="http://schemas.microsoft.com/office/drawing/2014/chart" uri="{C3380CC4-5D6E-409C-BE32-E72D297353CC}">
                <c16:uniqueId val="{00000028-BCBF-4728-AE5D-28BCB838EB9B}"/>
              </c:ext>
            </c:extLst>
          </c:dPt>
          <c:dPt>
            <c:idx val="41"/>
            <c:bubble3D val="0"/>
            <c:extLst>
              <c:ext xmlns:c16="http://schemas.microsoft.com/office/drawing/2014/chart" uri="{C3380CC4-5D6E-409C-BE32-E72D297353CC}">
                <c16:uniqueId val="{00000029-BCBF-4728-AE5D-28BCB838EB9B}"/>
              </c:ext>
            </c:extLst>
          </c:dPt>
          <c:dPt>
            <c:idx val="42"/>
            <c:bubble3D val="0"/>
            <c:extLst>
              <c:ext xmlns:c16="http://schemas.microsoft.com/office/drawing/2014/chart" uri="{C3380CC4-5D6E-409C-BE32-E72D297353CC}">
                <c16:uniqueId val="{0000002A-BCBF-4728-AE5D-28BCB838EB9B}"/>
              </c:ext>
            </c:extLst>
          </c:dPt>
          <c:dPt>
            <c:idx val="43"/>
            <c:bubble3D val="0"/>
            <c:extLst>
              <c:ext xmlns:c16="http://schemas.microsoft.com/office/drawing/2014/chart" uri="{C3380CC4-5D6E-409C-BE32-E72D297353CC}">
                <c16:uniqueId val="{0000002B-BCBF-4728-AE5D-28BCB838EB9B}"/>
              </c:ext>
            </c:extLst>
          </c:dPt>
          <c:dPt>
            <c:idx val="44"/>
            <c:bubble3D val="0"/>
            <c:extLst>
              <c:ext xmlns:c16="http://schemas.microsoft.com/office/drawing/2014/chart" uri="{C3380CC4-5D6E-409C-BE32-E72D297353CC}">
                <c16:uniqueId val="{0000002C-BCBF-4728-AE5D-28BCB838EB9B}"/>
              </c:ext>
            </c:extLst>
          </c:dPt>
          <c:dPt>
            <c:idx val="45"/>
            <c:bubble3D val="0"/>
            <c:extLst>
              <c:ext xmlns:c16="http://schemas.microsoft.com/office/drawing/2014/chart" uri="{C3380CC4-5D6E-409C-BE32-E72D297353CC}">
                <c16:uniqueId val="{0000002D-BCBF-4728-AE5D-28BCB838EB9B}"/>
              </c:ext>
            </c:extLst>
          </c:dPt>
          <c:dPt>
            <c:idx val="46"/>
            <c:bubble3D val="0"/>
            <c:extLst>
              <c:ext xmlns:c16="http://schemas.microsoft.com/office/drawing/2014/chart" uri="{C3380CC4-5D6E-409C-BE32-E72D297353CC}">
                <c16:uniqueId val="{0000002E-BCBF-4728-AE5D-28BCB838EB9B}"/>
              </c:ext>
            </c:extLst>
          </c:dPt>
          <c:dPt>
            <c:idx val="47"/>
            <c:bubble3D val="0"/>
            <c:extLst>
              <c:ext xmlns:c16="http://schemas.microsoft.com/office/drawing/2014/chart" uri="{C3380CC4-5D6E-409C-BE32-E72D297353CC}">
                <c16:uniqueId val="{0000002F-BCBF-4728-AE5D-28BCB838EB9B}"/>
              </c:ext>
            </c:extLst>
          </c:dPt>
          <c:dPt>
            <c:idx val="48"/>
            <c:bubble3D val="0"/>
            <c:extLst>
              <c:ext xmlns:c16="http://schemas.microsoft.com/office/drawing/2014/chart" uri="{C3380CC4-5D6E-409C-BE32-E72D297353CC}">
                <c16:uniqueId val="{00000030-BCBF-4728-AE5D-28BCB838EB9B}"/>
              </c:ext>
            </c:extLst>
          </c:dPt>
          <c:dPt>
            <c:idx val="49"/>
            <c:bubble3D val="0"/>
            <c:extLst>
              <c:ext xmlns:c16="http://schemas.microsoft.com/office/drawing/2014/chart" uri="{C3380CC4-5D6E-409C-BE32-E72D297353CC}">
                <c16:uniqueId val="{00000031-BCBF-4728-AE5D-28BCB838EB9B}"/>
              </c:ext>
            </c:extLst>
          </c:dPt>
          <c:dPt>
            <c:idx val="50"/>
            <c:bubble3D val="0"/>
            <c:extLst>
              <c:ext xmlns:c16="http://schemas.microsoft.com/office/drawing/2014/chart" uri="{C3380CC4-5D6E-409C-BE32-E72D297353CC}">
                <c16:uniqueId val="{00000032-BCBF-4728-AE5D-28BCB838EB9B}"/>
              </c:ext>
            </c:extLst>
          </c:dPt>
          <c:dPt>
            <c:idx val="51"/>
            <c:bubble3D val="0"/>
            <c:extLst>
              <c:ext xmlns:c16="http://schemas.microsoft.com/office/drawing/2014/chart" uri="{C3380CC4-5D6E-409C-BE32-E72D297353CC}">
                <c16:uniqueId val="{00000033-BCBF-4728-AE5D-28BCB838EB9B}"/>
              </c:ext>
            </c:extLst>
          </c:dPt>
          <c:dPt>
            <c:idx val="52"/>
            <c:bubble3D val="0"/>
            <c:extLst>
              <c:ext xmlns:c16="http://schemas.microsoft.com/office/drawing/2014/chart" uri="{C3380CC4-5D6E-409C-BE32-E72D297353CC}">
                <c16:uniqueId val="{00000034-BCBF-4728-AE5D-28BCB838EB9B}"/>
              </c:ext>
            </c:extLst>
          </c:dPt>
          <c:dPt>
            <c:idx val="53"/>
            <c:bubble3D val="0"/>
            <c:extLst>
              <c:ext xmlns:c16="http://schemas.microsoft.com/office/drawing/2014/chart" uri="{C3380CC4-5D6E-409C-BE32-E72D297353CC}">
                <c16:uniqueId val="{00000035-BCBF-4728-AE5D-28BCB838EB9B}"/>
              </c:ext>
            </c:extLst>
          </c:dPt>
          <c:dPt>
            <c:idx val="54"/>
            <c:bubble3D val="0"/>
            <c:extLst>
              <c:ext xmlns:c16="http://schemas.microsoft.com/office/drawing/2014/chart" uri="{C3380CC4-5D6E-409C-BE32-E72D297353CC}">
                <c16:uniqueId val="{00000036-BCBF-4728-AE5D-28BCB838EB9B}"/>
              </c:ext>
            </c:extLst>
          </c:dPt>
          <c:dPt>
            <c:idx val="55"/>
            <c:bubble3D val="0"/>
            <c:extLst>
              <c:ext xmlns:c16="http://schemas.microsoft.com/office/drawing/2014/chart" uri="{C3380CC4-5D6E-409C-BE32-E72D297353CC}">
                <c16:uniqueId val="{00000037-BCBF-4728-AE5D-28BCB838EB9B}"/>
              </c:ext>
            </c:extLst>
          </c:dPt>
          <c:dPt>
            <c:idx val="56"/>
            <c:bubble3D val="0"/>
            <c:extLst>
              <c:ext xmlns:c16="http://schemas.microsoft.com/office/drawing/2014/chart" uri="{C3380CC4-5D6E-409C-BE32-E72D297353CC}">
                <c16:uniqueId val="{00000038-BCBF-4728-AE5D-28BCB838EB9B}"/>
              </c:ext>
            </c:extLst>
          </c:dPt>
          <c:dPt>
            <c:idx val="59"/>
            <c:bubble3D val="0"/>
            <c:extLst>
              <c:ext xmlns:c16="http://schemas.microsoft.com/office/drawing/2014/chart" uri="{C3380CC4-5D6E-409C-BE32-E72D297353CC}">
                <c16:uniqueId val="{00000039-BCBF-4728-AE5D-28BCB838EB9B}"/>
              </c:ext>
            </c:extLst>
          </c:dPt>
          <c:dPt>
            <c:idx val="60"/>
            <c:bubble3D val="0"/>
            <c:extLst>
              <c:ext xmlns:c16="http://schemas.microsoft.com/office/drawing/2014/chart" uri="{C3380CC4-5D6E-409C-BE32-E72D297353CC}">
                <c16:uniqueId val="{0000003A-BCBF-4728-AE5D-28BCB838EB9B}"/>
              </c:ext>
            </c:extLst>
          </c:dPt>
          <c:dPt>
            <c:idx val="61"/>
            <c:bubble3D val="0"/>
            <c:extLst>
              <c:ext xmlns:c16="http://schemas.microsoft.com/office/drawing/2014/chart" uri="{C3380CC4-5D6E-409C-BE32-E72D297353CC}">
                <c16:uniqueId val="{0000003B-BCBF-4728-AE5D-28BCB838EB9B}"/>
              </c:ext>
            </c:extLst>
          </c:dPt>
          <c:dPt>
            <c:idx val="71"/>
            <c:bubble3D val="0"/>
            <c:extLst>
              <c:ext xmlns:c16="http://schemas.microsoft.com/office/drawing/2014/chart" uri="{C3380CC4-5D6E-409C-BE32-E72D297353CC}">
                <c16:uniqueId val="{0000003C-BCBF-4728-AE5D-28BCB838EB9B}"/>
              </c:ext>
            </c:extLst>
          </c:dPt>
          <c:dPt>
            <c:idx val="72"/>
            <c:bubble3D val="0"/>
            <c:extLst>
              <c:ext xmlns:c16="http://schemas.microsoft.com/office/drawing/2014/chart" uri="{C3380CC4-5D6E-409C-BE32-E72D297353CC}">
                <c16:uniqueId val="{0000003D-BCBF-4728-AE5D-28BCB838EB9B}"/>
              </c:ext>
            </c:extLst>
          </c:dPt>
          <c:dPt>
            <c:idx val="73"/>
            <c:bubble3D val="0"/>
            <c:extLst>
              <c:ext xmlns:c16="http://schemas.microsoft.com/office/drawing/2014/chart" uri="{C3380CC4-5D6E-409C-BE32-E72D297353CC}">
                <c16:uniqueId val="{0000003E-BCBF-4728-AE5D-28BCB838EB9B}"/>
              </c:ext>
            </c:extLst>
          </c:dPt>
          <c:dLbls>
            <c:dLbl>
              <c:idx val="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BF-4728-AE5D-28BCB838EB9B}"/>
                </c:ext>
              </c:extLst>
            </c:dLbl>
            <c:dLbl>
              <c:idx val="1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CBF-4728-AE5D-28BCB838EB9B}"/>
                </c:ext>
              </c:extLst>
            </c:dLbl>
            <c:dLbl>
              <c:idx val="2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CBF-4728-AE5D-28BCB838EB9B}"/>
                </c:ext>
              </c:extLst>
            </c:dLbl>
            <c:dLbl>
              <c:idx val="3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CBF-4728-AE5D-28BCB838EB9B}"/>
                </c:ext>
              </c:extLst>
            </c:dLbl>
            <c:dLbl>
              <c:idx val="4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CBF-4728-AE5D-28BCB838EB9B}"/>
                </c:ext>
              </c:extLst>
            </c:dLbl>
            <c:dLbl>
              <c:idx val="6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CBF-4728-AE5D-28BCB838EB9B}"/>
                </c:ext>
              </c:extLst>
            </c:dLbl>
            <c:dLbl>
              <c:idx val="7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BCBF-4728-AE5D-28BCB838EB9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'F25-26'!$A$7:$B$80</c:f>
              <c:multiLvlStrCache>
                <c:ptCount val="7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lvl>
                <c:lvl>
                  <c:pt idx="0">
                    <c:v>2017</c:v>
                  </c:pt>
                  <c:pt idx="12">
                    <c:v>2018</c:v>
                  </c:pt>
                  <c:pt idx="24">
                    <c:v>2019</c:v>
                  </c:pt>
                  <c:pt idx="36">
                    <c:v>2020</c:v>
                  </c:pt>
                  <c:pt idx="48">
                    <c:v>2021</c:v>
                  </c:pt>
                  <c:pt idx="60">
                    <c:v>2022</c:v>
                  </c:pt>
                  <c:pt idx="72">
                    <c:v>2023</c:v>
                  </c:pt>
                </c:lvl>
              </c:multiLvlStrCache>
            </c:multiLvlStrRef>
          </c:cat>
          <c:val>
            <c:numRef>
              <c:f>'F25-26'!$G$7:$G$80</c:f>
              <c:numCache>
                <c:formatCode>0.00</c:formatCode>
                <c:ptCount val="74"/>
                <c:pt idx="0">
                  <c:v>22.511622338090501</c:v>
                </c:pt>
                <c:pt idx="1">
                  <c:v>22.3660256880164</c:v>
                </c:pt>
                <c:pt idx="2">
                  <c:v>22.1085725420545</c:v>
                </c:pt>
                <c:pt idx="3">
                  <c:v>22.0830492927454</c:v>
                </c:pt>
                <c:pt idx="4">
                  <c:v>21.951820255619101</c:v>
                </c:pt>
                <c:pt idx="5">
                  <c:v>21.733098156048701</c:v>
                </c:pt>
                <c:pt idx="6">
                  <c:v>21.5294610689973</c:v>
                </c:pt>
                <c:pt idx="7">
                  <c:v>21.508703555405901</c:v>
                </c:pt>
                <c:pt idx="8">
                  <c:v>21.739156652444901</c:v>
                </c:pt>
                <c:pt idx="9">
                  <c:v>21.773395315034399</c:v>
                </c:pt>
                <c:pt idx="10">
                  <c:v>21.655266729287</c:v>
                </c:pt>
                <c:pt idx="11">
                  <c:v>21.721029023463</c:v>
                </c:pt>
                <c:pt idx="12">
                  <c:v>22.402864367420801</c:v>
                </c:pt>
                <c:pt idx="13">
                  <c:v>23.349254600560801</c:v>
                </c:pt>
                <c:pt idx="14">
                  <c:v>23.589056721962599</c:v>
                </c:pt>
                <c:pt idx="15">
                  <c:v>23.782928166991599</c:v>
                </c:pt>
                <c:pt idx="16">
                  <c:v>24.1256331082926</c:v>
                </c:pt>
                <c:pt idx="17">
                  <c:v>24.406526753187499</c:v>
                </c:pt>
                <c:pt idx="18">
                  <c:v>24.632329807199401</c:v>
                </c:pt>
                <c:pt idx="19">
                  <c:v>25.017752307931801</c:v>
                </c:pt>
                <c:pt idx="20">
                  <c:v>25.2421028086776</c:v>
                </c:pt>
                <c:pt idx="21">
                  <c:v>25.423964927761102</c:v>
                </c:pt>
                <c:pt idx="22">
                  <c:v>25.262996566864199</c:v>
                </c:pt>
                <c:pt idx="23">
                  <c:v>24.798555815279599</c:v>
                </c:pt>
                <c:pt idx="24">
                  <c:v>24.7045613957029</c:v>
                </c:pt>
                <c:pt idx="25">
                  <c:v>25.218638184780801</c:v>
                </c:pt>
                <c:pt idx="26">
                  <c:v>25.7072409859483</c:v>
                </c:pt>
                <c:pt idx="27">
                  <c:v>25.5506883490199</c:v>
                </c:pt>
                <c:pt idx="28">
                  <c:v>25.6275688710422</c:v>
                </c:pt>
                <c:pt idx="29">
                  <c:v>25.434954440961501</c:v>
                </c:pt>
                <c:pt idx="30">
                  <c:v>25.351907291999201</c:v>
                </c:pt>
                <c:pt idx="31">
                  <c:v>25.182095557218101</c:v>
                </c:pt>
                <c:pt idx="32">
                  <c:v>25.092773147848501</c:v>
                </c:pt>
                <c:pt idx="33">
                  <c:v>24.9331222539323</c:v>
                </c:pt>
                <c:pt idx="34">
                  <c:v>24.721530229111799</c:v>
                </c:pt>
                <c:pt idx="35">
                  <c:v>24.747665320755601</c:v>
                </c:pt>
                <c:pt idx="36">
                  <c:v>24.754533458015</c:v>
                </c:pt>
                <c:pt idx="37">
                  <c:v>24.471144664989801</c:v>
                </c:pt>
                <c:pt idx="38">
                  <c:v>22.785237344963001</c:v>
                </c:pt>
                <c:pt idx="39">
                  <c:v>19.391588670251199</c:v>
                </c:pt>
                <c:pt idx="40">
                  <c:v>20.544715032913899</c:v>
                </c:pt>
                <c:pt idx="41">
                  <c:v>22.0389913536089</c:v>
                </c:pt>
                <c:pt idx="42">
                  <c:v>23.105504717776501</c:v>
                </c:pt>
                <c:pt idx="43">
                  <c:v>22.9726010857032</c:v>
                </c:pt>
                <c:pt idx="44">
                  <c:v>22.7579435426453</c:v>
                </c:pt>
                <c:pt idx="45">
                  <c:v>22.4181197999349</c:v>
                </c:pt>
                <c:pt idx="46">
                  <c:v>21.524626852085301</c:v>
                </c:pt>
                <c:pt idx="47">
                  <c:v>21.6101647765027</c:v>
                </c:pt>
                <c:pt idx="48">
                  <c:v>22.548845658359699</c:v>
                </c:pt>
                <c:pt idx="49">
                  <c:v>23.330148624977099</c:v>
                </c:pt>
                <c:pt idx="50">
                  <c:v>23.698792110473399</c:v>
                </c:pt>
                <c:pt idx="51">
                  <c:v>23.660752512347798</c:v>
                </c:pt>
                <c:pt idx="52">
                  <c:v>23.673591065368299</c:v>
                </c:pt>
                <c:pt idx="53">
                  <c:v>23.550561937902401</c:v>
                </c:pt>
                <c:pt idx="54">
                  <c:v>23.319375711674201</c:v>
                </c:pt>
                <c:pt idx="55">
                  <c:v>23.184829622715501</c:v>
                </c:pt>
                <c:pt idx="56">
                  <c:v>22.9569858751182</c:v>
                </c:pt>
                <c:pt idx="57">
                  <c:v>22.669592805141601</c:v>
                </c:pt>
                <c:pt idx="58">
                  <c:v>22.388252375483798</c:v>
                </c:pt>
                <c:pt idx="59">
                  <c:v>22.679178770847098</c:v>
                </c:pt>
                <c:pt idx="60">
                  <c:v>22.973182518824601</c:v>
                </c:pt>
                <c:pt idx="61">
                  <c:v>22.974571846181401</c:v>
                </c:pt>
                <c:pt idx="62">
                  <c:v>23.348277325786601</c:v>
                </c:pt>
                <c:pt idx="63">
                  <c:v>23.4572633480363</c:v>
                </c:pt>
                <c:pt idx="64">
                  <c:v>23.635050123631199</c:v>
                </c:pt>
                <c:pt idx="65">
                  <c:v>23.695075423636101</c:v>
                </c:pt>
                <c:pt idx="66">
                  <c:v>23.475143196031201</c:v>
                </c:pt>
                <c:pt idx="67">
                  <c:v>23.2863578252609</c:v>
                </c:pt>
                <c:pt idx="68">
                  <c:v>22.795762493516101</c:v>
                </c:pt>
                <c:pt idx="69">
                  <c:v>22.907712169806601</c:v>
                </c:pt>
                <c:pt idx="70">
                  <c:v>22.733147783171798</c:v>
                </c:pt>
                <c:pt idx="71">
                  <c:v>22.362415421462199</c:v>
                </c:pt>
                <c:pt idx="72">
                  <c:v>22.450665157983401</c:v>
                </c:pt>
                <c:pt idx="73">
                  <c:v>22.392877919212498</c:v>
                </c:pt>
              </c:numCache>
            </c:numRef>
          </c:val>
          <c:smooth val="0"/>
          <c:extLst>
            <c:ext xmlns:c16="http://schemas.microsoft.com/office/drawing/2014/chart" uri="{C3380CC4-5D6E-409C-BE32-E72D297353CC}">
              <c16:uniqueId val="{0000003F-BCBF-4728-AE5D-28BCB838EB9B}"/>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BCBF-4728-AE5D-28BCB838EB9B}"/>
              </c:ext>
            </c:extLst>
          </c:dPt>
          <c:dPt>
            <c:idx val="1"/>
            <c:bubble3D val="0"/>
            <c:extLst>
              <c:ext xmlns:c16="http://schemas.microsoft.com/office/drawing/2014/chart" uri="{C3380CC4-5D6E-409C-BE32-E72D297353CC}">
                <c16:uniqueId val="{00000041-BCBF-4728-AE5D-28BCB838EB9B}"/>
              </c:ext>
            </c:extLst>
          </c:dPt>
          <c:dPt>
            <c:idx val="2"/>
            <c:bubble3D val="0"/>
            <c:extLst>
              <c:ext xmlns:c16="http://schemas.microsoft.com/office/drawing/2014/chart" uri="{C3380CC4-5D6E-409C-BE32-E72D297353CC}">
                <c16:uniqueId val="{00000042-BCBF-4728-AE5D-28BCB838EB9B}"/>
              </c:ext>
            </c:extLst>
          </c:dPt>
          <c:dPt>
            <c:idx val="3"/>
            <c:bubble3D val="0"/>
            <c:extLst>
              <c:ext xmlns:c16="http://schemas.microsoft.com/office/drawing/2014/chart" uri="{C3380CC4-5D6E-409C-BE32-E72D297353CC}">
                <c16:uniqueId val="{00000043-BCBF-4728-AE5D-28BCB838EB9B}"/>
              </c:ext>
            </c:extLst>
          </c:dPt>
          <c:dPt>
            <c:idx val="4"/>
            <c:bubble3D val="0"/>
            <c:extLst>
              <c:ext xmlns:c16="http://schemas.microsoft.com/office/drawing/2014/chart" uri="{C3380CC4-5D6E-409C-BE32-E72D297353CC}">
                <c16:uniqueId val="{00000044-BCBF-4728-AE5D-28BCB838EB9B}"/>
              </c:ext>
            </c:extLst>
          </c:dPt>
          <c:dPt>
            <c:idx val="5"/>
            <c:bubble3D val="0"/>
            <c:extLst>
              <c:ext xmlns:c16="http://schemas.microsoft.com/office/drawing/2014/chart" uri="{C3380CC4-5D6E-409C-BE32-E72D297353CC}">
                <c16:uniqueId val="{00000045-BCBF-4728-AE5D-28BCB838EB9B}"/>
              </c:ext>
            </c:extLst>
          </c:dPt>
          <c:dPt>
            <c:idx val="6"/>
            <c:bubble3D val="0"/>
            <c:extLst>
              <c:ext xmlns:c16="http://schemas.microsoft.com/office/drawing/2014/chart" uri="{C3380CC4-5D6E-409C-BE32-E72D297353CC}">
                <c16:uniqueId val="{00000046-BCBF-4728-AE5D-28BCB838EB9B}"/>
              </c:ext>
            </c:extLst>
          </c:dPt>
          <c:dPt>
            <c:idx val="7"/>
            <c:bubble3D val="0"/>
            <c:extLst>
              <c:ext xmlns:c16="http://schemas.microsoft.com/office/drawing/2014/chart" uri="{C3380CC4-5D6E-409C-BE32-E72D297353CC}">
                <c16:uniqueId val="{00000047-BCBF-4728-AE5D-28BCB838EB9B}"/>
              </c:ext>
            </c:extLst>
          </c:dPt>
          <c:dPt>
            <c:idx val="8"/>
            <c:bubble3D val="0"/>
            <c:extLst>
              <c:ext xmlns:c16="http://schemas.microsoft.com/office/drawing/2014/chart" uri="{C3380CC4-5D6E-409C-BE32-E72D297353CC}">
                <c16:uniqueId val="{00000048-BCBF-4728-AE5D-28BCB838EB9B}"/>
              </c:ext>
            </c:extLst>
          </c:dPt>
          <c:dPt>
            <c:idx val="9"/>
            <c:bubble3D val="0"/>
            <c:extLst>
              <c:ext xmlns:c16="http://schemas.microsoft.com/office/drawing/2014/chart" uri="{C3380CC4-5D6E-409C-BE32-E72D297353CC}">
                <c16:uniqueId val="{00000049-BCBF-4728-AE5D-28BCB838EB9B}"/>
              </c:ext>
            </c:extLst>
          </c:dPt>
          <c:dPt>
            <c:idx val="10"/>
            <c:bubble3D val="0"/>
            <c:extLst>
              <c:ext xmlns:c16="http://schemas.microsoft.com/office/drawing/2014/chart" uri="{C3380CC4-5D6E-409C-BE32-E72D297353CC}">
                <c16:uniqueId val="{0000004A-BCBF-4728-AE5D-28BCB838EB9B}"/>
              </c:ext>
            </c:extLst>
          </c:dPt>
          <c:dPt>
            <c:idx val="11"/>
            <c:bubble3D val="0"/>
            <c:extLst>
              <c:ext xmlns:c16="http://schemas.microsoft.com/office/drawing/2014/chart" uri="{C3380CC4-5D6E-409C-BE32-E72D297353CC}">
                <c16:uniqueId val="{0000004B-BCBF-4728-AE5D-28BCB838EB9B}"/>
              </c:ext>
            </c:extLst>
          </c:dPt>
          <c:dPt>
            <c:idx val="12"/>
            <c:bubble3D val="0"/>
            <c:extLst>
              <c:ext xmlns:c16="http://schemas.microsoft.com/office/drawing/2014/chart" uri="{C3380CC4-5D6E-409C-BE32-E72D297353CC}">
                <c16:uniqueId val="{0000004C-BCBF-4728-AE5D-28BCB838EB9B}"/>
              </c:ext>
            </c:extLst>
          </c:dPt>
          <c:dPt>
            <c:idx val="13"/>
            <c:bubble3D val="0"/>
            <c:extLst>
              <c:ext xmlns:c16="http://schemas.microsoft.com/office/drawing/2014/chart" uri="{C3380CC4-5D6E-409C-BE32-E72D297353CC}">
                <c16:uniqueId val="{0000004D-BCBF-4728-AE5D-28BCB838EB9B}"/>
              </c:ext>
            </c:extLst>
          </c:dPt>
          <c:dPt>
            <c:idx val="14"/>
            <c:bubble3D val="0"/>
            <c:extLst>
              <c:ext xmlns:c16="http://schemas.microsoft.com/office/drawing/2014/chart" uri="{C3380CC4-5D6E-409C-BE32-E72D297353CC}">
                <c16:uniqueId val="{0000004E-BCBF-4728-AE5D-28BCB838EB9B}"/>
              </c:ext>
            </c:extLst>
          </c:dPt>
          <c:dPt>
            <c:idx val="15"/>
            <c:bubble3D val="0"/>
            <c:extLst>
              <c:ext xmlns:c16="http://schemas.microsoft.com/office/drawing/2014/chart" uri="{C3380CC4-5D6E-409C-BE32-E72D297353CC}">
                <c16:uniqueId val="{0000004F-BCBF-4728-AE5D-28BCB838EB9B}"/>
              </c:ext>
            </c:extLst>
          </c:dPt>
          <c:dPt>
            <c:idx val="16"/>
            <c:bubble3D val="0"/>
            <c:extLst>
              <c:ext xmlns:c16="http://schemas.microsoft.com/office/drawing/2014/chart" uri="{C3380CC4-5D6E-409C-BE32-E72D297353CC}">
                <c16:uniqueId val="{00000050-BCBF-4728-AE5D-28BCB838EB9B}"/>
              </c:ext>
            </c:extLst>
          </c:dPt>
          <c:dPt>
            <c:idx val="17"/>
            <c:bubble3D val="0"/>
            <c:extLst>
              <c:ext xmlns:c16="http://schemas.microsoft.com/office/drawing/2014/chart" uri="{C3380CC4-5D6E-409C-BE32-E72D297353CC}">
                <c16:uniqueId val="{00000051-BCBF-4728-AE5D-28BCB838EB9B}"/>
              </c:ext>
            </c:extLst>
          </c:dPt>
          <c:dPt>
            <c:idx val="18"/>
            <c:bubble3D val="0"/>
            <c:extLst>
              <c:ext xmlns:c16="http://schemas.microsoft.com/office/drawing/2014/chart" uri="{C3380CC4-5D6E-409C-BE32-E72D297353CC}">
                <c16:uniqueId val="{00000052-BCBF-4728-AE5D-28BCB838EB9B}"/>
              </c:ext>
            </c:extLst>
          </c:dPt>
          <c:dPt>
            <c:idx val="19"/>
            <c:bubble3D val="0"/>
            <c:extLst>
              <c:ext xmlns:c16="http://schemas.microsoft.com/office/drawing/2014/chart" uri="{C3380CC4-5D6E-409C-BE32-E72D297353CC}">
                <c16:uniqueId val="{00000053-BCBF-4728-AE5D-28BCB838EB9B}"/>
              </c:ext>
            </c:extLst>
          </c:dPt>
          <c:dPt>
            <c:idx val="20"/>
            <c:bubble3D val="0"/>
            <c:extLst>
              <c:ext xmlns:c16="http://schemas.microsoft.com/office/drawing/2014/chart" uri="{C3380CC4-5D6E-409C-BE32-E72D297353CC}">
                <c16:uniqueId val="{00000054-BCBF-4728-AE5D-28BCB838EB9B}"/>
              </c:ext>
            </c:extLst>
          </c:dPt>
          <c:dPt>
            <c:idx val="21"/>
            <c:bubble3D val="0"/>
            <c:extLst>
              <c:ext xmlns:c16="http://schemas.microsoft.com/office/drawing/2014/chart" uri="{C3380CC4-5D6E-409C-BE32-E72D297353CC}">
                <c16:uniqueId val="{00000055-BCBF-4728-AE5D-28BCB838EB9B}"/>
              </c:ext>
            </c:extLst>
          </c:dPt>
          <c:dPt>
            <c:idx val="22"/>
            <c:bubble3D val="0"/>
            <c:extLst>
              <c:ext xmlns:c16="http://schemas.microsoft.com/office/drawing/2014/chart" uri="{C3380CC4-5D6E-409C-BE32-E72D297353CC}">
                <c16:uniqueId val="{00000056-BCBF-4728-AE5D-28BCB838EB9B}"/>
              </c:ext>
            </c:extLst>
          </c:dPt>
          <c:dPt>
            <c:idx val="23"/>
            <c:bubble3D val="0"/>
            <c:extLst>
              <c:ext xmlns:c16="http://schemas.microsoft.com/office/drawing/2014/chart" uri="{C3380CC4-5D6E-409C-BE32-E72D297353CC}">
                <c16:uniqueId val="{00000057-BCBF-4728-AE5D-28BCB838EB9B}"/>
              </c:ext>
            </c:extLst>
          </c:dPt>
          <c:dPt>
            <c:idx val="24"/>
            <c:bubble3D val="0"/>
            <c:extLst>
              <c:ext xmlns:c16="http://schemas.microsoft.com/office/drawing/2014/chart" uri="{C3380CC4-5D6E-409C-BE32-E72D297353CC}">
                <c16:uniqueId val="{00000058-BCBF-4728-AE5D-28BCB838EB9B}"/>
              </c:ext>
            </c:extLst>
          </c:dPt>
          <c:dPt>
            <c:idx val="25"/>
            <c:bubble3D val="0"/>
            <c:extLst>
              <c:ext xmlns:c16="http://schemas.microsoft.com/office/drawing/2014/chart" uri="{C3380CC4-5D6E-409C-BE32-E72D297353CC}">
                <c16:uniqueId val="{00000059-BCBF-4728-AE5D-28BCB838EB9B}"/>
              </c:ext>
            </c:extLst>
          </c:dPt>
          <c:dPt>
            <c:idx val="26"/>
            <c:bubble3D val="0"/>
            <c:extLst>
              <c:ext xmlns:c16="http://schemas.microsoft.com/office/drawing/2014/chart" uri="{C3380CC4-5D6E-409C-BE32-E72D297353CC}">
                <c16:uniqueId val="{0000005A-BCBF-4728-AE5D-28BCB838EB9B}"/>
              </c:ext>
            </c:extLst>
          </c:dPt>
          <c:dPt>
            <c:idx val="27"/>
            <c:bubble3D val="0"/>
            <c:extLst>
              <c:ext xmlns:c16="http://schemas.microsoft.com/office/drawing/2014/chart" uri="{C3380CC4-5D6E-409C-BE32-E72D297353CC}">
                <c16:uniqueId val="{0000005B-BCBF-4728-AE5D-28BCB838EB9B}"/>
              </c:ext>
            </c:extLst>
          </c:dPt>
          <c:dPt>
            <c:idx val="28"/>
            <c:bubble3D val="0"/>
            <c:extLst>
              <c:ext xmlns:c16="http://schemas.microsoft.com/office/drawing/2014/chart" uri="{C3380CC4-5D6E-409C-BE32-E72D297353CC}">
                <c16:uniqueId val="{0000005C-BCBF-4728-AE5D-28BCB838EB9B}"/>
              </c:ext>
            </c:extLst>
          </c:dPt>
          <c:dPt>
            <c:idx val="29"/>
            <c:bubble3D val="0"/>
            <c:extLst>
              <c:ext xmlns:c16="http://schemas.microsoft.com/office/drawing/2014/chart" uri="{C3380CC4-5D6E-409C-BE32-E72D297353CC}">
                <c16:uniqueId val="{0000005D-BCBF-4728-AE5D-28BCB838EB9B}"/>
              </c:ext>
            </c:extLst>
          </c:dPt>
          <c:dPt>
            <c:idx val="30"/>
            <c:bubble3D val="0"/>
            <c:extLst>
              <c:ext xmlns:c16="http://schemas.microsoft.com/office/drawing/2014/chart" uri="{C3380CC4-5D6E-409C-BE32-E72D297353CC}">
                <c16:uniqueId val="{0000005E-BCBF-4728-AE5D-28BCB838EB9B}"/>
              </c:ext>
            </c:extLst>
          </c:dPt>
          <c:dPt>
            <c:idx val="31"/>
            <c:bubble3D val="0"/>
            <c:extLst>
              <c:ext xmlns:c16="http://schemas.microsoft.com/office/drawing/2014/chart" uri="{C3380CC4-5D6E-409C-BE32-E72D297353CC}">
                <c16:uniqueId val="{0000005F-BCBF-4728-AE5D-28BCB838EB9B}"/>
              </c:ext>
            </c:extLst>
          </c:dPt>
          <c:dPt>
            <c:idx val="32"/>
            <c:bubble3D val="0"/>
            <c:extLst>
              <c:ext xmlns:c16="http://schemas.microsoft.com/office/drawing/2014/chart" uri="{C3380CC4-5D6E-409C-BE32-E72D297353CC}">
                <c16:uniqueId val="{00000060-BCBF-4728-AE5D-28BCB838EB9B}"/>
              </c:ext>
            </c:extLst>
          </c:dPt>
          <c:dPt>
            <c:idx val="33"/>
            <c:bubble3D val="0"/>
            <c:extLst>
              <c:ext xmlns:c16="http://schemas.microsoft.com/office/drawing/2014/chart" uri="{C3380CC4-5D6E-409C-BE32-E72D297353CC}">
                <c16:uniqueId val="{00000061-BCBF-4728-AE5D-28BCB838EB9B}"/>
              </c:ext>
            </c:extLst>
          </c:dPt>
          <c:dPt>
            <c:idx val="34"/>
            <c:bubble3D val="0"/>
            <c:extLst>
              <c:ext xmlns:c16="http://schemas.microsoft.com/office/drawing/2014/chart" uri="{C3380CC4-5D6E-409C-BE32-E72D297353CC}">
                <c16:uniqueId val="{00000062-BCBF-4728-AE5D-28BCB838EB9B}"/>
              </c:ext>
            </c:extLst>
          </c:dPt>
          <c:dPt>
            <c:idx val="35"/>
            <c:bubble3D val="0"/>
            <c:extLst>
              <c:ext xmlns:c16="http://schemas.microsoft.com/office/drawing/2014/chart" uri="{C3380CC4-5D6E-409C-BE32-E72D297353CC}">
                <c16:uniqueId val="{00000063-BCBF-4728-AE5D-28BCB838EB9B}"/>
              </c:ext>
            </c:extLst>
          </c:dPt>
          <c:dPt>
            <c:idx val="36"/>
            <c:bubble3D val="0"/>
            <c:extLst>
              <c:ext xmlns:c16="http://schemas.microsoft.com/office/drawing/2014/chart" uri="{C3380CC4-5D6E-409C-BE32-E72D297353CC}">
                <c16:uniqueId val="{00000064-BCBF-4728-AE5D-28BCB838EB9B}"/>
              </c:ext>
            </c:extLst>
          </c:dPt>
          <c:dPt>
            <c:idx val="37"/>
            <c:bubble3D val="0"/>
            <c:extLst>
              <c:ext xmlns:c16="http://schemas.microsoft.com/office/drawing/2014/chart" uri="{C3380CC4-5D6E-409C-BE32-E72D297353CC}">
                <c16:uniqueId val="{00000065-BCBF-4728-AE5D-28BCB838EB9B}"/>
              </c:ext>
            </c:extLst>
          </c:dPt>
          <c:dPt>
            <c:idx val="38"/>
            <c:bubble3D val="0"/>
            <c:extLst>
              <c:ext xmlns:c16="http://schemas.microsoft.com/office/drawing/2014/chart" uri="{C3380CC4-5D6E-409C-BE32-E72D297353CC}">
                <c16:uniqueId val="{00000066-BCBF-4728-AE5D-28BCB838EB9B}"/>
              </c:ext>
            </c:extLst>
          </c:dPt>
          <c:dPt>
            <c:idx val="39"/>
            <c:bubble3D val="0"/>
            <c:extLst>
              <c:ext xmlns:c16="http://schemas.microsoft.com/office/drawing/2014/chart" uri="{C3380CC4-5D6E-409C-BE32-E72D297353CC}">
                <c16:uniqueId val="{00000067-BCBF-4728-AE5D-28BCB838EB9B}"/>
              </c:ext>
            </c:extLst>
          </c:dPt>
          <c:dPt>
            <c:idx val="40"/>
            <c:bubble3D val="0"/>
            <c:extLst>
              <c:ext xmlns:c16="http://schemas.microsoft.com/office/drawing/2014/chart" uri="{C3380CC4-5D6E-409C-BE32-E72D297353CC}">
                <c16:uniqueId val="{00000068-BCBF-4728-AE5D-28BCB838EB9B}"/>
              </c:ext>
            </c:extLst>
          </c:dPt>
          <c:dPt>
            <c:idx val="41"/>
            <c:bubble3D val="0"/>
            <c:extLst>
              <c:ext xmlns:c16="http://schemas.microsoft.com/office/drawing/2014/chart" uri="{C3380CC4-5D6E-409C-BE32-E72D297353CC}">
                <c16:uniqueId val="{00000069-BCBF-4728-AE5D-28BCB838EB9B}"/>
              </c:ext>
            </c:extLst>
          </c:dPt>
          <c:dPt>
            <c:idx val="42"/>
            <c:bubble3D val="0"/>
            <c:extLst>
              <c:ext xmlns:c16="http://schemas.microsoft.com/office/drawing/2014/chart" uri="{C3380CC4-5D6E-409C-BE32-E72D297353CC}">
                <c16:uniqueId val="{0000006A-BCBF-4728-AE5D-28BCB838EB9B}"/>
              </c:ext>
            </c:extLst>
          </c:dPt>
          <c:dPt>
            <c:idx val="43"/>
            <c:bubble3D val="0"/>
            <c:extLst>
              <c:ext xmlns:c16="http://schemas.microsoft.com/office/drawing/2014/chart" uri="{C3380CC4-5D6E-409C-BE32-E72D297353CC}">
                <c16:uniqueId val="{0000006B-BCBF-4728-AE5D-28BCB838EB9B}"/>
              </c:ext>
            </c:extLst>
          </c:dPt>
          <c:dPt>
            <c:idx val="44"/>
            <c:bubble3D val="0"/>
            <c:extLst>
              <c:ext xmlns:c16="http://schemas.microsoft.com/office/drawing/2014/chart" uri="{C3380CC4-5D6E-409C-BE32-E72D297353CC}">
                <c16:uniqueId val="{0000006C-BCBF-4728-AE5D-28BCB838EB9B}"/>
              </c:ext>
            </c:extLst>
          </c:dPt>
          <c:dPt>
            <c:idx val="45"/>
            <c:bubble3D val="0"/>
            <c:extLst>
              <c:ext xmlns:c16="http://schemas.microsoft.com/office/drawing/2014/chart" uri="{C3380CC4-5D6E-409C-BE32-E72D297353CC}">
                <c16:uniqueId val="{0000006D-BCBF-4728-AE5D-28BCB838EB9B}"/>
              </c:ext>
            </c:extLst>
          </c:dPt>
          <c:dPt>
            <c:idx val="46"/>
            <c:bubble3D val="0"/>
            <c:extLst>
              <c:ext xmlns:c16="http://schemas.microsoft.com/office/drawing/2014/chart" uri="{C3380CC4-5D6E-409C-BE32-E72D297353CC}">
                <c16:uniqueId val="{0000006E-BCBF-4728-AE5D-28BCB838EB9B}"/>
              </c:ext>
            </c:extLst>
          </c:dPt>
          <c:dPt>
            <c:idx val="47"/>
            <c:bubble3D val="0"/>
            <c:extLst>
              <c:ext xmlns:c16="http://schemas.microsoft.com/office/drawing/2014/chart" uri="{C3380CC4-5D6E-409C-BE32-E72D297353CC}">
                <c16:uniqueId val="{0000006F-BCBF-4728-AE5D-28BCB838EB9B}"/>
              </c:ext>
            </c:extLst>
          </c:dPt>
          <c:dPt>
            <c:idx val="48"/>
            <c:bubble3D val="0"/>
            <c:extLst>
              <c:ext xmlns:c16="http://schemas.microsoft.com/office/drawing/2014/chart" uri="{C3380CC4-5D6E-409C-BE32-E72D297353CC}">
                <c16:uniqueId val="{00000070-BCBF-4728-AE5D-28BCB838EB9B}"/>
              </c:ext>
            </c:extLst>
          </c:dPt>
          <c:dPt>
            <c:idx val="49"/>
            <c:bubble3D val="0"/>
            <c:extLst>
              <c:ext xmlns:c16="http://schemas.microsoft.com/office/drawing/2014/chart" uri="{C3380CC4-5D6E-409C-BE32-E72D297353CC}">
                <c16:uniqueId val="{00000071-BCBF-4728-AE5D-28BCB838EB9B}"/>
              </c:ext>
            </c:extLst>
          </c:dPt>
          <c:dPt>
            <c:idx val="50"/>
            <c:bubble3D val="0"/>
            <c:extLst>
              <c:ext xmlns:c16="http://schemas.microsoft.com/office/drawing/2014/chart" uri="{C3380CC4-5D6E-409C-BE32-E72D297353CC}">
                <c16:uniqueId val="{00000072-BCBF-4728-AE5D-28BCB838EB9B}"/>
              </c:ext>
            </c:extLst>
          </c:dPt>
          <c:dPt>
            <c:idx val="51"/>
            <c:bubble3D val="0"/>
            <c:extLst>
              <c:ext xmlns:c16="http://schemas.microsoft.com/office/drawing/2014/chart" uri="{C3380CC4-5D6E-409C-BE32-E72D297353CC}">
                <c16:uniqueId val="{00000073-BCBF-4728-AE5D-28BCB838EB9B}"/>
              </c:ext>
            </c:extLst>
          </c:dPt>
          <c:dPt>
            <c:idx val="52"/>
            <c:bubble3D val="0"/>
            <c:extLst>
              <c:ext xmlns:c16="http://schemas.microsoft.com/office/drawing/2014/chart" uri="{C3380CC4-5D6E-409C-BE32-E72D297353CC}">
                <c16:uniqueId val="{00000074-BCBF-4728-AE5D-28BCB838EB9B}"/>
              </c:ext>
            </c:extLst>
          </c:dPt>
          <c:dPt>
            <c:idx val="53"/>
            <c:bubble3D val="0"/>
            <c:extLst>
              <c:ext xmlns:c16="http://schemas.microsoft.com/office/drawing/2014/chart" uri="{C3380CC4-5D6E-409C-BE32-E72D297353CC}">
                <c16:uniqueId val="{00000075-BCBF-4728-AE5D-28BCB838EB9B}"/>
              </c:ext>
            </c:extLst>
          </c:dPt>
          <c:dPt>
            <c:idx val="54"/>
            <c:bubble3D val="0"/>
            <c:extLst>
              <c:ext xmlns:c16="http://schemas.microsoft.com/office/drawing/2014/chart" uri="{C3380CC4-5D6E-409C-BE32-E72D297353CC}">
                <c16:uniqueId val="{00000076-BCBF-4728-AE5D-28BCB838EB9B}"/>
              </c:ext>
            </c:extLst>
          </c:dPt>
          <c:dPt>
            <c:idx val="55"/>
            <c:bubble3D val="0"/>
            <c:extLst>
              <c:ext xmlns:c16="http://schemas.microsoft.com/office/drawing/2014/chart" uri="{C3380CC4-5D6E-409C-BE32-E72D297353CC}">
                <c16:uniqueId val="{00000077-BCBF-4728-AE5D-28BCB838EB9B}"/>
              </c:ext>
            </c:extLst>
          </c:dPt>
          <c:dPt>
            <c:idx val="56"/>
            <c:bubble3D val="0"/>
            <c:extLst>
              <c:ext xmlns:c16="http://schemas.microsoft.com/office/drawing/2014/chart" uri="{C3380CC4-5D6E-409C-BE32-E72D297353CC}">
                <c16:uniqueId val="{00000078-BCBF-4728-AE5D-28BCB838EB9B}"/>
              </c:ext>
            </c:extLst>
          </c:dPt>
          <c:dPt>
            <c:idx val="59"/>
            <c:bubble3D val="0"/>
            <c:extLst>
              <c:ext xmlns:c16="http://schemas.microsoft.com/office/drawing/2014/chart" uri="{C3380CC4-5D6E-409C-BE32-E72D297353CC}">
                <c16:uniqueId val="{00000079-BCBF-4728-AE5D-28BCB838EB9B}"/>
              </c:ext>
            </c:extLst>
          </c:dPt>
          <c:dPt>
            <c:idx val="60"/>
            <c:bubble3D val="0"/>
            <c:extLst>
              <c:ext xmlns:c16="http://schemas.microsoft.com/office/drawing/2014/chart" uri="{C3380CC4-5D6E-409C-BE32-E72D297353CC}">
                <c16:uniqueId val="{0000007A-BCBF-4728-AE5D-28BCB838EB9B}"/>
              </c:ext>
            </c:extLst>
          </c:dPt>
          <c:dPt>
            <c:idx val="61"/>
            <c:bubble3D val="0"/>
            <c:extLst>
              <c:ext xmlns:c16="http://schemas.microsoft.com/office/drawing/2014/chart" uri="{C3380CC4-5D6E-409C-BE32-E72D297353CC}">
                <c16:uniqueId val="{0000007B-BCBF-4728-AE5D-28BCB838EB9B}"/>
              </c:ext>
            </c:extLst>
          </c:dPt>
          <c:dPt>
            <c:idx val="71"/>
            <c:bubble3D val="0"/>
            <c:extLst>
              <c:ext xmlns:c16="http://schemas.microsoft.com/office/drawing/2014/chart" uri="{C3380CC4-5D6E-409C-BE32-E72D297353CC}">
                <c16:uniqueId val="{0000007C-BCBF-4728-AE5D-28BCB838EB9B}"/>
              </c:ext>
            </c:extLst>
          </c:dPt>
          <c:dPt>
            <c:idx val="72"/>
            <c:bubble3D val="0"/>
            <c:extLst>
              <c:ext xmlns:c16="http://schemas.microsoft.com/office/drawing/2014/chart" uri="{C3380CC4-5D6E-409C-BE32-E72D297353CC}">
                <c16:uniqueId val="{0000007D-BCBF-4728-AE5D-28BCB838EB9B}"/>
              </c:ext>
            </c:extLst>
          </c:dPt>
          <c:dPt>
            <c:idx val="73"/>
            <c:bubble3D val="0"/>
            <c:extLst>
              <c:ext xmlns:c16="http://schemas.microsoft.com/office/drawing/2014/chart" uri="{C3380CC4-5D6E-409C-BE32-E72D297353CC}">
                <c16:uniqueId val="{0000007E-BCBF-4728-AE5D-28BCB838EB9B}"/>
              </c:ext>
            </c:extLst>
          </c:dPt>
          <c:dLbls>
            <c:dLbl>
              <c:idx val="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BCBF-4728-AE5D-28BCB838EB9B}"/>
                </c:ext>
              </c:extLst>
            </c:dLbl>
            <c:dLbl>
              <c:idx val="1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BCBF-4728-AE5D-28BCB838EB9B}"/>
                </c:ext>
              </c:extLst>
            </c:dLbl>
            <c:dLbl>
              <c:idx val="2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BCBF-4728-AE5D-28BCB838EB9B}"/>
                </c:ext>
              </c:extLst>
            </c:dLbl>
            <c:dLbl>
              <c:idx val="3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BCBF-4728-AE5D-28BCB838EB9B}"/>
                </c:ext>
              </c:extLst>
            </c:dLbl>
            <c:dLbl>
              <c:idx val="4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BCBF-4728-AE5D-28BCB838EB9B}"/>
                </c:ext>
              </c:extLst>
            </c:dLbl>
            <c:dLbl>
              <c:idx val="6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BCBF-4728-AE5D-28BCB838EB9B}"/>
                </c:ext>
              </c:extLst>
            </c:dLbl>
            <c:dLbl>
              <c:idx val="7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BCBF-4728-AE5D-28BCB838EB9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'F25-26'!$H$7:$H$80</c:f>
              <c:numCache>
                <c:formatCode>0.00</c:formatCode>
                <c:ptCount val="74"/>
                <c:pt idx="0">
                  <c:v>21.894110355398102</c:v>
                </c:pt>
                <c:pt idx="1">
                  <c:v>21.558746392942702</c:v>
                </c:pt>
                <c:pt idx="2">
                  <c:v>21.336442632012702</c:v>
                </c:pt>
                <c:pt idx="3">
                  <c:v>21.302231788894598</c:v>
                </c:pt>
                <c:pt idx="4">
                  <c:v>21.191546425673401</c:v>
                </c:pt>
                <c:pt idx="5">
                  <c:v>20.998722991073699</c:v>
                </c:pt>
                <c:pt idx="6">
                  <c:v>20.798172057621802</c:v>
                </c:pt>
                <c:pt idx="7">
                  <c:v>20.797794980588399</c:v>
                </c:pt>
                <c:pt idx="8">
                  <c:v>21.033853635104201</c:v>
                </c:pt>
                <c:pt idx="9">
                  <c:v>21.077892971246399</c:v>
                </c:pt>
                <c:pt idx="10">
                  <c:v>20.994155584176202</c:v>
                </c:pt>
                <c:pt idx="11">
                  <c:v>21.0541129522929</c:v>
                </c:pt>
                <c:pt idx="12">
                  <c:v>21.652057880732499</c:v>
                </c:pt>
                <c:pt idx="13">
                  <c:v>22.4029596032379</c:v>
                </c:pt>
                <c:pt idx="14">
                  <c:v>22.624707891938598</c:v>
                </c:pt>
                <c:pt idx="15">
                  <c:v>22.833702115617299</c:v>
                </c:pt>
                <c:pt idx="16">
                  <c:v>23.1393816993629</c:v>
                </c:pt>
                <c:pt idx="17">
                  <c:v>23.316389475874399</c:v>
                </c:pt>
                <c:pt idx="18">
                  <c:v>23.647766737068601</c:v>
                </c:pt>
                <c:pt idx="19">
                  <c:v>24.172786919905899</c:v>
                </c:pt>
                <c:pt idx="20">
                  <c:v>24.397717284038599</c:v>
                </c:pt>
                <c:pt idx="21">
                  <c:v>24.5262706173909</c:v>
                </c:pt>
                <c:pt idx="22">
                  <c:v>24.287912723053299</c:v>
                </c:pt>
                <c:pt idx="23">
                  <c:v>23.745668976183001</c:v>
                </c:pt>
                <c:pt idx="24">
                  <c:v>23.367228031454001</c:v>
                </c:pt>
                <c:pt idx="25">
                  <c:v>23.898139374633399</c:v>
                </c:pt>
                <c:pt idx="26">
                  <c:v>24.428126579293099</c:v>
                </c:pt>
                <c:pt idx="27">
                  <c:v>24.144022329421102</c:v>
                </c:pt>
                <c:pt idx="28">
                  <c:v>24.115097451550302</c:v>
                </c:pt>
                <c:pt idx="29">
                  <c:v>23.960582368217</c:v>
                </c:pt>
                <c:pt idx="30">
                  <c:v>23.956327664168601</c:v>
                </c:pt>
                <c:pt idx="31">
                  <c:v>23.819273444175501</c:v>
                </c:pt>
                <c:pt idx="32">
                  <c:v>23.860211187618599</c:v>
                </c:pt>
                <c:pt idx="33">
                  <c:v>23.682051746995398</c:v>
                </c:pt>
                <c:pt idx="34">
                  <c:v>23.4830593059548</c:v>
                </c:pt>
                <c:pt idx="35">
                  <c:v>23.4999851206599</c:v>
                </c:pt>
                <c:pt idx="36">
                  <c:v>23.479019673108201</c:v>
                </c:pt>
                <c:pt idx="37">
                  <c:v>23.245784572242801</c:v>
                </c:pt>
                <c:pt idx="38">
                  <c:v>21.435824112952002</c:v>
                </c:pt>
                <c:pt idx="39">
                  <c:v>18.285024616538699</c:v>
                </c:pt>
                <c:pt idx="40">
                  <c:v>19.605065534395401</c:v>
                </c:pt>
                <c:pt idx="41">
                  <c:v>21.1765105011442</c:v>
                </c:pt>
                <c:pt idx="42">
                  <c:v>22.167184071173299</c:v>
                </c:pt>
                <c:pt idx="43">
                  <c:v>22.080302069997199</c:v>
                </c:pt>
                <c:pt idx="44">
                  <c:v>21.952154076975301</c:v>
                </c:pt>
                <c:pt idx="45">
                  <c:v>21.651234639665802</c:v>
                </c:pt>
                <c:pt idx="46">
                  <c:v>20.845651202236802</c:v>
                </c:pt>
                <c:pt idx="47">
                  <c:v>20.991449263963101</c:v>
                </c:pt>
                <c:pt idx="48">
                  <c:v>21.987053981224001</c:v>
                </c:pt>
                <c:pt idx="49">
                  <c:v>22.8026421579134</c:v>
                </c:pt>
                <c:pt idx="50">
                  <c:v>23.022561282600801</c:v>
                </c:pt>
                <c:pt idx="51">
                  <c:v>23.0403503322567</c:v>
                </c:pt>
                <c:pt idx="52">
                  <c:v>23.035107197736099</c:v>
                </c:pt>
                <c:pt idx="53">
                  <c:v>22.9642183940351</c:v>
                </c:pt>
                <c:pt idx="54">
                  <c:v>22.846344149106901</c:v>
                </c:pt>
                <c:pt idx="55">
                  <c:v>22.824428567982601</c:v>
                </c:pt>
                <c:pt idx="56">
                  <c:v>22.557638549044199</c:v>
                </c:pt>
                <c:pt idx="57">
                  <c:v>22.302079793349499</c:v>
                </c:pt>
                <c:pt idx="58">
                  <c:v>21.981030412722099</c:v>
                </c:pt>
                <c:pt idx="59">
                  <c:v>22.1323908438908</c:v>
                </c:pt>
                <c:pt idx="60">
                  <c:v>22.408674811169501</c:v>
                </c:pt>
                <c:pt idx="61">
                  <c:v>22.441274726813301</c:v>
                </c:pt>
                <c:pt idx="62">
                  <c:v>22.672628956223299</c:v>
                </c:pt>
                <c:pt idx="63">
                  <c:v>22.7604708316981</c:v>
                </c:pt>
                <c:pt idx="64">
                  <c:v>22.918054151979302</c:v>
                </c:pt>
                <c:pt idx="65">
                  <c:v>22.930070663357998</c:v>
                </c:pt>
                <c:pt idx="66">
                  <c:v>22.738077077337</c:v>
                </c:pt>
                <c:pt idx="67">
                  <c:v>22.683015400331399</c:v>
                </c:pt>
                <c:pt idx="68">
                  <c:v>22.299430438380298</c:v>
                </c:pt>
                <c:pt idx="69">
                  <c:v>22.3772156056373</c:v>
                </c:pt>
                <c:pt idx="70">
                  <c:v>22.143769231226401</c:v>
                </c:pt>
                <c:pt idx="71">
                  <c:v>21.768162812197399</c:v>
                </c:pt>
                <c:pt idx="72">
                  <c:v>21.881990449264201</c:v>
                </c:pt>
                <c:pt idx="73">
                  <c:v>21.789886465647701</c:v>
                </c:pt>
              </c:numCache>
            </c:numRef>
          </c:val>
          <c:smooth val="0"/>
          <c:extLst>
            <c:ext xmlns:c16="http://schemas.microsoft.com/office/drawing/2014/chart" uri="{C3380CC4-5D6E-409C-BE32-E72D297353CC}">
              <c16:uniqueId val="{0000007F-BCBF-4728-AE5D-28BCB838EB9B}"/>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6.7072409859483"/>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ED72-4696-BB68-FA0DE749953E}"/>
              </c:ext>
            </c:extLst>
          </c:dPt>
          <c:dPt>
            <c:idx val="1"/>
            <c:bubble3D val="0"/>
            <c:extLst>
              <c:ext xmlns:c16="http://schemas.microsoft.com/office/drawing/2014/chart" uri="{C3380CC4-5D6E-409C-BE32-E72D297353CC}">
                <c16:uniqueId val="{00000001-ED72-4696-BB68-FA0DE749953E}"/>
              </c:ext>
            </c:extLst>
          </c:dPt>
          <c:dPt>
            <c:idx val="2"/>
            <c:bubble3D val="0"/>
            <c:extLst>
              <c:ext xmlns:c16="http://schemas.microsoft.com/office/drawing/2014/chart" uri="{C3380CC4-5D6E-409C-BE32-E72D297353CC}">
                <c16:uniqueId val="{00000002-ED72-4696-BB68-FA0DE749953E}"/>
              </c:ext>
            </c:extLst>
          </c:dPt>
          <c:dPt>
            <c:idx val="3"/>
            <c:bubble3D val="0"/>
            <c:extLst>
              <c:ext xmlns:c16="http://schemas.microsoft.com/office/drawing/2014/chart" uri="{C3380CC4-5D6E-409C-BE32-E72D297353CC}">
                <c16:uniqueId val="{00000003-ED72-4696-BB68-FA0DE749953E}"/>
              </c:ext>
            </c:extLst>
          </c:dPt>
          <c:dPt>
            <c:idx val="4"/>
            <c:bubble3D val="0"/>
            <c:extLst>
              <c:ext xmlns:c16="http://schemas.microsoft.com/office/drawing/2014/chart" uri="{C3380CC4-5D6E-409C-BE32-E72D297353CC}">
                <c16:uniqueId val="{00000004-ED72-4696-BB68-FA0DE749953E}"/>
              </c:ext>
            </c:extLst>
          </c:dPt>
          <c:dPt>
            <c:idx val="5"/>
            <c:bubble3D val="0"/>
            <c:extLst>
              <c:ext xmlns:c16="http://schemas.microsoft.com/office/drawing/2014/chart" uri="{C3380CC4-5D6E-409C-BE32-E72D297353CC}">
                <c16:uniqueId val="{00000005-ED72-4696-BB68-FA0DE749953E}"/>
              </c:ext>
            </c:extLst>
          </c:dPt>
          <c:dPt>
            <c:idx val="6"/>
            <c:bubble3D val="0"/>
            <c:extLst>
              <c:ext xmlns:c16="http://schemas.microsoft.com/office/drawing/2014/chart" uri="{C3380CC4-5D6E-409C-BE32-E72D297353CC}">
                <c16:uniqueId val="{00000006-ED72-4696-BB68-FA0DE749953E}"/>
              </c:ext>
            </c:extLst>
          </c:dPt>
          <c:dPt>
            <c:idx val="7"/>
            <c:bubble3D val="0"/>
            <c:extLst>
              <c:ext xmlns:c16="http://schemas.microsoft.com/office/drawing/2014/chart" uri="{C3380CC4-5D6E-409C-BE32-E72D297353CC}">
                <c16:uniqueId val="{00000007-ED72-4696-BB68-FA0DE749953E}"/>
              </c:ext>
            </c:extLst>
          </c:dPt>
          <c:dPt>
            <c:idx val="8"/>
            <c:bubble3D val="0"/>
            <c:extLst>
              <c:ext xmlns:c16="http://schemas.microsoft.com/office/drawing/2014/chart" uri="{C3380CC4-5D6E-409C-BE32-E72D297353CC}">
                <c16:uniqueId val="{00000008-ED72-4696-BB68-FA0DE749953E}"/>
              </c:ext>
            </c:extLst>
          </c:dPt>
          <c:dPt>
            <c:idx val="9"/>
            <c:bubble3D val="0"/>
            <c:extLst>
              <c:ext xmlns:c16="http://schemas.microsoft.com/office/drawing/2014/chart" uri="{C3380CC4-5D6E-409C-BE32-E72D297353CC}">
                <c16:uniqueId val="{00000009-ED72-4696-BB68-FA0DE749953E}"/>
              </c:ext>
            </c:extLst>
          </c:dPt>
          <c:dPt>
            <c:idx val="10"/>
            <c:bubble3D val="0"/>
            <c:extLst>
              <c:ext xmlns:c16="http://schemas.microsoft.com/office/drawing/2014/chart" uri="{C3380CC4-5D6E-409C-BE32-E72D297353CC}">
                <c16:uniqueId val="{0000000A-ED72-4696-BB68-FA0DE749953E}"/>
              </c:ext>
            </c:extLst>
          </c:dPt>
          <c:dPt>
            <c:idx val="11"/>
            <c:bubble3D val="0"/>
            <c:extLst>
              <c:ext xmlns:c16="http://schemas.microsoft.com/office/drawing/2014/chart" uri="{C3380CC4-5D6E-409C-BE32-E72D297353CC}">
                <c16:uniqueId val="{0000000B-ED72-4696-BB68-FA0DE749953E}"/>
              </c:ext>
            </c:extLst>
          </c:dPt>
          <c:dPt>
            <c:idx val="12"/>
            <c:bubble3D val="0"/>
            <c:extLst>
              <c:ext xmlns:c16="http://schemas.microsoft.com/office/drawing/2014/chart" uri="{C3380CC4-5D6E-409C-BE32-E72D297353CC}">
                <c16:uniqueId val="{0000000C-ED72-4696-BB68-FA0DE749953E}"/>
              </c:ext>
            </c:extLst>
          </c:dPt>
          <c:dPt>
            <c:idx val="13"/>
            <c:bubble3D val="0"/>
            <c:extLst>
              <c:ext xmlns:c16="http://schemas.microsoft.com/office/drawing/2014/chart" uri="{C3380CC4-5D6E-409C-BE32-E72D297353CC}">
                <c16:uniqueId val="{0000000D-ED72-4696-BB68-FA0DE749953E}"/>
              </c:ext>
            </c:extLst>
          </c:dPt>
          <c:dPt>
            <c:idx val="14"/>
            <c:bubble3D val="0"/>
            <c:extLst>
              <c:ext xmlns:c16="http://schemas.microsoft.com/office/drawing/2014/chart" uri="{C3380CC4-5D6E-409C-BE32-E72D297353CC}">
                <c16:uniqueId val="{0000000E-ED72-4696-BB68-FA0DE749953E}"/>
              </c:ext>
            </c:extLst>
          </c:dPt>
          <c:dPt>
            <c:idx val="15"/>
            <c:bubble3D val="0"/>
            <c:extLst>
              <c:ext xmlns:c16="http://schemas.microsoft.com/office/drawing/2014/chart" uri="{C3380CC4-5D6E-409C-BE32-E72D297353CC}">
                <c16:uniqueId val="{0000000F-ED72-4696-BB68-FA0DE749953E}"/>
              </c:ext>
            </c:extLst>
          </c:dPt>
          <c:dPt>
            <c:idx val="16"/>
            <c:bubble3D val="0"/>
            <c:extLst>
              <c:ext xmlns:c16="http://schemas.microsoft.com/office/drawing/2014/chart" uri="{C3380CC4-5D6E-409C-BE32-E72D297353CC}">
                <c16:uniqueId val="{00000010-ED72-4696-BB68-FA0DE749953E}"/>
              </c:ext>
            </c:extLst>
          </c:dPt>
          <c:dPt>
            <c:idx val="17"/>
            <c:bubble3D val="0"/>
            <c:extLst>
              <c:ext xmlns:c16="http://schemas.microsoft.com/office/drawing/2014/chart" uri="{C3380CC4-5D6E-409C-BE32-E72D297353CC}">
                <c16:uniqueId val="{00000011-ED72-4696-BB68-FA0DE749953E}"/>
              </c:ext>
            </c:extLst>
          </c:dPt>
          <c:dPt>
            <c:idx val="18"/>
            <c:bubble3D val="0"/>
            <c:extLst>
              <c:ext xmlns:c16="http://schemas.microsoft.com/office/drawing/2014/chart" uri="{C3380CC4-5D6E-409C-BE32-E72D297353CC}">
                <c16:uniqueId val="{00000012-ED72-4696-BB68-FA0DE749953E}"/>
              </c:ext>
            </c:extLst>
          </c:dPt>
          <c:dPt>
            <c:idx val="19"/>
            <c:bubble3D val="0"/>
            <c:extLst>
              <c:ext xmlns:c16="http://schemas.microsoft.com/office/drawing/2014/chart" uri="{C3380CC4-5D6E-409C-BE32-E72D297353CC}">
                <c16:uniqueId val="{00000013-ED72-4696-BB68-FA0DE749953E}"/>
              </c:ext>
            </c:extLst>
          </c:dPt>
          <c:dPt>
            <c:idx val="20"/>
            <c:bubble3D val="0"/>
            <c:extLst>
              <c:ext xmlns:c16="http://schemas.microsoft.com/office/drawing/2014/chart" uri="{C3380CC4-5D6E-409C-BE32-E72D297353CC}">
                <c16:uniqueId val="{00000014-ED72-4696-BB68-FA0DE749953E}"/>
              </c:ext>
            </c:extLst>
          </c:dPt>
          <c:dPt>
            <c:idx val="21"/>
            <c:bubble3D val="0"/>
            <c:extLst>
              <c:ext xmlns:c16="http://schemas.microsoft.com/office/drawing/2014/chart" uri="{C3380CC4-5D6E-409C-BE32-E72D297353CC}">
                <c16:uniqueId val="{00000015-ED72-4696-BB68-FA0DE749953E}"/>
              </c:ext>
            </c:extLst>
          </c:dPt>
          <c:dPt>
            <c:idx val="22"/>
            <c:bubble3D val="0"/>
            <c:extLst>
              <c:ext xmlns:c16="http://schemas.microsoft.com/office/drawing/2014/chart" uri="{C3380CC4-5D6E-409C-BE32-E72D297353CC}">
                <c16:uniqueId val="{00000016-ED72-4696-BB68-FA0DE749953E}"/>
              </c:ext>
            </c:extLst>
          </c:dPt>
          <c:dPt>
            <c:idx val="23"/>
            <c:bubble3D val="0"/>
            <c:extLst>
              <c:ext xmlns:c16="http://schemas.microsoft.com/office/drawing/2014/chart" uri="{C3380CC4-5D6E-409C-BE32-E72D297353CC}">
                <c16:uniqueId val="{00000017-ED72-4696-BB68-FA0DE749953E}"/>
              </c:ext>
            </c:extLst>
          </c:dPt>
          <c:dPt>
            <c:idx val="24"/>
            <c:bubble3D val="0"/>
            <c:extLst>
              <c:ext xmlns:c16="http://schemas.microsoft.com/office/drawing/2014/chart" uri="{C3380CC4-5D6E-409C-BE32-E72D297353CC}">
                <c16:uniqueId val="{00000018-ED72-4696-BB68-FA0DE749953E}"/>
              </c:ext>
            </c:extLst>
          </c:dPt>
          <c:dPt>
            <c:idx val="25"/>
            <c:bubble3D val="0"/>
            <c:extLst>
              <c:ext xmlns:c16="http://schemas.microsoft.com/office/drawing/2014/chart" uri="{C3380CC4-5D6E-409C-BE32-E72D297353CC}">
                <c16:uniqueId val="{00000019-ED72-4696-BB68-FA0DE749953E}"/>
              </c:ext>
            </c:extLst>
          </c:dPt>
          <c:dPt>
            <c:idx val="26"/>
            <c:bubble3D val="0"/>
            <c:extLst>
              <c:ext xmlns:c16="http://schemas.microsoft.com/office/drawing/2014/chart" uri="{C3380CC4-5D6E-409C-BE32-E72D297353CC}">
                <c16:uniqueId val="{0000001A-ED72-4696-BB68-FA0DE749953E}"/>
              </c:ext>
            </c:extLst>
          </c:dPt>
          <c:dPt>
            <c:idx val="27"/>
            <c:bubble3D val="0"/>
            <c:extLst>
              <c:ext xmlns:c16="http://schemas.microsoft.com/office/drawing/2014/chart" uri="{C3380CC4-5D6E-409C-BE32-E72D297353CC}">
                <c16:uniqueId val="{0000001B-ED72-4696-BB68-FA0DE749953E}"/>
              </c:ext>
            </c:extLst>
          </c:dPt>
          <c:dPt>
            <c:idx val="28"/>
            <c:bubble3D val="0"/>
            <c:extLst>
              <c:ext xmlns:c16="http://schemas.microsoft.com/office/drawing/2014/chart" uri="{C3380CC4-5D6E-409C-BE32-E72D297353CC}">
                <c16:uniqueId val="{0000001C-ED72-4696-BB68-FA0DE749953E}"/>
              </c:ext>
            </c:extLst>
          </c:dPt>
          <c:dPt>
            <c:idx val="29"/>
            <c:bubble3D val="0"/>
            <c:extLst>
              <c:ext xmlns:c16="http://schemas.microsoft.com/office/drawing/2014/chart" uri="{C3380CC4-5D6E-409C-BE32-E72D297353CC}">
                <c16:uniqueId val="{0000001D-ED72-4696-BB68-FA0DE749953E}"/>
              </c:ext>
            </c:extLst>
          </c:dPt>
          <c:dPt>
            <c:idx val="30"/>
            <c:bubble3D val="0"/>
            <c:extLst>
              <c:ext xmlns:c16="http://schemas.microsoft.com/office/drawing/2014/chart" uri="{C3380CC4-5D6E-409C-BE32-E72D297353CC}">
                <c16:uniqueId val="{0000001E-ED72-4696-BB68-FA0DE749953E}"/>
              </c:ext>
            </c:extLst>
          </c:dPt>
          <c:dPt>
            <c:idx val="31"/>
            <c:bubble3D val="0"/>
            <c:extLst>
              <c:ext xmlns:c16="http://schemas.microsoft.com/office/drawing/2014/chart" uri="{C3380CC4-5D6E-409C-BE32-E72D297353CC}">
                <c16:uniqueId val="{0000001F-ED72-4696-BB68-FA0DE749953E}"/>
              </c:ext>
            </c:extLst>
          </c:dPt>
          <c:dPt>
            <c:idx val="32"/>
            <c:bubble3D val="0"/>
            <c:extLst>
              <c:ext xmlns:c16="http://schemas.microsoft.com/office/drawing/2014/chart" uri="{C3380CC4-5D6E-409C-BE32-E72D297353CC}">
                <c16:uniqueId val="{00000020-ED72-4696-BB68-FA0DE749953E}"/>
              </c:ext>
            </c:extLst>
          </c:dPt>
          <c:dPt>
            <c:idx val="33"/>
            <c:bubble3D val="0"/>
            <c:extLst>
              <c:ext xmlns:c16="http://schemas.microsoft.com/office/drawing/2014/chart" uri="{C3380CC4-5D6E-409C-BE32-E72D297353CC}">
                <c16:uniqueId val="{00000021-ED72-4696-BB68-FA0DE749953E}"/>
              </c:ext>
            </c:extLst>
          </c:dPt>
          <c:dPt>
            <c:idx val="34"/>
            <c:bubble3D val="0"/>
            <c:extLst>
              <c:ext xmlns:c16="http://schemas.microsoft.com/office/drawing/2014/chart" uri="{C3380CC4-5D6E-409C-BE32-E72D297353CC}">
                <c16:uniqueId val="{00000022-ED72-4696-BB68-FA0DE749953E}"/>
              </c:ext>
            </c:extLst>
          </c:dPt>
          <c:dPt>
            <c:idx val="35"/>
            <c:bubble3D val="0"/>
            <c:extLst>
              <c:ext xmlns:c16="http://schemas.microsoft.com/office/drawing/2014/chart" uri="{C3380CC4-5D6E-409C-BE32-E72D297353CC}">
                <c16:uniqueId val="{00000023-ED72-4696-BB68-FA0DE749953E}"/>
              </c:ext>
            </c:extLst>
          </c:dPt>
          <c:dPt>
            <c:idx val="36"/>
            <c:bubble3D val="0"/>
            <c:extLst>
              <c:ext xmlns:c16="http://schemas.microsoft.com/office/drawing/2014/chart" uri="{C3380CC4-5D6E-409C-BE32-E72D297353CC}">
                <c16:uniqueId val="{00000024-ED72-4696-BB68-FA0DE749953E}"/>
              </c:ext>
            </c:extLst>
          </c:dPt>
          <c:dPt>
            <c:idx val="37"/>
            <c:bubble3D val="0"/>
            <c:extLst>
              <c:ext xmlns:c16="http://schemas.microsoft.com/office/drawing/2014/chart" uri="{C3380CC4-5D6E-409C-BE32-E72D297353CC}">
                <c16:uniqueId val="{00000025-ED72-4696-BB68-FA0DE749953E}"/>
              </c:ext>
            </c:extLst>
          </c:dPt>
          <c:dPt>
            <c:idx val="38"/>
            <c:bubble3D val="0"/>
            <c:extLst>
              <c:ext xmlns:c16="http://schemas.microsoft.com/office/drawing/2014/chart" uri="{C3380CC4-5D6E-409C-BE32-E72D297353CC}">
                <c16:uniqueId val="{00000026-ED72-4696-BB68-FA0DE749953E}"/>
              </c:ext>
            </c:extLst>
          </c:dPt>
          <c:dPt>
            <c:idx val="39"/>
            <c:bubble3D val="0"/>
            <c:extLst>
              <c:ext xmlns:c16="http://schemas.microsoft.com/office/drawing/2014/chart" uri="{C3380CC4-5D6E-409C-BE32-E72D297353CC}">
                <c16:uniqueId val="{00000027-ED72-4696-BB68-FA0DE749953E}"/>
              </c:ext>
            </c:extLst>
          </c:dPt>
          <c:dPt>
            <c:idx val="40"/>
            <c:bubble3D val="0"/>
            <c:extLst>
              <c:ext xmlns:c16="http://schemas.microsoft.com/office/drawing/2014/chart" uri="{C3380CC4-5D6E-409C-BE32-E72D297353CC}">
                <c16:uniqueId val="{00000028-ED72-4696-BB68-FA0DE749953E}"/>
              </c:ext>
            </c:extLst>
          </c:dPt>
          <c:dPt>
            <c:idx val="41"/>
            <c:bubble3D val="0"/>
            <c:extLst>
              <c:ext xmlns:c16="http://schemas.microsoft.com/office/drawing/2014/chart" uri="{C3380CC4-5D6E-409C-BE32-E72D297353CC}">
                <c16:uniqueId val="{00000029-ED72-4696-BB68-FA0DE749953E}"/>
              </c:ext>
            </c:extLst>
          </c:dPt>
          <c:dPt>
            <c:idx val="42"/>
            <c:bubble3D val="0"/>
            <c:extLst>
              <c:ext xmlns:c16="http://schemas.microsoft.com/office/drawing/2014/chart" uri="{C3380CC4-5D6E-409C-BE32-E72D297353CC}">
                <c16:uniqueId val="{0000002A-ED72-4696-BB68-FA0DE749953E}"/>
              </c:ext>
            </c:extLst>
          </c:dPt>
          <c:dPt>
            <c:idx val="43"/>
            <c:bubble3D val="0"/>
            <c:extLst>
              <c:ext xmlns:c16="http://schemas.microsoft.com/office/drawing/2014/chart" uri="{C3380CC4-5D6E-409C-BE32-E72D297353CC}">
                <c16:uniqueId val="{0000002B-ED72-4696-BB68-FA0DE749953E}"/>
              </c:ext>
            </c:extLst>
          </c:dPt>
          <c:dPt>
            <c:idx val="44"/>
            <c:bubble3D val="0"/>
            <c:extLst>
              <c:ext xmlns:c16="http://schemas.microsoft.com/office/drawing/2014/chart" uri="{C3380CC4-5D6E-409C-BE32-E72D297353CC}">
                <c16:uniqueId val="{0000002C-ED72-4696-BB68-FA0DE749953E}"/>
              </c:ext>
            </c:extLst>
          </c:dPt>
          <c:dPt>
            <c:idx val="45"/>
            <c:bubble3D val="0"/>
            <c:extLst>
              <c:ext xmlns:c16="http://schemas.microsoft.com/office/drawing/2014/chart" uri="{C3380CC4-5D6E-409C-BE32-E72D297353CC}">
                <c16:uniqueId val="{0000002D-ED72-4696-BB68-FA0DE749953E}"/>
              </c:ext>
            </c:extLst>
          </c:dPt>
          <c:dPt>
            <c:idx val="46"/>
            <c:bubble3D val="0"/>
            <c:extLst>
              <c:ext xmlns:c16="http://schemas.microsoft.com/office/drawing/2014/chart" uri="{C3380CC4-5D6E-409C-BE32-E72D297353CC}">
                <c16:uniqueId val="{0000002E-ED72-4696-BB68-FA0DE749953E}"/>
              </c:ext>
            </c:extLst>
          </c:dPt>
          <c:dPt>
            <c:idx val="47"/>
            <c:bubble3D val="0"/>
            <c:extLst>
              <c:ext xmlns:c16="http://schemas.microsoft.com/office/drawing/2014/chart" uri="{C3380CC4-5D6E-409C-BE32-E72D297353CC}">
                <c16:uniqueId val="{0000002F-ED72-4696-BB68-FA0DE749953E}"/>
              </c:ext>
            </c:extLst>
          </c:dPt>
          <c:dPt>
            <c:idx val="48"/>
            <c:bubble3D val="0"/>
            <c:extLst>
              <c:ext xmlns:c16="http://schemas.microsoft.com/office/drawing/2014/chart" uri="{C3380CC4-5D6E-409C-BE32-E72D297353CC}">
                <c16:uniqueId val="{00000030-ED72-4696-BB68-FA0DE749953E}"/>
              </c:ext>
            </c:extLst>
          </c:dPt>
          <c:dPt>
            <c:idx val="49"/>
            <c:bubble3D val="0"/>
            <c:extLst>
              <c:ext xmlns:c16="http://schemas.microsoft.com/office/drawing/2014/chart" uri="{C3380CC4-5D6E-409C-BE32-E72D297353CC}">
                <c16:uniqueId val="{00000031-ED72-4696-BB68-FA0DE749953E}"/>
              </c:ext>
            </c:extLst>
          </c:dPt>
          <c:dPt>
            <c:idx val="50"/>
            <c:bubble3D val="0"/>
            <c:extLst>
              <c:ext xmlns:c16="http://schemas.microsoft.com/office/drawing/2014/chart" uri="{C3380CC4-5D6E-409C-BE32-E72D297353CC}">
                <c16:uniqueId val="{00000032-ED72-4696-BB68-FA0DE749953E}"/>
              </c:ext>
            </c:extLst>
          </c:dPt>
          <c:dPt>
            <c:idx val="51"/>
            <c:bubble3D val="0"/>
            <c:extLst>
              <c:ext xmlns:c16="http://schemas.microsoft.com/office/drawing/2014/chart" uri="{C3380CC4-5D6E-409C-BE32-E72D297353CC}">
                <c16:uniqueId val="{00000033-ED72-4696-BB68-FA0DE749953E}"/>
              </c:ext>
            </c:extLst>
          </c:dPt>
          <c:dPt>
            <c:idx val="52"/>
            <c:bubble3D val="0"/>
            <c:extLst>
              <c:ext xmlns:c16="http://schemas.microsoft.com/office/drawing/2014/chart" uri="{C3380CC4-5D6E-409C-BE32-E72D297353CC}">
                <c16:uniqueId val="{00000034-ED72-4696-BB68-FA0DE749953E}"/>
              </c:ext>
            </c:extLst>
          </c:dPt>
          <c:dPt>
            <c:idx val="53"/>
            <c:bubble3D val="0"/>
            <c:extLst>
              <c:ext xmlns:c16="http://schemas.microsoft.com/office/drawing/2014/chart" uri="{C3380CC4-5D6E-409C-BE32-E72D297353CC}">
                <c16:uniqueId val="{00000035-ED72-4696-BB68-FA0DE749953E}"/>
              </c:ext>
            </c:extLst>
          </c:dPt>
          <c:dPt>
            <c:idx val="54"/>
            <c:bubble3D val="0"/>
            <c:extLst>
              <c:ext xmlns:c16="http://schemas.microsoft.com/office/drawing/2014/chart" uri="{C3380CC4-5D6E-409C-BE32-E72D297353CC}">
                <c16:uniqueId val="{00000036-ED72-4696-BB68-FA0DE749953E}"/>
              </c:ext>
            </c:extLst>
          </c:dPt>
          <c:dPt>
            <c:idx val="55"/>
            <c:bubble3D val="0"/>
            <c:extLst>
              <c:ext xmlns:c16="http://schemas.microsoft.com/office/drawing/2014/chart" uri="{C3380CC4-5D6E-409C-BE32-E72D297353CC}">
                <c16:uniqueId val="{00000037-ED72-4696-BB68-FA0DE749953E}"/>
              </c:ext>
            </c:extLst>
          </c:dPt>
          <c:dPt>
            <c:idx val="56"/>
            <c:bubble3D val="0"/>
            <c:extLst>
              <c:ext xmlns:c16="http://schemas.microsoft.com/office/drawing/2014/chart" uri="{C3380CC4-5D6E-409C-BE32-E72D297353CC}">
                <c16:uniqueId val="{00000038-ED72-4696-BB68-FA0DE749953E}"/>
              </c:ext>
            </c:extLst>
          </c:dPt>
          <c:dPt>
            <c:idx val="59"/>
            <c:bubble3D val="0"/>
            <c:extLst>
              <c:ext xmlns:c16="http://schemas.microsoft.com/office/drawing/2014/chart" uri="{C3380CC4-5D6E-409C-BE32-E72D297353CC}">
                <c16:uniqueId val="{00000039-ED72-4696-BB68-FA0DE749953E}"/>
              </c:ext>
            </c:extLst>
          </c:dPt>
          <c:dPt>
            <c:idx val="60"/>
            <c:bubble3D val="0"/>
            <c:extLst>
              <c:ext xmlns:c16="http://schemas.microsoft.com/office/drawing/2014/chart" uri="{C3380CC4-5D6E-409C-BE32-E72D297353CC}">
                <c16:uniqueId val="{0000003A-ED72-4696-BB68-FA0DE749953E}"/>
              </c:ext>
            </c:extLst>
          </c:dPt>
          <c:dPt>
            <c:idx val="61"/>
            <c:bubble3D val="0"/>
            <c:extLst>
              <c:ext xmlns:c16="http://schemas.microsoft.com/office/drawing/2014/chart" uri="{C3380CC4-5D6E-409C-BE32-E72D297353CC}">
                <c16:uniqueId val="{0000003B-ED72-4696-BB68-FA0DE749953E}"/>
              </c:ext>
            </c:extLst>
          </c:dPt>
          <c:dPt>
            <c:idx val="71"/>
            <c:bubble3D val="0"/>
            <c:extLst>
              <c:ext xmlns:c16="http://schemas.microsoft.com/office/drawing/2014/chart" uri="{C3380CC4-5D6E-409C-BE32-E72D297353CC}">
                <c16:uniqueId val="{0000003C-ED72-4696-BB68-FA0DE749953E}"/>
              </c:ext>
            </c:extLst>
          </c:dPt>
          <c:dPt>
            <c:idx val="72"/>
            <c:bubble3D val="0"/>
            <c:extLst>
              <c:ext xmlns:c16="http://schemas.microsoft.com/office/drawing/2014/chart" uri="{C3380CC4-5D6E-409C-BE32-E72D297353CC}">
                <c16:uniqueId val="{0000003D-ED72-4696-BB68-FA0DE749953E}"/>
              </c:ext>
            </c:extLst>
          </c:dPt>
          <c:dPt>
            <c:idx val="73"/>
            <c:bubble3D val="0"/>
            <c:extLst>
              <c:ext xmlns:c16="http://schemas.microsoft.com/office/drawing/2014/chart" uri="{C3380CC4-5D6E-409C-BE32-E72D297353CC}">
                <c16:uniqueId val="{0000003E-ED72-4696-BB68-FA0DE749953E}"/>
              </c:ext>
            </c:extLst>
          </c:dPt>
          <c:dLbls>
            <c:dLbl>
              <c:idx val="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72-4696-BB68-FA0DE749953E}"/>
                </c:ext>
              </c:extLst>
            </c:dLbl>
            <c:dLbl>
              <c:idx val="1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72-4696-BB68-FA0DE749953E}"/>
                </c:ext>
              </c:extLst>
            </c:dLbl>
            <c:dLbl>
              <c:idx val="2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D72-4696-BB68-FA0DE749953E}"/>
                </c:ext>
              </c:extLst>
            </c:dLbl>
            <c:dLbl>
              <c:idx val="3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D72-4696-BB68-FA0DE749953E}"/>
                </c:ext>
              </c:extLst>
            </c:dLbl>
            <c:dLbl>
              <c:idx val="4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ED72-4696-BB68-FA0DE749953E}"/>
                </c:ext>
              </c:extLst>
            </c:dLbl>
            <c:dLbl>
              <c:idx val="6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ED72-4696-BB68-FA0DE749953E}"/>
                </c:ext>
              </c:extLst>
            </c:dLbl>
            <c:dLbl>
              <c:idx val="7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ED72-4696-BB68-FA0DE749953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'F25-26'!$A$7:$B$80</c:f>
              <c:multiLvlStrCache>
                <c:ptCount val="7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lvl>
                <c:lvl>
                  <c:pt idx="0">
                    <c:v>2017</c:v>
                  </c:pt>
                  <c:pt idx="12">
                    <c:v>2018</c:v>
                  </c:pt>
                  <c:pt idx="24">
                    <c:v>2019</c:v>
                  </c:pt>
                  <c:pt idx="36">
                    <c:v>2020</c:v>
                  </c:pt>
                  <c:pt idx="48">
                    <c:v>2021</c:v>
                  </c:pt>
                  <c:pt idx="60">
                    <c:v>2022</c:v>
                  </c:pt>
                  <c:pt idx="72">
                    <c:v>2023</c:v>
                  </c:pt>
                </c:lvl>
              </c:multiLvlStrCache>
            </c:multiLvlStrRef>
          </c:cat>
          <c:val>
            <c:numRef>
              <c:f>'F25-26'!$E$7:$E$80</c:f>
              <c:numCache>
                <c:formatCode>0.00</c:formatCode>
                <c:ptCount val="74"/>
                <c:pt idx="0">
                  <c:v>16.456392632160899</c:v>
                </c:pt>
                <c:pt idx="1">
                  <c:v>16.4444385250086</c:v>
                </c:pt>
                <c:pt idx="2">
                  <c:v>16.3548961058288</c:v>
                </c:pt>
                <c:pt idx="3">
                  <c:v>16.356097215837099</c:v>
                </c:pt>
                <c:pt idx="4">
                  <c:v>16.239453203925699</c:v>
                </c:pt>
                <c:pt idx="5">
                  <c:v>16.1180677380863</c:v>
                </c:pt>
                <c:pt idx="6">
                  <c:v>16.0274208341791</c:v>
                </c:pt>
                <c:pt idx="7">
                  <c:v>16.091090318572199</c:v>
                </c:pt>
                <c:pt idx="8">
                  <c:v>16.314386868657198</c:v>
                </c:pt>
                <c:pt idx="9">
                  <c:v>16.442916139327501</c:v>
                </c:pt>
                <c:pt idx="10">
                  <c:v>16.522304881777099</c:v>
                </c:pt>
                <c:pt idx="11">
                  <c:v>16.6704789181466</c:v>
                </c:pt>
                <c:pt idx="12">
                  <c:v>17.285123927708</c:v>
                </c:pt>
                <c:pt idx="13">
                  <c:v>18.083951641280098</c:v>
                </c:pt>
                <c:pt idx="14">
                  <c:v>18.328773522058398</c:v>
                </c:pt>
                <c:pt idx="15">
                  <c:v>18.4167612007118</c:v>
                </c:pt>
                <c:pt idx="16">
                  <c:v>18.651850570488801</c:v>
                </c:pt>
                <c:pt idx="17">
                  <c:v>18.941898614520198</c:v>
                </c:pt>
                <c:pt idx="18">
                  <c:v>19.2196076400867</c:v>
                </c:pt>
                <c:pt idx="19">
                  <c:v>19.634224926422402</c:v>
                </c:pt>
                <c:pt idx="20">
                  <c:v>19.894079386652599</c:v>
                </c:pt>
                <c:pt idx="21">
                  <c:v>20.141253942115199</c:v>
                </c:pt>
                <c:pt idx="22">
                  <c:v>20.1839990142598</c:v>
                </c:pt>
                <c:pt idx="23">
                  <c:v>19.951792481530902</c:v>
                </c:pt>
                <c:pt idx="24">
                  <c:v>19.893147122035298</c:v>
                </c:pt>
                <c:pt idx="25">
                  <c:v>20.301391729917601</c:v>
                </c:pt>
                <c:pt idx="26">
                  <c:v>20.774428473064201</c:v>
                </c:pt>
                <c:pt idx="27">
                  <c:v>20.658890675713199</c:v>
                </c:pt>
                <c:pt idx="28">
                  <c:v>20.6614093159045</c:v>
                </c:pt>
                <c:pt idx="29">
                  <c:v>20.5192302672233</c:v>
                </c:pt>
                <c:pt idx="30">
                  <c:v>20.529053710272301</c:v>
                </c:pt>
                <c:pt idx="31">
                  <c:v>20.3882030396639</c:v>
                </c:pt>
                <c:pt idx="32">
                  <c:v>20.369187842913199</c:v>
                </c:pt>
                <c:pt idx="33">
                  <c:v>20.348828349988999</c:v>
                </c:pt>
                <c:pt idx="34">
                  <c:v>20.338896361588901</c:v>
                </c:pt>
                <c:pt idx="35">
                  <c:v>20.4740419699867</c:v>
                </c:pt>
                <c:pt idx="36">
                  <c:v>20.578899950059501</c:v>
                </c:pt>
                <c:pt idx="37">
                  <c:v>20.427785187324002</c:v>
                </c:pt>
                <c:pt idx="38">
                  <c:v>19.011364567898699</c:v>
                </c:pt>
                <c:pt idx="39">
                  <c:v>16.015786981416198</c:v>
                </c:pt>
                <c:pt idx="40">
                  <c:v>17.033472637366302</c:v>
                </c:pt>
                <c:pt idx="41">
                  <c:v>18.372366603082298</c:v>
                </c:pt>
                <c:pt idx="42">
                  <c:v>19.387937529456401</c:v>
                </c:pt>
                <c:pt idx="43">
                  <c:v>19.352307462252199</c:v>
                </c:pt>
                <c:pt idx="44">
                  <c:v>19.215378131058799</c:v>
                </c:pt>
                <c:pt idx="45">
                  <c:v>19.0440042103472</c:v>
                </c:pt>
                <c:pt idx="46">
                  <c:v>18.298773726712302</c:v>
                </c:pt>
                <c:pt idx="47">
                  <c:v>18.441531287921698</c:v>
                </c:pt>
                <c:pt idx="48">
                  <c:v>19.407933711383599</c:v>
                </c:pt>
                <c:pt idx="49">
                  <c:v>20.2074004150879</c:v>
                </c:pt>
                <c:pt idx="50">
                  <c:v>20.696419481761101</c:v>
                </c:pt>
                <c:pt idx="51">
                  <c:v>20.730829735878501</c:v>
                </c:pt>
                <c:pt idx="52">
                  <c:v>20.784416803161701</c:v>
                </c:pt>
                <c:pt idx="53">
                  <c:v>20.786572084234201</c:v>
                </c:pt>
                <c:pt idx="54">
                  <c:v>20.703444618766301</c:v>
                </c:pt>
                <c:pt idx="55">
                  <c:v>20.6232831107389</c:v>
                </c:pt>
                <c:pt idx="56">
                  <c:v>20.546471879437199</c:v>
                </c:pt>
                <c:pt idx="57">
                  <c:v>20.459216329717201</c:v>
                </c:pt>
                <c:pt idx="58">
                  <c:v>20.4366281700018</c:v>
                </c:pt>
                <c:pt idx="59">
                  <c:v>20.777291779911401</c:v>
                </c:pt>
                <c:pt idx="60">
                  <c:v>21.171153207334399</c:v>
                </c:pt>
                <c:pt idx="61">
                  <c:v>21.348090005392599</c:v>
                </c:pt>
                <c:pt idx="62">
                  <c:v>21.9101389749714</c:v>
                </c:pt>
                <c:pt idx="63">
                  <c:v>22.1314881199953</c:v>
                </c:pt>
                <c:pt idx="64">
                  <c:v>22.338542680459302</c:v>
                </c:pt>
                <c:pt idx="65">
                  <c:v>22.5843976774147</c:v>
                </c:pt>
                <c:pt idx="66">
                  <c:v>22.540508142899</c:v>
                </c:pt>
                <c:pt idx="67">
                  <c:v>22.514728752485599</c:v>
                </c:pt>
                <c:pt idx="68">
                  <c:v>22.177115486464199</c:v>
                </c:pt>
                <c:pt idx="69">
                  <c:v>22.4121530526896</c:v>
                </c:pt>
                <c:pt idx="70">
                  <c:v>22.369370548367701</c:v>
                </c:pt>
                <c:pt idx="71">
                  <c:v>22.0885742442224</c:v>
                </c:pt>
                <c:pt idx="72">
                  <c:v>22.326178861947799</c:v>
                </c:pt>
                <c:pt idx="73">
                  <c:v>22.392877919212498</c:v>
                </c:pt>
              </c:numCache>
            </c:numRef>
          </c:val>
          <c:smooth val="0"/>
          <c:extLst>
            <c:ext xmlns:c16="http://schemas.microsoft.com/office/drawing/2014/chart" uri="{C3380CC4-5D6E-409C-BE32-E72D297353CC}">
              <c16:uniqueId val="{0000003F-ED72-4696-BB68-FA0DE749953E}"/>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ED72-4696-BB68-FA0DE749953E}"/>
              </c:ext>
            </c:extLst>
          </c:dPt>
          <c:dPt>
            <c:idx val="1"/>
            <c:bubble3D val="0"/>
            <c:extLst>
              <c:ext xmlns:c16="http://schemas.microsoft.com/office/drawing/2014/chart" uri="{C3380CC4-5D6E-409C-BE32-E72D297353CC}">
                <c16:uniqueId val="{00000041-ED72-4696-BB68-FA0DE749953E}"/>
              </c:ext>
            </c:extLst>
          </c:dPt>
          <c:dPt>
            <c:idx val="2"/>
            <c:bubble3D val="0"/>
            <c:extLst>
              <c:ext xmlns:c16="http://schemas.microsoft.com/office/drawing/2014/chart" uri="{C3380CC4-5D6E-409C-BE32-E72D297353CC}">
                <c16:uniqueId val="{00000042-ED72-4696-BB68-FA0DE749953E}"/>
              </c:ext>
            </c:extLst>
          </c:dPt>
          <c:dPt>
            <c:idx val="3"/>
            <c:bubble3D val="0"/>
            <c:extLst>
              <c:ext xmlns:c16="http://schemas.microsoft.com/office/drawing/2014/chart" uri="{C3380CC4-5D6E-409C-BE32-E72D297353CC}">
                <c16:uniqueId val="{00000043-ED72-4696-BB68-FA0DE749953E}"/>
              </c:ext>
            </c:extLst>
          </c:dPt>
          <c:dPt>
            <c:idx val="4"/>
            <c:bubble3D val="0"/>
            <c:extLst>
              <c:ext xmlns:c16="http://schemas.microsoft.com/office/drawing/2014/chart" uri="{C3380CC4-5D6E-409C-BE32-E72D297353CC}">
                <c16:uniqueId val="{00000044-ED72-4696-BB68-FA0DE749953E}"/>
              </c:ext>
            </c:extLst>
          </c:dPt>
          <c:dPt>
            <c:idx val="5"/>
            <c:bubble3D val="0"/>
            <c:extLst>
              <c:ext xmlns:c16="http://schemas.microsoft.com/office/drawing/2014/chart" uri="{C3380CC4-5D6E-409C-BE32-E72D297353CC}">
                <c16:uniqueId val="{00000045-ED72-4696-BB68-FA0DE749953E}"/>
              </c:ext>
            </c:extLst>
          </c:dPt>
          <c:dPt>
            <c:idx val="6"/>
            <c:bubble3D val="0"/>
            <c:extLst>
              <c:ext xmlns:c16="http://schemas.microsoft.com/office/drawing/2014/chart" uri="{C3380CC4-5D6E-409C-BE32-E72D297353CC}">
                <c16:uniqueId val="{00000046-ED72-4696-BB68-FA0DE749953E}"/>
              </c:ext>
            </c:extLst>
          </c:dPt>
          <c:dPt>
            <c:idx val="7"/>
            <c:bubble3D val="0"/>
            <c:extLst>
              <c:ext xmlns:c16="http://schemas.microsoft.com/office/drawing/2014/chart" uri="{C3380CC4-5D6E-409C-BE32-E72D297353CC}">
                <c16:uniqueId val="{00000047-ED72-4696-BB68-FA0DE749953E}"/>
              </c:ext>
            </c:extLst>
          </c:dPt>
          <c:dPt>
            <c:idx val="8"/>
            <c:bubble3D val="0"/>
            <c:extLst>
              <c:ext xmlns:c16="http://schemas.microsoft.com/office/drawing/2014/chart" uri="{C3380CC4-5D6E-409C-BE32-E72D297353CC}">
                <c16:uniqueId val="{00000048-ED72-4696-BB68-FA0DE749953E}"/>
              </c:ext>
            </c:extLst>
          </c:dPt>
          <c:dPt>
            <c:idx val="9"/>
            <c:bubble3D val="0"/>
            <c:extLst>
              <c:ext xmlns:c16="http://schemas.microsoft.com/office/drawing/2014/chart" uri="{C3380CC4-5D6E-409C-BE32-E72D297353CC}">
                <c16:uniqueId val="{00000049-ED72-4696-BB68-FA0DE749953E}"/>
              </c:ext>
            </c:extLst>
          </c:dPt>
          <c:dPt>
            <c:idx val="10"/>
            <c:bubble3D val="0"/>
            <c:extLst>
              <c:ext xmlns:c16="http://schemas.microsoft.com/office/drawing/2014/chart" uri="{C3380CC4-5D6E-409C-BE32-E72D297353CC}">
                <c16:uniqueId val="{0000004A-ED72-4696-BB68-FA0DE749953E}"/>
              </c:ext>
            </c:extLst>
          </c:dPt>
          <c:dPt>
            <c:idx val="11"/>
            <c:bubble3D val="0"/>
            <c:extLst>
              <c:ext xmlns:c16="http://schemas.microsoft.com/office/drawing/2014/chart" uri="{C3380CC4-5D6E-409C-BE32-E72D297353CC}">
                <c16:uniqueId val="{0000004B-ED72-4696-BB68-FA0DE749953E}"/>
              </c:ext>
            </c:extLst>
          </c:dPt>
          <c:dPt>
            <c:idx val="12"/>
            <c:bubble3D val="0"/>
            <c:extLst>
              <c:ext xmlns:c16="http://schemas.microsoft.com/office/drawing/2014/chart" uri="{C3380CC4-5D6E-409C-BE32-E72D297353CC}">
                <c16:uniqueId val="{0000004C-ED72-4696-BB68-FA0DE749953E}"/>
              </c:ext>
            </c:extLst>
          </c:dPt>
          <c:dPt>
            <c:idx val="13"/>
            <c:bubble3D val="0"/>
            <c:extLst>
              <c:ext xmlns:c16="http://schemas.microsoft.com/office/drawing/2014/chart" uri="{C3380CC4-5D6E-409C-BE32-E72D297353CC}">
                <c16:uniqueId val="{0000004D-ED72-4696-BB68-FA0DE749953E}"/>
              </c:ext>
            </c:extLst>
          </c:dPt>
          <c:dPt>
            <c:idx val="14"/>
            <c:bubble3D val="0"/>
            <c:extLst>
              <c:ext xmlns:c16="http://schemas.microsoft.com/office/drawing/2014/chart" uri="{C3380CC4-5D6E-409C-BE32-E72D297353CC}">
                <c16:uniqueId val="{0000004E-ED72-4696-BB68-FA0DE749953E}"/>
              </c:ext>
            </c:extLst>
          </c:dPt>
          <c:dPt>
            <c:idx val="15"/>
            <c:bubble3D val="0"/>
            <c:extLst>
              <c:ext xmlns:c16="http://schemas.microsoft.com/office/drawing/2014/chart" uri="{C3380CC4-5D6E-409C-BE32-E72D297353CC}">
                <c16:uniqueId val="{0000004F-ED72-4696-BB68-FA0DE749953E}"/>
              </c:ext>
            </c:extLst>
          </c:dPt>
          <c:dPt>
            <c:idx val="16"/>
            <c:bubble3D val="0"/>
            <c:extLst>
              <c:ext xmlns:c16="http://schemas.microsoft.com/office/drawing/2014/chart" uri="{C3380CC4-5D6E-409C-BE32-E72D297353CC}">
                <c16:uniqueId val="{00000050-ED72-4696-BB68-FA0DE749953E}"/>
              </c:ext>
            </c:extLst>
          </c:dPt>
          <c:dPt>
            <c:idx val="17"/>
            <c:bubble3D val="0"/>
            <c:extLst>
              <c:ext xmlns:c16="http://schemas.microsoft.com/office/drawing/2014/chart" uri="{C3380CC4-5D6E-409C-BE32-E72D297353CC}">
                <c16:uniqueId val="{00000051-ED72-4696-BB68-FA0DE749953E}"/>
              </c:ext>
            </c:extLst>
          </c:dPt>
          <c:dPt>
            <c:idx val="18"/>
            <c:bubble3D val="0"/>
            <c:extLst>
              <c:ext xmlns:c16="http://schemas.microsoft.com/office/drawing/2014/chart" uri="{C3380CC4-5D6E-409C-BE32-E72D297353CC}">
                <c16:uniqueId val="{00000052-ED72-4696-BB68-FA0DE749953E}"/>
              </c:ext>
            </c:extLst>
          </c:dPt>
          <c:dPt>
            <c:idx val="19"/>
            <c:bubble3D val="0"/>
            <c:extLst>
              <c:ext xmlns:c16="http://schemas.microsoft.com/office/drawing/2014/chart" uri="{C3380CC4-5D6E-409C-BE32-E72D297353CC}">
                <c16:uniqueId val="{00000053-ED72-4696-BB68-FA0DE749953E}"/>
              </c:ext>
            </c:extLst>
          </c:dPt>
          <c:dPt>
            <c:idx val="20"/>
            <c:bubble3D val="0"/>
            <c:extLst>
              <c:ext xmlns:c16="http://schemas.microsoft.com/office/drawing/2014/chart" uri="{C3380CC4-5D6E-409C-BE32-E72D297353CC}">
                <c16:uniqueId val="{00000054-ED72-4696-BB68-FA0DE749953E}"/>
              </c:ext>
            </c:extLst>
          </c:dPt>
          <c:dPt>
            <c:idx val="21"/>
            <c:bubble3D val="0"/>
            <c:extLst>
              <c:ext xmlns:c16="http://schemas.microsoft.com/office/drawing/2014/chart" uri="{C3380CC4-5D6E-409C-BE32-E72D297353CC}">
                <c16:uniqueId val="{00000055-ED72-4696-BB68-FA0DE749953E}"/>
              </c:ext>
            </c:extLst>
          </c:dPt>
          <c:dPt>
            <c:idx val="22"/>
            <c:bubble3D val="0"/>
            <c:extLst>
              <c:ext xmlns:c16="http://schemas.microsoft.com/office/drawing/2014/chart" uri="{C3380CC4-5D6E-409C-BE32-E72D297353CC}">
                <c16:uniqueId val="{00000056-ED72-4696-BB68-FA0DE749953E}"/>
              </c:ext>
            </c:extLst>
          </c:dPt>
          <c:dPt>
            <c:idx val="23"/>
            <c:bubble3D val="0"/>
            <c:extLst>
              <c:ext xmlns:c16="http://schemas.microsoft.com/office/drawing/2014/chart" uri="{C3380CC4-5D6E-409C-BE32-E72D297353CC}">
                <c16:uniqueId val="{00000057-ED72-4696-BB68-FA0DE749953E}"/>
              </c:ext>
            </c:extLst>
          </c:dPt>
          <c:dPt>
            <c:idx val="24"/>
            <c:bubble3D val="0"/>
            <c:extLst>
              <c:ext xmlns:c16="http://schemas.microsoft.com/office/drawing/2014/chart" uri="{C3380CC4-5D6E-409C-BE32-E72D297353CC}">
                <c16:uniqueId val="{00000058-ED72-4696-BB68-FA0DE749953E}"/>
              </c:ext>
            </c:extLst>
          </c:dPt>
          <c:dPt>
            <c:idx val="25"/>
            <c:bubble3D val="0"/>
            <c:extLst>
              <c:ext xmlns:c16="http://schemas.microsoft.com/office/drawing/2014/chart" uri="{C3380CC4-5D6E-409C-BE32-E72D297353CC}">
                <c16:uniqueId val="{00000059-ED72-4696-BB68-FA0DE749953E}"/>
              </c:ext>
            </c:extLst>
          </c:dPt>
          <c:dPt>
            <c:idx val="26"/>
            <c:bubble3D val="0"/>
            <c:extLst>
              <c:ext xmlns:c16="http://schemas.microsoft.com/office/drawing/2014/chart" uri="{C3380CC4-5D6E-409C-BE32-E72D297353CC}">
                <c16:uniqueId val="{0000005A-ED72-4696-BB68-FA0DE749953E}"/>
              </c:ext>
            </c:extLst>
          </c:dPt>
          <c:dPt>
            <c:idx val="27"/>
            <c:bubble3D val="0"/>
            <c:extLst>
              <c:ext xmlns:c16="http://schemas.microsoft.com/office/drawing/2014/chart" uri="{C3380CC4-5D6E-409C-BE32-E72D297353CC}">
                <c16:uniqueId val="{0000005B-ED72-4696-BB68-FA0DE749953E}"/>
              </c:ext>
            </c:extLst>
          </c:dPt>
          <c:dPt>
            <c:idx val="28"/>
            <c:bubble3D val="0"/>
            <c:extLst>
              <c:ext xmlns:c16="http://schemas.microsoft.com/office/drawing/2014/chart" uri="{C3380CC4-5D6E-409C-BE32-E72D297353CC}">
                <c16:uniqueId val="{0000005C-ED72-4696-BB68-FA0DE749953E}"/>
              </c:ext>
            </c:extLst>
          </c:dPt>
          <c:dPt>
            <c:idx val="29"/>
            <c:bubble3D val="0"/>
            <c:extLst>
              <c:ext xmlns:c16="http://schemas.microsoft.com/office/drawing/2014/chart" uri="{C3380CC4-5D6E-409C-BE32-E72D297353CC}">
                <c16:uniqueId val="{0000005D-ED72-4696-BB68-FA0DE749953E}"/>
              </c:ext>
            </c:extLst>
          </c:dPt>
          <c:dPt>
            <c:idx val="30"/>
            <c:bubble3D val="0"/>
            <c:extLst>
              <c:ext xmlns:c16="http://schemas.microsoft.com/office/drawing/2014/chart" uri="{C3380CC4-5D6E-409C-BE32-E72D297353CC}">
                <c16:uniqueId val="{0000005E-ED72-4696-BB68-FA0DE749953E}"/>
              </c:ext>
            </c:extLst>
          </c:dPt>
          <c:dPt>
            <c:idx val="31"/>
            <c:bubble3D val="0"/>
            <c:extLst>
              <c:ext xmlns:c16="http://schemas.microsoft.com/office/drawing/2014/chart" uri="{C3380CC4-5D6E-409C-BE32-E72D297353CC}">
                <c16:uniqueId val="{0000005F-ED72-4696-BB68-FA0DE749953E}"/>
              </c:ext>
            </c:extLst>
          </c:dPt>
          <c:dPt>
            <c:idx val="32"/>
            <c:bubble3D val="0"/>
            <c:extLst>
              <c:ext xmlns:c16="http://schemas.microsoft.com/office/drawing/2014/chart" uri="{C3380CC4-5D6E-409C-BE32-E72D297353CC}">
                <c16:uniqueId val="{00000060-ED72-4696-BB68-FA0DE749953E}"/>
              </c:ext>
            </c:extLst>
          </c:dPt>
          <c:dPt>
            <c:idx val="33"/>
            <c:bubble3D val="0"/>
            <c:extLst>
              <c:ext xmlns:c16="http://schemas.microsoft.com/office/drawing/2014/chart" uri="{C3380CC4-5D6E-409C-BE32-E72D297353CC}">
                <c16:uniqueId val="{00000061-ED72-4696-BB68-FA0DE749953E}"/>
              </c:ext>
            </c:extLst>
          </c:dPt>
          <c:dPt>
            <c:idx val="34"/>
            <c:bubble3D val="0"/>
            <c:extLst>
              <c:ext xmlns:c16="http://schemas.microsoft.com/office/drawing/2014/chart" uri="{C3380CC4-5D6E-409C-BE32-E72D297353CC}">
                <c16:uniqueId val="{00000062-ED72-4696-BB68-FA0DE749953E}"/>
              </c:ext>
            </c:extLst>
          </c:dPt>
          <c:dPt>
            <c:idx val="35"/>
            <c:bubble3D val="0"/>
            <c:extLst>
              <c:ext xmlns:c16="http://schemas.microsoft.com/office/drawing/2014/chart" uri="{C3380CC4-5D6E-409C-BE32-E72D297353CC}">
                <c16:uniqueId val="{00000063-ED72-4696-BB68-FA0DE749953E}"/>
              </c:ext>
            </c:extLst>
          </c:dPt>
          <c:dPt>
            <c:idx val="36"/>
            <c:bubble3D val="0"/>
            <c:extLst>
              <c:ext xmlns:c16="http://schemas.microsoft.com/office/drawing/2014/chart" uri="{C3380CC4-5D6E-409C-BE32-E72D297353CC}">
                <c16:uniqueId val="{00000064-ED72-4696-BB68-FA0DE749953E}"/>
              </c:ext>
            </c:extLst>
          </c:dPt>
          <c:dPt>
            <c:idx val="37"/>
            <c:bubble3D val="0"/>
            <c:extLst>
              <c:ext xmlns:c16="http://schemas.microsoft.com/office/drawing/2014/chart" uri="{C3380CC4-5D6E-409C-BE32-E72D297353CC}">
                <c16:uniqueId val="{00000065-ED72-4696-BB68-FA0DE749953E}"/>
              </c:ext>
            </c:extLst>
          </c:dPt>
          <c:dPt>
            <c:idx val="38"/>
            <c:bubble3D val="0"/>
            <c:extLst>
              <c:ext xmlns:c16="http://schemas.microsoft.com/office/drawing/2014/chart" uri="{C3380CC4-5D6E-409C-BE32-E72D297353CC}">
                <c16:uniqueId val="{00000066-ED72-4696-BB68-FA0DE749953E}"/>
              </c:ext>
            </c:extLst>
          </c:dPt>
          <c:dPt>
            <c:idx val="39"/>
            <c:bubble3D val="0"/>
            <c:extLst>
              <c:ext xmlns:c16="http://schemas.microsoft.com/office/drawing/2014/chart" uri="{C3380CC4-5D6E-409C-BE32-E72D297353CC}">
                <c16:uniqueId val="{00000067-ED72-4696-BB68-FA0DE749953E}"/>
              </c:ext>
            </c:extLst>
          </c:dPt>
          <c:dPt>
            <c:idx val="40"/>
            <c:bubble3D val="0"/>
            <c:extLst>
              <c:ext xmlns:c16="http://schemas.microsoft.com/office/drawing/2014/chart" uri="{C3380CC4-5D6E-409C-BE32-E72D297353CC}">
                <c16:uniqueId val="{00000068-ED72-4696-BB68-FA0DE749953E}"/>
              </c:ext>
            </c:extLst>
          </c:dPt>
          <c:dPt>
            <c:idx val="41"/>
            <c:bubble3D val="0"/>
            <c:extLst>
              <c:ext xmlns:c16="http://schemas.microsoft.com/office/drawing/2014/chart" uri="{C3380CC4-5D6E-409C-BE32-E72D297353CC}">
                <c16:uniqueId val="{00000069-ED72-4696-BB68-FA0DE749953E}"/>
              </c:ext>
            </c:extLst>
          </c:dPt>
          <c:dPt>
            <c:idx val="42"/>
            <c:bubble3D val="0"/>
            <c:extLst>
              <c:ext xmlns:c16="http://schemas.microsoft.com/office/drawing/2014/chart" uri="{C3380CC4-5D6E-409C-BE32-E72D297353CC}">
                <c16:uniqueId val="{0000006A-ED72-4696-BB68-FA0DE749953E}"/>
              </c:ext>
            </c:extLst>
          </c:dPt>
          <c:dPt>
            <c:idx val="43"/>
            <c:bubble3D val="0"/>
            <c:extLst>
              <c:ext xmlns:c16="http://schemas.microsoft.com/office/drawing/2014/chart" uri="{C3380CC4-5D6E-409C-BE32-E72D297353CC}">
                <c16:uniqueId val="{0000006B-ED72-4696-BB68-FA0DE749953E}"/>
              </c:ext>
            </c:extLst>
          </c:dPt>
          <c:dPt>
            <c:idx val="44"/>
            <c:bubble3D val="0"/>
            <c:extLst>
              <c:ext xmlns:c16="http://schemas.microsoft.com/office/drawing/2014/chart" uri="{C3380CC4-5D6E-409C-BE32-E72D297353CC}">
                <c16:uniqueId val="{0000006C-ED72-4696-BB68-FA0DE749953E}"/>
              </c:ext>
            </c:extLst>
          </c:dPt>
          <c:dPt>
            <c:idx val="45"/>
            <c:bubble3D val="0"/>
            <c:extLst>
              <c:ext xmlns:c16="http://schemas.microsoft.com/office/drawing/2014/chart" uri="{C3380CC4-5D6E-409C-BE32-E72D297353CC}">
                <c16:uniqueId val="{0000006D-ED72-4696-BB68-FA0DE749953E}"/>
              </c:ext>
            </c:extLst>
          </c:dPt>
          <c:dPt>
            <c:idx val="46"/>
            <c:bubble3D val="0"/>
            <c:extLst>
              <c:ext xmlns:c16="http://schemas.microsoft.com/office/drawing/2014/chart" uri="{C3380CC4-5D6E-409C-BE32-E72D297353CC}">
                <c16:uniqueId val="{0000006E-ED72-4696-BB68-FA0DE749953E}"/>
              </c:ext>
            </c:extLst>
          </c:dPt>
          <c:dPt>
            <c:idx val="47"/>
            <c:bubble3D val="0"/>
            <c:extLst>
              <c:ext xmlns:c16="http://schemas.microsoft.com/office/drawing/2014/chart" uri="{C3380CC4-5D6E-409C-BE32-E72D297353CC}">
                <c16:uniqueId val="{0000006F-ED72-4696-BB68-FA0DE749953E}"/>
              </c:ext>
            </c:extLst>
          </c:dPt>
          <c:dPt>
            <c:idx val="48"/>
            <c:bubble3D val="0"/>
            <c:extLst>
              <c:ext xmlns:c16="http://schemas.microsoft.com/office/drawing/2014/chart" uri="{C3380CC4-5D6E-409C-BE32-E72D297353CC}">
                <c16:uniqueId val="{00000070-ED72-4696-BB68-FA0DE749953E}"/>
              </c:ext>
            </c:extLst>
          </c:dPt>
          <c:dPt>
            <c:idx val="49"/>
            <c:bubble3D val="0"/>
            <c:extLst>
              <c:ext xmlns:c16="http://schemas.microsoft.com/office/drawing/2014/chart" uri="{C3380CC4-5D6E-409C-BE32-E72D297353CC}">
                <c16:uniqueId val="{00000071-ED72-4696-BB68-FA0DE749953E}"/>
              </c:ext>
            </c:extLst>
          </c:dPt>
          <c:dPt>
            <c:idx val="50"/>
            <c:bubble3D val="0"/>
            <c:extLst>
              <c:ext xmlns:c16="http://schemas.microsoft.com/office/drawing/2014/chart" uri="{C3380CC4-5D6E-409C-BE32-E72D297353CC}">
                <c16:uniqueId val="{00000072-ED72-4696-BB68-FA0DE749953E}"/>
              </c:ext>
            </c:extLst>
          </c:dPt>
          <c:dPt>
            <c:idx val="51"/>
            <c:bubble3D val="0"/>
            <c:extLst>
              <c:ext xmlns:c16="http://schemas.microsoft.com/office/drawing/2014/chart" uri="{C3380CC4-5D6E-409C-BE32-E72D297353CC}">
                <c16:uniqueId val="{00000073-ED72-4696-BB68-FA0DE749953E}"/>
              </c:ext>
            </c:extLst>
          </c:dPt>
          <c:dPt>
            <c:idx val="52"/>
            <c:bubble3D val="0"/>
            <c:extLst>
              <c:ext xmlns:c16="http://schemas.microsoft.com/office/drawing/2014/chart" uri="{C3380CC4-5D6E-409C-BE32-E72D297353CC}">
                <c16:uniqueId val="{00000074-ED72-4696-BB68-FA0DE749953E}"/>
              </c:ext>
            </c:extLst>
          </c:dPt>
          <c:dPt>
            <c:idx val="53"/>
            <c:bubble3D val="0"/>
            <c:extLst>
              <c:ext xmlns:c16="http://schemas.microsoft.com/office/drawing/2014/chart" uri="{C3380CC4-5D6E-409C-BE32-E72D297353CC}">
                <c16:uniqueId val="{00000075-ED72-4696-BB68-FA0DE749953E}"/>
              </c:ext>
            </c:extLst>
          </c:dPt>
          <c:dPt>
            <c:idx val="54"/>
            <c:bubble3D val="0"/>
            <c:extLst>
              <c:ext xmlns:c16="http://schemas.microsoft.com/office/drawing/2014/chart" uri="{C3380CC4-5D6E-409C-BE32-E72D297353CC}">
                <c16:uniqueId val="{00000076-ED72-4696-BB68-FA0DE749953E}"/>
              </c:ext>
            </c:extLst>
          </c:dPt>
          <c:dPt>
            <c:idx val="55"/>
            <c:bubble3D val="0"/>
            <c:extLst>
              <c:ext xmlns:c16="http://schemas.microsoft.com/office/drawing/2014/chart" uri="{C3380CC4-5D6E-409C-BE32-E72D297353CC}">
                <c16:uniqueId val="{00000077-ED72-4696-BB68-FA0DE749953E}"/>
              </c:ext>
            </c:extLst>
          </c:dPt>
          <c:dPt>
            <c:idx val="56"/>
            <c:bubble3D val="0"/>
            <c:extLst>
              <c:ext xmlns:c16="http://schemas.microsoft.com/office/drawing/2014/chart" uri="{C3380CC4-5D6E-409C-BE32-E72D297353CC}">
                <c16:uniqueId val="{00000078-ED72-4696-BB68-FA0DE749953E}"/>
              </c:ext>
            </c:extLst>
          </c:dPt>
          <c:dPt>
            <c:idx val="59"/>
            <c:bubble3D val="0"/>
            <c:extLst>
              <c:ext xmlns:c16="http://schemas.microsoft.com/office/drawing/2014/chart" uri="{C3380CC4-5D6E-409C-BE32-E72D297353CC}">
                <c16:uniqueId val="{00000079-ED72-4696-BB68-FA0DE749953E}"/>
              </c:ext>
            </c:extLst>
          </c:dPt>
          <c:dPt>
            <c:idx val="60"/>
            <c:bubble3D val="0"/>
            <c:extLst>
              <c:ext xmlns:c16="http://schemas.microsoft.com/office/drawing/2014/chart" uri="{C3380CC4-5D6E-409C-BE32-E72D297353CC}">
                <c16:uniqueId val="{0000007A-ED72-4696-BB68-FA0DE749953E}"/>
              </c:ext>
            </c:extLst>
          </c:dPt>
          <c:dPt>
            <c:idx val="61"/>
            <c:bubble3D val="0"/>
            <c:extLst>
              <c:ext xmlns:c16="http://schemas.microsoft.com/office/drawing/2014/chart" uri="{C3380CC4-5D6E-409C-BE32-E72D297353CC}">
                <c16:uniqueId val="{0000007B-ED72-4696-BB68-FA0DE749953E}"/>
              </c:ext>
            </c:extLst>
          </c:dPt>
          <c:dPt>
            <c:idx val="71"/>
            <c:bubble3D val="0"/>
            <c:extLst>
              <c:ext xmlns:c16="http://schemas.microsoft.com/office/drawing/2014/chart" uri="{C3380CC4-5D6E-409C-BE32-E72D297353CC}">
                <c16:uniqueId val="{0000007C-ED72-4696-BB68-FA0DE749953E}"/>
              </c:ext>
            </c:extLst>
          </c:dPt>
          <c:dPt>
            <c:idx val="72"/>
            <c:bubble3D val="0"/>
            <c:extLst>
              <c:ext xmlns:c16="http://schemas.microsoft.com/office/drawing/2014/chart" uri="{C3380CC4-5D6E-409C-BE32-E72D297353CC}">
                <c16:uniqueId val="{0000007D-ED72-4696-BB68-FA0DE749953E}"/>
              </c:ext>
            </c:extLst>
          </c:dPt>
          <c:dPt>
            <c:idx val="73"/>
            <c:bubble3D val="0"/>
            <c:extLst>
              <c:ext xmlns:c16="http://schemas.microsoft.com/office/drawing/2014/chart" uri="{C3380CC4-5D6E-409C-BE32-E72D297353CC}">
                <c16:uniqueId val="{0000007E-ED72-4696-BB68-FA0DE749953E}"/>
              </c:ext>
            </c:extLst>
          </c:dPt>
          <c:dLbls>
            <c:dLbl>
              <c:idx val="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ED72-4696-BB68-FA0DE749953E}"/>
                </c:ext>
              </c:extLst>
            </c:dLbl>
            <c:dLbl>
              <c:idx val="1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ED72-4696-BB68-FA0DE749953E}"/>
                </c:ext>
              </c:extLst>
            </c:dLbl>
            <c:dLbl>
              <c:idx val="2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ED72-4696-BB68-FA0DE749953E}"/>
                </c:ext>
              </c:extLst>
            </c:dLbl>
            <c:dLbl>
              <c:idx val="3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ED72-4696-BB68-FA0DE749953E}"/>
                </c:ext>
              </c:extLst>
            </c:dLbl>
            <c:dLbl>
              <c:idx val="4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ED72-4696-BB68-FA0DE749953E}"/>
                </c:ext>
              </c:extLst>
            </c:dLbl>
            <c:dLbl>
              <c:idx val="6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ED72-4696-BB68-FA0DE749953E}"/>
                </c:ext>
              </c:extLst>
            </c:dLbl>
            <c:dLbl>
              <c:idx val="7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ED72-4696-BB68-FA0DE749953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'F25-26'!$F$7:$F$80</c:f>
              <c:numCache>
                <c:formatCode>0.00</c:formatCode>
                <c:ptCount val="74"/>
                <c:pt idx="0">
                  <c:v>16.004980490928599</c:v>
                </c:pt>
                <c:pt idx="1">
                  <c:v>15.8508929874362</c:v>
                </c:pt>
                <c:pt idx="2">
                  <c:v>15.7837102260116</c:v>
                </c:pt>
                <c:pt idx="3">
                  <c:v>15.777774592384599</c:v>
                </c:pt>
                <c:pt idx="4">
                  <c:v>15.6770200598946</c:v>
                </c:pt>
                <c:pt idx="5">
                  <c:v>15.573428010733799</c:v>
                </c:pt>
                <c:pt idx="6">
                  <c:v>15.4830190630821</c:v>
                </c:pt>
                <c:pt idx="7">
                  <c:v>15.559245428145999</c:v>
                </c:pt>
                <c:pt idx="8">
                  <c:v>15.7850845379142</c:v>
                </c:pt>
                <c:pt idx="9">
                  <c:v>15.9176840132329</c:v>
                </c:pt>
                <c:pt idx="10">
                  <c:v>16.017897338022902</c:v>
                </c:pt>
                <c:pt idx="11">
                  <c:v>16.1586334483668</c:v>
                </c:pt>
                <c:pt idx="12">
                  <c:v>16.705832683727301</c:v>
                </c:pt>
                <c:pt idx="13">
                  <c:v>17.3510480320334</c:v>
                </c:pt>
                <c:pt idx="14">
                  <c:v>17.579471355799399</c:v>
                </c:pt>
                <c:pt idx="15">
                  <c:v>17.681710016479698</c:v>
                </c:pt>
                <c:pt idx="16">
                  <c:v>17.889366376945802</c:v>
                </c:pt>
                <c:pt idx="17">
                  <c:v>18.095843377263801</c:v>
                </c:pt>
                <c:pt idx="18">
                  <c:v>18.451393019182198</c:v>
                </c:pt>
                <c:pt idx="19">
                  <c:v>18.971086196797899</c:v>
                </c:pt>
                <c:pt idx="20">
                  <c:v>19.228593123981401</c:v>
                </c:pt>
                <c:pt idx="21">
                  <c:v>19.430086776846899</c:v>
                </c:pt>
                <c:pt idx="22">
                  <c:v>19.404950840373999</c:v>
                </c:pt>
                <c:pt idx="23">
                  <c:v>19.104687517973002</c:v>
                </c:pt>
                <c:pt idx="24">
                  <c:v>18.816270308070301</c:v>
                </c:pt>
                <c:pt idx="25">
                  <c:v>19.238369871747899</c:v>
                </c:pt>
                <c:pt idx="26">
                  <c:v>19.740755868351499</c:v>
                </c:pt>
                <c:pt idx="27">
                  <c:v>19.521537383341101</c:v>
                </c:pt>
                <c:pt idx="28">
                  <c:v>19.4420275152358</c:v>
                </c:pt>
                <c:pt idx="29">
                  <c:v>19.3298048986649</c:v>
                </c:pt>
                <c:pt idx="30">
                  <c:v>19.3989640169521</c:v>
                </c:pt>
                <c:pt idx="31">
                  <c:v>19.284820126811301</c:v>
                </c:pt>
                <c:pt idx="32">
                  <c:v>19.3686493233951</c:v>
                </c:pt>
                <c:pt idx="33">
                  <c:v>19.327784184716901</c:v>
                </c:pt>
                <c:pt idx="34">
                  <c:v>19.319981613210199</c:v>
                </c:pt>
                <c:pt idx="35">
                  <c:v>19.4418210937631</c:v>
                </c:pt>
                <c:pt idx="36">
                  <c:v>19.5185418298373</c:v>
                </c:pt>
                <c:pt idx="37">
                  <c:v>19.404890954363701</c:v>
                </c:pt>
                <c:pt idx="38">
                  <c:v>17.885451920244002</c:v>
                </c:pt>
                <c:pt idx="39">
                  <c:v>15.1018600996677</c:v>
                </c:pt>
                <c:pt idx="40">
                  <c:v>16.2544161259429</c:v>
                </c:pt>
                <c:pt idx="41">
                  <c:v>17.653376602343201</c:v>
                </c:pt>
                <c:pt idx="42">
                  <c:v>18.600588267834599</c:v>
                </c:pt>
                <c:pt idx="43">
                  <c:v>18.600627457198101</c:v>
                </c:pt>
                <c:pt idx="44">
                  <c:v>18.535020116818199</c:v>
                </c:pt>
                <c:pt idx="45">
                  <c:v>18.392541717000199</c:v>
                </c:pt>
                <c:pt idx="46">
                  <c:v>17.721554810542202</c:v>
                </c:pt>
                <c:pt idx="47">
                  <c:v>17.913536170770701</c:v>
                </c:pt>
                <c:pt idx="48">
                  <c:v>18.924396070714401</c:v>
                </c:pt>
                <c:pt idx="49">
                  <c:v>19.7505008653741</c:v>
                </c:pt>
                <c:pt idx="50">
                  <c:v>20.1058595572337</c:v>
                </c:pt>
                <c:pt idx="51">
                  <c:v>20.187252266965601</c:v>
                </c:pt>
                <c:pt idx="52">
                  <c:v>20.223854833905801</c:v>
                </c:pt>
                <c:pt idx="53">
                  <c:v>20.269044206434099</c:v>
                </c:pt>
                <c:pt idx="54">
                  <c:v>20.283476997007099</c:v>
                </c:pt>
                <c:pt idx="55">
                  <c:v>20.302700509696901</c:v>
                </c:pt>
                <c:pt idx="56">
                  <c:v>20.189056552793598</c:v>
                </c:pt>
                <c:pt idx="57">
                  <c:v>20.127537314709301</c:v>
                </c:pt>
                <c:pt idx="58">
                  <c:v>20.0649044777706</c:v>
                </c:pt>
                <c:pt idx="59">
                  <c:v>20.276357755143799</c:v>
                </c:pt>
                <c:pt idx="60">
                  <c:v>20.6509258006312</c:v>
                </c:pt>
                <c:pt idx="61">
                  <c:v>20.852547586578002</c:v>
                </c:pt>
                <c:pt idx="62">
                  <c:v>21.276107201715298</c:v>
                </c:pt>
                <c:pt idx="63">
                  <c:v>21.474077446438098</c:v>
                </c:pt>
                <c:pt idx="64">
                  <c:v>21.660877728166799</c:v>
                </c:pt>
                <c:pt idx="65">
                  <c:v>21.855251581766399</c:v>
                </c:pt>
                <c:pt idx="66">
                  <c:v>21.832787439704699</c:v>
                </c:pt>
                <c:pt idx="67">
                  <c:v>21.931379001352902</c:v>
                </c:pt>
                <c:pt idx="68">
                  <c:v>21.6942532303975</c:v>
                </c:pt>
                <c:pt idx="69">
                  <c:v>21.893132641486801</c:v>
                </c:pt>
                <c:pt idx="70">
                  <c:v>21.789423268410001</c:v>
                </c:pt>
                <c:pt idx="71">
                  <c:v>21.501598614256601</c:v>
                </c:pt>
                <c:pt idx="72">
                  <c:v>21.760657387559998</c:v>
                </c:pt>
                <c:pt idx="73">
                  <c:v>21.789886465647701</c:v>
                </c:pt>
              </c:numCache>
            </c:numRef>
          </c:val>
          <c:smooth val="0"/>
          <c:extLst>
            <c:ext xmlns:c16="http://schemas.microsoft.com/office/drawing/2014/chart" uri="{C3380CC4-5D6E-409C-BE32-E72D297353CC}">
              <c16:uniqueId val="{0000007F-ED72-4696-BB68-FA0DE749953E}"/>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4.5843976774147"/>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68F9-4262-891C-E7D37B953AC0}"/>
              </c:ext>
            </c:extLst>
          </c:dPt>
          <c:dPt>
            <c:idx val="1"/>
            <c:bubble3D val="0"/>
            <c:extLst>
              <c:ext xmlns:c16="http://schemas.microsoft.com/office/drawing/2014/chart" uri="{C3380CC4-5D6E-409C-BE32-E72D297353CC}">
                <c16:uniqueId val="{00000001-68F9-4262-891C-E7D37B953AC0}"/>
              </c:ext>
            </c:extLst>
          </c:dPt>
          <c:dPt>
            <c:idx val="2"/>
            <c:bubble3D val="0"/>
            <c:extLst>
              <c:ext xmlns:c16="http://schemas.microsoft.com/office/drawing/2014/chart" uri="{C3380CC4-5D6E-409C-BE32-E72D297353CC}">
                <c16:uniqueId val="{00000002-68F9-4262-891C-E7D37B953AC0}"/>
              </c:ext>
            </c:extLst>
          </c:dPt>
          <c:dPt>
            <c:idx val="3"/>
            <c:bubble3D val="0"/>
            <c:extLst>
              <c:ext xmlns:c16="http://schemas.microsoft.com/office/drawing/2014/chart" uri="{C3380CC4-5D6E-409C-BE32-E72D297353CC}">
                <c16:uniqueId val="{00000003-68F9-4262-891C-E7D37B953AC0}"/>
              </c:ext>
            </c:extLst>
          </c:dPt>
          <c:dPt>
            <c:idx val="4"/>
            <c:bubble3D val="0"/>
            <c:extLst>
              <c:ext xmlns:c16="http://schemas.microsoft.com/office/drawing/2014/chart" uri="{C3380CC4-5D6E-409C-BE32-E72D297353CC}">
                <c16:uniqueId val="{00000004-68F9-4262-891C-E7D37B953AC0}"/>
              </c:ext>
            </c:extLst>
          </c:dPt>
          <c:dPt>
            <c:idx val="5"/>
            <c:bubble3D val="0"/>
            <c:extLst>
              <c:ext xmlns:c16="http://schemas.microsoft.com/office/drawing/2014/chart" uri="{C3380CC4-5D6E-409C-BE32-E72D297353CC}">
                <c16:uniqueId val="{00000005-68F9-4262-891C-E7D37B953AC0}"/>
              </c:ext>
            </c:extLst>
          </c:dPt>
          <c:dPt>
            <c:idx val="6"/>
            <c:bubble3D val="0"/>
            <c:extLst>
              <c:ext xmlns:c16="http://schemas.microsoft.com/office/drawing/2014/chart" uri="{C3380CC4-5D6E-409C-BE32-E72D297353CC}">
                <c16:uniqueId val="{00000006-68F9-4262-891C-E7D37B953AC0}"/>
              </c:ext>
            </c:extLst>
          </c:dPt>
          <c:dPt>
            <c:idx val="7"/>
            <c:bubble3D val="0"/>
            <c:extLst>
              <c:ext xmlns:c16="http://schemas.microsoft.com/office/drawing/2014/chart" uri="{C3380CC4-5D6E-409C-BE32-E72D297353CC}">
                <c16:uniqueId val="{00000007-68F9-4262-891C-E7D37B953AC0}"/>
              </c:ext>
            </c:extLst>
          </c:dPt>
          <c:dPt>
            <c:idx val="8"/>
            <c:bubble3D val="0"/>
            <c:extLst>
              <c:ext xmlns:c16="http://schemas.microsoft.com/office/drawing/2014/chart" uri="{C3380CC4-5D6E-409C-BE32-E72D297353CC}">
                <c16:uniqueId val="{00000008-68F9-4262-891C-E7D37B953AC0}"/>
              </c:ext>
            </c:extLst>
          </c:dPt>
          <c:dPt>
            <c:idx val="9"/>
            <c:bubble3D val="0"/>
            <c:extLst>
              <c:ext xmlns:c16="http://schemas.microsoft.com/office/drawing/2014/chart" uri="{C3380CC4-5D6E-409C-BE32-E72D297353CC}">
                <c16:uniqueId val="{00000009-68F9-4262-891C-E7D37B953AC0}"/>
              </c:ext>
            </c:extLst>
          </c:dPt>
          <c:dPt>
            <c:idx val="10"/>
            <c:bubble3D val="0"/>
            <c:extLst>
              <c:ext xmlns:c16="http://schemas.microsoft.com/office/drawing/2014/chart" uri="{C3380CC4-5D6E-409C-BE32-E72D297353CC}">
                <c16:uniqueId val="{0000000A-68F9-4262-891C-E7D37B953AC0}"/>
              </c:ext>
            </c:extLst>
          </c:dPt>
          <c:dPt>
            <c:idx val="11"/>
            <c:bubble3D val="0"/>
            <c:extLst>
              <c:ext xmlns:c16="http://schemas.microsoft.com/office/drawing/2014/chart" uri="{C3380CC4-5D6E-409C-BE32-E72D297353CC}">
                <c16:uniqueId val="{0000000B-68F9-4262-891C-E7D37B953AC0}"/>
              </c:ext>
            </c:extLst>
          </c:dPt>
          <c:dPt>
            <c:idx val="12"/>
            <c:bubble3D val="0"/>
            <c:extLst>
              <c:ext xmlns:c16="http://schemas.microsoft.com/office/drawing/2014/chart" uri="{C3380CC4-5D6E-409C-BE32-E72D297353CC}">
                <c16:uniqueId val="{0000000C-68F9-4262-891C-E7D37B953AC0}"/>
              </c:ext>
            </c:extLst>
          </c:dPt>
          <c:dPt>
            <c:idx val="13"/>
            <c:bubble3D val="0"/>
            <c:extLst>
              <c:ext xmlns:c16="http://schemas.microsoft.com/office/drawing/2014/chart" uri="{C3380CC4-5D6E-409C-BE32-E72D297353CC}">
                <c16:uniqueId val="{0000000D-68F9-4262-891C-E7D37B953AC0}"/>
              </c:ext>
            </c:extLst>
          </c:dPt>
          <c:dPt>
            <c:idx val="14"/>
            <c:bubble3D val="0"/>
            <c:extLst>
              <c:ext xmlns:c16="http://schemas.microsoft.com/office/drawing/2014/chart" uri="{C3380CC4-5D6E-409C-BE32-E72D297353CC}">
                <c16:uniqueId val="{0000000E-68F9-4262-891C-E7D37B953AC0}"/>
              </c:ext>
            </c:extLst>
          </c:dPt>
          <c:dPt>
            <c:idx val="15"/>
            <c:bubble3D val="0"/>
            <c:extLst>
              <c:ext xmlns:c16="http://schemas.microsoft.com/office/drawing/2014/chart" uri="{C3380CC4-5D6E-409C-BE32-E72D297353CC}">
                <c16:uniqueId val="{0000000F-68F9-4262-891C-E7D37B953AC0}"/>
              </c:ext>
            </c:extLst>
          </c:dPt>
          <c:dPt>
            <c:idx val="16"/>
            <c:bubble3D val="0"/>
            <c:extLst>
              <c:ext xmlns:c16="http://schemas.microsoft.com/office/drawing/2014/chart" uri="{C3380CC4-5D6E-409C-BE32-E72D297353CC}">
                <c16:uniqueId val="{00000010-68F9-4262-891C-E7D37B953AC0}"/>
              </c:ext>
            </c:extLst>
          </c:dPt>
          <c:dPt>
            <c:idx val="17"/>
            <c:bubble3D val="0"/>
            <c:extLst>
              <c:ext xmlns:c16="http://schemas.microsoft.com/office/drawing/2014/chart" uri="{C3380CC4-5D6E-409C-BE32-E72D297353CC}">
                <c16:uniqueId val="{00000011-68F9-4262-891C-E7D37B953AC0}"/>
              </c:ext>
            </c:extLst>
          </c:dPt>
          <c:dPt>
            <c:idx val="18"/>
            <c:bubble3D val="0"/>
            <c:extLst>
              <c:ext xmlns:c16="http://schemas.microsoft.com/office/drawing/2014/chart" uri="{C3380CC4-5D6E-409C-BE32-E72D297353CC}">
                <c16:uniqueId val="{00000012-68F9-4262-891C-E7D37B953AC0}"/>
              </c:ext>
            </c:extLst>
          </c:dPt>
          <c:dPt>
            <c:idx val="19"/>
            <c:bubble3D val="0"/>
            <c:extLst>
              <c:ext xmlns:c16="http://schemas.microsoft.com/office/drawing/2014/chart" uri="{C3380CC4-5D6E-409C-BE32-E72D297353CC}">
                <c16:uniqueId val="{00000013-68F9-4262-891C-E7D37B953AC0}"/>
              </c:ext>
            </c:extLst>
          </c:dPt>
          <c:dPt>
            <c:idx val="20"/>
            <c:bubble3D val="0"/>
            <c:extLst>
              <c:ext xmlns:c16="http://schemas.microsoft.com/office/drawing/2014/chart" uri="{C3380CC4-5D6E-409C-BE32-E72D297353CC}">
                <c16:uniqueId val="{00000014-68F9-4262-891C-E7D37B953AC0}"/>
              </c:ext>
            </c:extLst>
          </c:dPt>
          <c:dPt>
            <c:idx val="21"/>
            <c:bubble3D val="0"/>
            <c:extLst>
              <c:ext xmlns:c16="http://schemas.microsoft.com/office/drawing/2014/chart" uri="{C3380CC4-5D6E-409C-BE32-E72D297353CC}">
                <c16:uniqueId val="{00000015-68F9-4262-891C-E7D37B953AC0}"/>
              </c:ext>
            </c:extLst>
          </c:dPt>
          <c:dPt>
            <c:idx val="22"/>
            <c:bubble3D val="0"/>
            <c:extLst>
              <c:ext xmlns:c16="http://schemas.microsoft.com/office/drawing/2014/chart" uri="{C3380CC4-5D6E-409C-BE32-E72D297353CC}">
                <c16:uniqueId val="{00000016-68F9-4262-891C-E7D37B953AC0}"/>
              </c:ext>
            </c:extLst>
          </c:dPt>
          <c:dPt>
            <c:idx val="23"/>
            <c:bubble3D val="0"/>
            <c:extLst>
              <c:ext xmlns:c16="http://schemas.microsoft.com/office/drawing/2014/chart" uri="{C3380CC4-5D6E-409C-BE32-E72D297353CC}">
                <c16:uniqueId val="{00000017-68F9-4262-891C-E7D37B953AC0}"/>
              </c:ext>
            </c:extLst>
          </c:dPt>
          <c:dPt>
            <c:idx val="24"/>
            <c:bubble3D val="0"/>
            <c:extLst>
              <c:ext xmlns:c16="http://schemas.microsoft.com/office/drawing/2014/chart" uri="{C3380CC4-5D6E-409C-BE32-E72D297353CC}">
                <c16:uniqueId val="{00000018-68F9-4262-891C-E7D37B953AC0}"/>
              </c:ext>
            </c:extLst>
          </c:dPt>
          <c:dPt>
            <c:idx val="25"/>
            <c:bubble3D val="0"/>
            <c:extLst>
              <c:ext xmlns:c16="http://schemas.microsoft.com/office/drawing/2014/chart" uri="{C3380CC4-5D6E-409C-BE32-E72D297353CC}">
                <c16:uniqueId val="{00000019-68F9-4262-891C-E7D37B953AC0}"/>
              </c:ext>
            </c:extLst>
          </c:dPt>
          <c:dPt>
            <c:idx val="26"/>
            <c:bubble3D val="0"/>
            <c:extLst>
              <c:ext xmlns:c16="http://schemas.microsoft.com/office/drawing/2014/chart" uri="{C3380CC4-5D6E-409C-BE32-E72D297353CC}">
                <c16:uniqueId val="{0000001A-68F9-4262-891C-E7D37B953AC0}"/>
              </c:ext>
            </c:extLst>
          </c:dPt>
          <c:dPt>
            <c:idx val="27"/>
            <c:bubble3D val="0"/>
            <c:extLst>
              <c:ext xmlns:c16="http://schemas.microsoft.com/office/drawing/2014/chart" uri="{C3380CC4-5D6E-409C-BE32-E72D297353CC}">
                <c16:uniqueId val="{0000001B-68F9-4262-891C-E7D37B953AC0}"/>
              </c:ext>
            </c:extLst>
          </c:dPt>
          <c:dPt>
            <c:idx val="28"/>
            <c:bubble3D val="0"/>
            <c:extLst>
              <c:ext xmlns:c16="http://schemas.microsoft.com/office/drawing/2014/chart" uri="{C3380CC4-5D6E-409C-BE32-E72D297353CC}">
                <c16:uniqueId val="{0000001C-68F9-4262-891C-E7D37B953AC0}"/>
              </c:ext>
            </c:extLst>
          </c:dPt>
          <c:dPt>
            <c:idx val="29"/>
            <c:bubble3D val="0"/>
            <c:extLst>
              <c:ext xmlns:c16="http://schemas.microsoft.com/office/drawing/2014/chart" uri="{C3380CC4-5D6E-409C-BE32-E72D297353CC}">
                <c16:uniqueId val="{0000001D-68F9-4262-891C-E7D37B953AC0}"/>
              </c:ext>
            </c:extLst>
          </c:dPt>
          <c:dPt>
            <c:idx val="30"/>
            <c:bubble3D val="0"/>
            <c:extLst>
              <c:ext xmlns:c16="http://schemas.microsoft.com/office/drawing/2014/chart" uri="{C3380CC4-5D6E-409C-BE32-E72D297353CC}">
                <c16:uniqueId val="{0000001E-68F9-4262-891C-E7D37B953AC0}"/>
              </c:ext>
            </c:extLst>
          </c:dPt>
          <c:dPt>
            <c:idx val="31"/>
            <c:bubble3D val="0"/>
            <c:extLst>
              <c:ext xmlns:c16="http://schemas.microsoft.com/office/drawing/2014/chart" uri="{C3380CC4-5D6E-409C-BE32-E72D297353CC}">
                <c16:uniqueId val="{0000001F-68F9-4262-891C-E7D37B953AC0}"/>
              </c:ext>
            </c:extLst>
          </c:dPt>
          <c:dPt>
            <c:idx val="32"/>
            <c:bubble3D val="0"/>
            <c:extLst>
              <c:ext xmlns:c16="http://schemas.microsoft.com/office/drawing/2014/chart" uri="{C3380CC4-5D6E-409C-BE32-E72D297353CC}">
                <c16:uniqueId val="{00000020-68F9-4262-891C-E7D37B953AC0}"/>
              </c:ext>
            </c:extLst>
          </c:dPt>
          <c:dPt>
            <c:idx val="33"/>
            <c:bubble3D val="0"/>
            <c:extLst>
              <c:ext xmlns:c16="http://schemas.microsoft.com/office/drawing/2014/chart" uri="{C3380CC4-5D6E-409C-BE32-E72D297353CC}">
                <c16:uniqueId val="{00000021-68F9-4262-891C-E7D37B953AC0}"/>
              </c:ext>
            </c:extLst>
          </c:dPt>
          <c:dPt>
            <c:idx val="34"/>
            <c:bubble3D val="0"/>
            <c:extLst>
              <c:ext xmlns:c16="http://schemas.microsoft.com/office/drawing/2014/chart" uri="{C3380CC4-5D6E-409C-BE32-E72D297353CC}">
                <c16:uniqueId val="{00000022-68F9-4262-891C-E7D37B953AC0}"/>
              </c:ext>
            </c:extLst>
          </c:dPt>
          <c:dPt>
            <c:idx val="35"/>
            <c:bubble3D val="0"/>
            <c:extLst>
              <c:ext xmlns:c16="http://schemas.microsoft.com/office/drawing/2014/chart" uri="{C3380CC4-5D6E-409C-BE32-E72D297353CC}">
                <c16:uniqueId val="{00000023-68F9-4262-891C-E7D37B953AC0}"/>
              </c:ext>
            </c:extLst>
          </c:dPt>
          <c:dPt>
            <c:idx val="36"/>
            <c:bubble3D val="0"/>
            <c:extLst>
              <c:ext xmlns:c16="http://schemas.microsoft.com/office/drawing/2014/chart" uri="{C3380CC4-5D6E-409C-BE32-E72D297353CC}">
                <c16:uniqueId val="{00000024-68F9-4262-891C-E7D37B953AC0}"/>
              </c:ext>
            </c:extLst>
          </c:dPt>
          <c:dPt>
            <c:idx val="37"/>
            <c:bubble3D val="0"/>
            <c:extLst>
              <c:ext xmlns:c16="http://schemas.microsoft.com/office/drawing/2014/chart" uri="{C3380CC4-5D6E-409C-BE32-E72D297353CC}">
                <c16:uniqueId val="{00000025-68F9-4262-891C-E7D37B953AC0}"/>
              </c:ext>
            </c:extLst>
          </c:dPt>
          <c:dPt>
            <c:idx val="38"/>
            <c:bubble3D val="0"/>
            <c:extLst>
              <c:ext xmlns:c16="http://schemas.microsoft.com/office/drawing/2014/chart" uri="{C3380CC4-5D6E-409C-BE32-E72D297353CC}">
                <c16:uniqueId val="{00000026-68F9-4262-891C-E7D37B953AC0}"/>
              </c:ext>
            </c:extLst>
          </c:dPt>
          <c:dPt>
            <c:idx val="39"/>
            <c:bubble3D val="0"/>
            <c:extLst>
              <c:ext xmlns:c16="http://schemas.microsoft.com/office/drawing/2014/chart" uri="{C3380CC4-5D6E-409C-BE32-E72D297353CC}">
                <c16:uniqueId val="{00000027-68F9-4262-891C-E7D37B953AC0}"/>
              </c:ext>
            </c:extLst>
          </c:dPt>
          <c:dPt>
            <c:idx val="40"/>
            <c:bubble3D val="0"/>
            <c:extLst>
              <c:ext xmlns:c16="http://schemas.microsoft.com/office/drawing/2014/chart" uri="{C3380CC4-5D6E-409C-BE32-E72D297353CC}">
                <c16:uniqueId val="{00000028-68F9-4262-891C-E7D37B953AC0}"/>
              </c:ext>
            </c:extLst>
          </c:dPt>
          <c:dPt>
            <c:idx val="41"/>
            <c:bubble3D val="0"/>
            <c:extLst>
              <c:ext xmlns:c16="http://schemas.microsoft.com/office/drawing/2014/chart" uri="{C3380CC4-5D6E-409C-BE32-E72D297353CC}">
                <c16:uniqueId val="{00000029-68F9-4262-891C-E7D37B953AC0}"/>
              </c:ext>
            </c:extLst>
          </c:dPt>
          <c:dPt>
            <c:idx val="42"/>
            <c:bubble3D val="0"/>
            <c:extLst>
              <c:ext xmlns:c16="http://schemas.microsoft.com/office/drawing/2014/chart" uri="{C3380CC4-5D6E-409C-BE32-E72D297353CC}">
                <c16:uniqueId val="{0000002A-68F9-4262-891C-E7D37B953AC0}"/>
              </c:ext>
            </c:extLst>
          </c:dPt>
          <c:dPt>
            <c:idx val="43"/>
            <c:bubble3D val="0"/>
            <c:extLst>
              <c:ext xmlns:c16="http://schemas.microsoft.com/office/drawing/2014/chart" uri="{C3380CC4-5D6E-409C-BE32-E72D297353CC}">
                <c16:uniqueId val="{0000002B-68F9-4262-891C-E7D37B953AC0}"/>
              </c:ext>
            </c:extLst>
          </c:dPt>
          <c:dPt>
            <c:idx val="44"/>
            <c:bubble3D val="0"/>
            <c:extLst>
              <c:ext xmlns:c16="http://schemas.microsoft.com/office/drawing/2014/chart" uri="{C3380CC4-5D6E-409C-BE32-E72D297353CC}">
                <c16:uniqueId val="{0000002C-68F9-4262-891C-E7D37B953AC0}"/>
              </c:ext>
            </c:extLst>
          </c:dPt>
          <c:dPt>
            <c:idx val="45"/>
            <c:bubble3D val="0"/>
            <c:extLst>
              <c:ext xmlns:c16="http://schemas.microsoft.com/office/drawing/2014/chart" uri="{C3380CC4-5D6E-409C-BE32-E72D297353CC}">
                <c16:uniqueId val="{0000002D-68F9-4262-891C-E7D37B953AC0}"/>
              </c:ext>
            </c:extLst>
          </c:dPt>
          <c:dPt>
            <c:idx val="46"/>
            <c:bubble3D val="0"/>
            <c:extLst>
              <c:ext xmlns:c16="http://schemas.microsoft.com/office/drawing/2014/chart" uri="{C3380CC4-5D6E-409C-BE32-E72D297353CC}">
                <c16:uniqueId val="{0000002E-68F9-4262-891C-E7D37B953AC0}"/>
              </c:ext>
            </c:extLst>
          </c:dPt>
          <c:dPt>
            <c:idx val="47"/>
            <c:bubble3D val="0"/>
            <c:extLst>
              <c:ext xmlns:c16="http://schemas.microsoft.com/office/drawing/2014/chart" uri="{C3380CC4-5D6E-409C-BE32-E72D297353CC}">
                <c16:uniqueId val="{0000002F-68F9-4262-891C-E7D37B953AC0}"/>
              </c:ext>
            </c:extLst>
          </c:dPt>
          <c:dPt>
            <c:idx val="48"/>
            <c:bubble3D val="0"/>
            <c:extLst>
              <c:ext xmlns:c16="http://schemas.microsoft.com/office/drawing/2014/chart" uri="{C3380CC4-5D6E-409C-BE32-E72D297353CC}">
                <c16:uniqueId val="{00000030-68F9-4262-891C-E7D37B953AC0}"/>
              </c:ext>
            </c:extLst>
          </c:dPt>
          <c:dPt>
            <c:idx val="49"/>
            <c:bubble3D val="0"/>
            <c:extLst>
              <c:ext xmlns:c16="http://schemas.microsoft.com/office/drawing/2014/chart" uri="{C3380CC4-5D6E-409C-BE32-E72D297353CC}">
                <c16:uniqueId val="{00000031-68F9-4262-891C-E7D37B953AC0}"/>
              </c:ext>
            </c:extLst>
          </c:dPt>
          <c:dPt>
            <c:idx val="50"/>
            <c:bubble3D val="0"/>
            <c:extLst>
              <c:ext xmlns:c16="http://schemas.microsoft.com/office/drawing/2014/chart" uri="{C3380CC4-5D6E-409C-BE32-E72D297353CC}">
                <c16:uniqueId val="{00000032-68F9-4262-891C-E7D37B953AC0}"/>
              </c:ext>
            </c:extLst>
          </c:dPt>
          <c:dPt>
            <c:idx val="51"/>
            <c:bubble3D val="0"/>
            <c:extLst>
              <c:ext xmlns:c16="http://schemas.microsoft.com/office/drawing/2014/chart" uri="{C3380CC4-5D6E-409C-BE32-E72D297353CC}">
                <c16:uniqueId val="{00000033-68F9-4262-891C-E7D37B953AC0}"/>
              </c:ext>
            </c:extLst>
          </c:dPt>
          <c:dPt>
            <c:idx val="52"/>
            <c:bubble3D val="0"/>
            <c:extLst>
              <c:ext xmlns:c16="http://schemas.microsoft.com/office/drawing/2014/chart" uri="{C3380CC4-5D6E-409C-BE32-E72D297353CC}">
                <c16:uniqueId val="{00000034-68F9-4262-891C-E7D37B953AC0}"/>
              </c:ext>
            </c:extLst>
          </c:dPt>
          <c:dPt>
            <c:idx val="53"/>
            <c:bubble3D val="0"/>
            <c:extLst>
              <c:ext xmlns:c16="http://schemas.microsoft.com/office/drawing/2014/chart" uri="{C3380CC4-5D6E-409C-BE32-E72D297353CC}">
                <c16:uniqueId val="{00000035-68F9-4262-891C-E7D37B953AC0}"/>
              </c:ext>
            </c:extLst>
          </c:dPt>
          <c:dPt>
            <c:idx val="54"/>
            <c:bubble3D val="0"/>
            <c:extLst>
              <c:ext xmlns:c16="http://schemas.microsoft.com/office/drawing/2014/chart" uri="{C3380CC4-5D6E-409C-BE32-E72D297353CC}">
                <c16:uniqueId val="{00000036-68F9-4262-891C-E7D37B953AC0}"/>
              </c:ext>
            </c:extLst>
          </c:dPt>
          <c:dPt>
            <c:idx val="55"/>
            <c:bubble3D val="0"/>
            <c:extLst>
              <c:ext xmlns:c16="http://schemas.microsoft.com/office/drawing/2014/chart" uri="{C3380CC4-5D6E-409C-BE32-E72D297353CC}">
                <c16:uniqueId val="{00000037-68F9-4262-891C-E7D37B953AC0}"/>
              </c:ext>
            </c:extLst>
          </c:dPt>
          <c:dPt>
            <c:idx val="56"/>
            <c:bubble3D val="0"/>
            <c:extLst>
              <c:ext xmlns:c16="http://schemas.microsoft.com/office/drawing/2014/chart" uri="{C3380CC4-5D6E-409C-BE32-E72D297353CC}">
                <c16:uniqueId val="{00000038-68F9-4262-891C-E7D37B953AC0}"/>
              </c:ext>
            </c:extLst>
          </c:dPt>
          <c:dPt>
            <c:idx val="59"/>
            <c:bubble3D val="0"/>
            <c:extLst>
              <c:ext xmlns:c16="http://schemas.microsoft.com/office/drawing/2014/chart" uri="{C3380CC4-5D6E-409C-BE32-E72D297353CC}">
                <c16:uniqueId val="{00000039-68F9-4262-891C-E7D37B953AC0}"/>
              </c:ext>
            </c:extLst>
          </c:dPt>
          <c:dPt>
            <c:idx val="60"/>
            <c:bubble3D val="0"/>
            <c:extLst>
              <c:ext xmlns:c16="http://schemas.microsoft.com/office/drawing/2014/chart" uri="{C3380CC4-5D6E-409C-BE32-E72D297353CC}">
                <c16:uniqueId val="{0000003A-68F9-4262-891C-E7D37B953AC0}"/>
              </c:ext>
            </c:extLst>
          </c:dPt>
          <c:dPt>
            <c:idx val="61"/>
            <c:bubble3D val="0"/>
            <c:extLst>
              <c:ext xmlns:c16="http://schemas.microsoft.com/office/drawing/2014/chart" uri="{C3380CC4-5D6E-409C-BE32-E72D297353CC}">
                <c16:uniqueId val="{0000003B-68F9-4262-891C-E7D37B953AC0}"/>
              </c:ext>
            </c:extLst>
          </c:dPt>
          <c:dPt>
            <c:idx val="71"/>
            <c:bubble3D val="0"/>
            <c:extLst>
              <c:ext xmlns:c16="http://schemas.microsoft.com/office/drawing/2014/chart" uri="{C3380CC4-5D6E-409C-BE32-E72D297353CC}">
                <c16:uniqueId val="{0000003C-68F9-4262-891C-E7D37B953AC0}"/>
              </c:ext>
            </c:extLst>
          </c:dPt>
          <c:dPt>
            <c:idx val="72"/>
            <c:bubble3D val="0"/>
            <c:extLst>
              <c:ext xmlns:c16="http://schemas.microsoft.com/office/drawing/2014/chart" uri="{C3380CC4-5D6E-409C-BE32-E72D297353CC}">
                <c16:uniqueId val="{0000003D-68F9-4262-891C-E7D37B953AC0}"/>
              </c:ext>
            </c:extLst>
          </c:dPt>
          <c:dPt>
            <c:idx val="73"/>
            <c:bubble3D val="0"/>
            <c:extLst>
              <c:ext xmlns:c16="http://schemas.microsoft.com/office/drawing/2014/chart" uri="{C3380CC4-5D6E-409C-BE32-E72D297353CC}">
                <c16:uniqueId val="{0000003E-68F9-4262-891C-E7D37B953AC0}"/>
              </c:ext>
            </c:extLst>
          </c:dPt>
          <c:dLbls>
            <c:dLbl>
              <c:idx val="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F9-4262-891C-E7D37B953AC0}"/>
                </c:ext>
              </c:extLst>
            </c:dLbl>
            <c:dLbl>
              <c:idx val="1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8F9-4262-891C-E7D37B953AC0}"/>
                </c:ext>
              </c:extLst>
            </c:dLbl>
            <c:dLbl>
              <c:idx val="2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8F9-4262-891C-E7D37B953AC0}"/>
                </c:ext>
              </c:extLst>
            </c:dLbl>
            <c:dLbl>
              <c:idx val="3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68F9-4262-891C-E7D37B953AC0}"/>
                </c:ext>
              </c:extLst>
            </c:dLbl>
            <c:dLbl>
              <c:idx val="4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68F9-4262-891C-E7D37B953AC0}"/>
                </c:ext>
              </c:extLst>
            </c:dLbl>
            <c:dLbl>
              <c:idx val="6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68F9-4262-891C-E7D37B953AC0}"/>
                </c:ext>
              </c:extLst>
            </c:dLbl>
            <c:dLbl>
              <c:idx val="7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68F9-4262-891C-E7D37B953A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'F27-28'!$A$7:$B$80</c:f>
              <c:multiLvlStrCache>
                <c:ptCount val="7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lvl>
                <c:lvl>
                  <c:pt idx="0">
                    <c:v>2017</c:v>
                  </c:pt>
                  <c:pt idx="12">
                    <c:v>2018</c:v>
                  </c:pt>
                  <c:pt idx="24">
                    <c:v>2019</c:v>
                  </c:pt>
                  <c:pt idx="36">
                    <c:v>2020</c:v>
                  </c:pt>
                  <c:pt idx="48">
                    <c:v>2021</c:v>
                  </c:pt>
                  <c:pt idx="60">
                    <c:v>2022</c:v>
                  </c:pt>
                  <c:pt idx="72">
                    <c:v>2023</c:v>
                  </c:pt>
                </c:lvl>
              </c:multiLvlStrCache>
            </c:multiLvlStrRef>
          </c:cat>
          <c:val>
            <c:numRef>
              <c:f>'F27-28'!$G$7:$G$80</c:f>
              <c:numCache>
                <c:formatCode>0.00</c:formatCode>
                <c:ptCount val="74"/>
                <c:pt idx="0">
                  <c:v>25.040095403167498</c:v>
                </c:pt>
                <c:pt idx="1">
                  <c:v>24.8799096814768</c:v>
                </c:pt>
                <c:pt idx="2">
                  <c:v>24.609417463908201</c:v>
                </c:pt>
                <c:pt idx="3">
                  <c:v>24.547186322659002</c:v>
                </c:pt>
                <c:pt idx="4">
                  <c:v>24.478043712725501</c:v>
                </c:pt>
                <c:pt idx="5">
                  <c:v>24.241483032362002</c:v>
                </c:pt>
                <c:pt idx="6">
                  <c:v>24.0141303630609</c:v>
                </c:pt>
                <c:pt idx="7">
                  <c:v>23.999604600844901</c:v>
                </c:pt>
                <c:pt idx="8">
                  <c:v>24.257449159037002</c:v>
                </c:pt>
                <c:pt idx="9">
                  <c:v>24.226590885193399</c:v>
                </c:pt>
                <c:pt idx="10">
                  <c:v>24.111689004125498</c:v>
                </c:pt>
                <c:pt idx="11">
                  <c:v>24.1360262247367</c:v>
                </c:pt>
                <c:pt idx="12">
                  <c:v>24.656957062573898</c:v>
                </c:pt>
                <c:pt idx="13">
                  <c:v>25.400553577230401</c:v>
                </c:pt>
                <c:pt idx="14">
                  <c:v>25.5257846329439</c:v>
                </c:pt>
                <c:pt idx="15">
                  <c:v>25.684072960947201</c:v>
                </c:pt>
                <c:pt idx="16">
                  <c:v>25.993660023829602</c:v>
                </c:pt>
                <c:pt idx="17">
                  <c:v>26.269354708020099</c:v>
                </c:pt>
                <c:pt idx="18">
                  <c:v>26.468074888904201</c:v>
                </c:pt>
                <c:pt idx="19">
                  <c:v>26.761245441470699</c:v>
                </c:pt>
                <c:pt idx="20">
                  <c:v>26.9457315988668</c:v>
                </c:pt>
                <c:pt idx="21">
                  <c:v>27.118300133867798</c:v>
                </c:pt>
                <c:pt idx="22">
                  <c:v>26.9336548050427</c:v>
                </c:pt>
                <c:pt idx="23">
                  <c:v>26.455478066381598</c:v>
                </c:pt>
                <c:pt idx="24">
                  <c:v>26.211406192358499</c:v>
                </c:pt>
                <c:pt idx="25">
                  <c:v>26.364763276518801</c:v>
                </c:pt>
                <c:pt idx="26">
                  <c:v>26.7821564548053</c:v>
                </c:pt>
                <c:pt idx="27">
                  <c:v>26.893079797543901</c:v>
                </c:pt>
                <c:pt idx="28">
                  <c:v>26.9981277844544</c:v>
                </c:pt>
                <c:pt idx="29">
                  <c:v>26.961015705613001</c:v>
                </c:pt>
                <c:pt idx="30">
                  <c:v>26.877588250433998</c:v>
                </c:pt>
                <c:pt idx="31">
                  <c:v>26.860769384837599</c:v>
                </c:pt>
                <c:pt idx="32">
                  <c:v>26.798717506274802</c:v>
                </c:pt>
                <c:pt idx="33">
                  <c:v>26.644317796559299</c:v>
                </c:pt>
                <c:pt idx="34">
                  <c:v>26.387340746790201</c:v>
                </c:pt>
                <c:pt idx="35">
                  <c:v>26.302856082764201</c:v>
                </c:pt>
                <c:pt idx="36">
                  <c:v>26.236055810241599</c:v>
                </c:pt>
                <c:pt idx="37">
                  <c:v>25.794961552768498</c:v>
                </c:pt>
                <c:pt idx="38">
                  <c:v>24.125656025511802</c:v>
                </c:pt>
                <c:pt idx="39">
                  <c:v>20.918719519388901</c:v>
                </c:pt>
                <c:pt idx="40">
                  <c:v>21.442710499304798</c:v>
                </c:pt>
                <c:pt idx="41">
                  <c:v>22.610980996239601</c:v>
                </c:pt>
                <c:pt idx="42">
                  <c:v>23.5227797234135</c:v>
                </c:pt>
                <c:pt idx="43">
                  <c:v>23.405514942893902</c:v>
                </c:pt>
                <c:pt idx="44">
                  <c:v>23.2201700835647</c:v>
                </c:pt>
                <c:pt idx="45">
                  <c:v>22.9423174531128</c:v>
                </c:pt>
                <c:pt idx="46">
                  <c:v>22.200825384334301</c:v>
                </c:pt>
                <c:pt idx="47">
                  <c:v>22.2306635392302</c:v>
                </c:pt>
                <c:pt idx="48">
                  <c:v>23.0836802124428</c:v>
                </c:pt>
                <c:pt idx="49">
                  <c:v>24.055578421614602</c:v>
                </c:pt>
                <c:pt idx="50">
                  <c:v>25.398417534049202</c:v>
                </c:pt>
                <c:pt idx="51">
                  <c:v>25.5534058762703</c:v>
                </c:pt>
                <c:pt idx="52">
                  <c:v>25.647873151347198</c:v>
                </c:pt>
                <c:pt idx="53">
                  <c:v>25.5846915945049</c:v>
                </c:pt>
                <c:pt idx="54">
                  <c:v>25.4862275519924</c:v>
                </c:pt>
                <c:pt idx="55">
                  <c:v>25.483565776721001</c:v>
                </c:pt>
                <c:pt idx="56">
                  <c:v>25.336014768466502</c:v>
                </c:pt>
                <c:pt idx="57">
                  <c:v>25.127864729145699</c:v>
                </c:pt>
                <c:pt idx="58">
                  <c:v>24.8703667301581</c:v>
                </c:pt>
                <c:pt idx="59">
                  <c:v>25.0289545261458</c:v>
                </c:pt>
                <c:pt idx="60">
                  <c:v>25.279066060247398</c:v>
                </c:pt>
                <c:pt idx="61">
                  <c:v>25.271735456360702</c:v>
                </c:pt>
                <c:pt idx="62">
                  <c:v>25.444113072334599</c:v>
                </c:pt>
                <c:pt idx="63">
                  <c:v>25.588128104059201</c:v>
                </c:pt>
                <c:pt idx="64">
                  <c:v>25.856912469765</c:v>
                </c:pt>
                <c:pt idx="65">
                  <c:v>25.886996931675402</c:v>
                </c:pt>
                <c:pt idx="66">
                  <c:v>25.6755520429918</c:v>
                </c:pt>
                <c:pt idx="67">
                  <c:v>25.541268230902201</c:v>
                </c:pt>
                <c:pt idx="68">
                  <c:v>25.332595225026701</c:v>
                </c:pt>
                <c:pt idx="69">
                  <c:v>25.319901390985201</c:v>
                </c:pt>
                <c:pt idx="70">
                  <c:v>25.276460321836499</c:v>
                </c:pt>
                <c:pt idx="71">
                  <c:v>24.9647561939396</c:v>
                </c:pt>
                <c:pt idx="72">
                  <c:v>24.934962270721201</c:v>
                </c:pt>
                <c:pt idx="73">
                  <c:v>24.806252517085198</c:v>
                </c:pt>
              </c:numCache>
            </c:numRef>
          </c:val>
          <c:smooth val="0"/>
          <c:extLst>
            <c:ext xmlns:c16="http://schemas.microsoft.com/office/drawing/2014/chart" uri="{C3380CC4-5D6E-409C-BE32-E72D297353CC}">
              <c16:uniqueId val="{0000003F-68F9-4262-891C-E7D37B953AC0}"/>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68F9-4262-891C-E7D37B953AC0}"/>
              </c:ext>
            </c:extLst>
          </c:dPt>
          <c:dPt>
            <c:idx val="1"/>
            <c:bubble3D val="0"/>
            <c:extLst>
              <c:ext xmlns:c16="http://schemas.microsoft.com/office/drawing/2014/chart" uri="{C3380CC4-5D6E-409C-BE32-E72D297353CC}">
                <c16:uniqueId val="{00000041-68F9-4262-891C-E7D37B953AC0}"/>
              </c:ext>
            </c:extLst>
          </c:dPt>
          <c:dPt>
            <c:idx val="2"/>
            <c:bubble3D val="0"/>
            <c:extLst>
              <c:ext xmlns:c16="http://schemas.microsoft.com/office/drawing/2014/chart" uri="{C3380CC4-5D6E-409C-BE32-E72D297353CC}">
                <c16:uniqueId val="{00000042-68F9-4262-891C-E7D37B953AC0}"/>
              </c:ext>
            </c:extLst>
          </c:dPt>
          <c:dPt>
            <c:idx val="3"/>
            <c:bubble3D val="0"/>
            <c:extLst>
              <c:ext xmlns:c16="http://schemas.microsoft.com/office/drawing/2014/chart" uri="{C3380CC4-5D6E-409C-BE32-E72D297353CC}">
                <c16:uniqueId val="{00000043-68F9-4262-891C-E7D37B953AC0}"/>
              </c:ext>
            </c:extLst>
          </c:dPt>
          <c:dPt>
            <c:idx val="4"/>
            <c:bubble3D val="0"/>
            <c:extLst>
              <c:ext xmlns:c16="http://schemas.microsoft.com/office/drawing/2014/chart" uri="{C3380CC4-5D6E-409C-BE32-E72D297353CC}">
                <c16:uniqueId val="{00000044-68F9-4262-891C-E7D37B953AC0}"/>
              </c:ext>
            </c:extLst>
          </c:dPt>
          <c:dPt>
            <c:idx val="5"/>
            <c:bubble3D val="0"/>
            <c:extLst>
              <c:ext xmlns:c16="http://schemas.microsoft.com/office/drawing/2014/chart" uri="{C3380CC4-5D6E-409C-BE32-E72D297353CC}">
                <c16:uniqueId val="{00000045-68F9-4262-891C-E7D37B953AC0}"/>
              </c:ext>
            </c:extLst>
          </c:dPt>
          <c:dPt>
            <c:idx val="6"/>
            <c:bubble3D val="0"/>
            <c:extLst>
              <c:ext xmlns:c16="http://schemas.microsoft.com/office/drawing/2014/chart" uri="{C3380CC4-5D6E-409C-BE32-E72D297353CC}">
                <c16:uniqueId val="{00000046-68F9-4262-891C-E7D37B953AC0}"/>
              </c:ext>
            </c:extLst>
          </c:dPt>
          <c:dPt>
            <c:idx val="7"/>
            <c:bubble3D val="0"/>
            <c:extLst>
              <c:ext xmlns:c16="http://schemas.microsoft.com/office/drawing/2014/chart" uri="{C3380CC4-5D6E-409C-BE32-E72D297353CC}">
                <c16:uniqueId val="{00000047-68F9-4262-891C-E7D37B953AC0}"/>
              </c:ext>
            </c:extLst>
          </c:dPt>
          <c:dPt>
            <c:idx val="8"/>
            <c:bubble3D val="0"/>
            <c:extLst>
              <c:ext xmlns:c16="http://schemas.microsoft.com/office/drawing/2014/chart" uri="{C3380CC4-5D6E-409C-BE32-E72D297353CC}">
                <c16:uniqueId val="{00000048-68F9-4262-891C-E7D37B953AC0}"/>
              </c:ext>
            </c:extLst>
          </c:dPt>
          <c:dPt>
            <c:idx val="9"/>
            <c:bubble3D val="0"/>
            <c:extLst>
              <c:ext xmlns:c16="http://schemas.microsoft.com/office/drawing/2014/chart" uri="{C3380CC4-5D6E-409C-BE32-E72D297353CC}">
                <c16:uniqueId val="{00000049-68F9-4262-891C-E7D37B953AC0}"/>
              </c:ext>
            </c:extLst>
          </c:dPt>
          <c:dPt>
            <c:idx val="10"/>
            <c:bubble3D val="0"/>
            <c:extLst>
              <c:ext xmlns:c16="http://schemas.microsoft.com/office/drawing/2014/chart" uri="{C3380CC4-5D6E-409C-BE32-E72D297353CC}">
                <c16:uniqueId val="{0000004A-68F9-4262-891C-E7D37B953AC0}"/>
              </c:ext>
            </c:extLst>
          </c:dPt>
          <c:dPt>
            <c:idx val="11"/>
            <c:bubble3D val="0"/>
            <c:extLst>
              <c:ext xmlns:c16="http://schemas.microsoft.com/office/drawing/2014/chart" uri="{C3380CC4-5D6E-409C-BE32-E72D297353CC}">
                <c16:uniqueId val="{0000004B-68F9-4262-891C-E7D37B953AC0}"/>
              </c:ext>
            </c:extLst>
          </c:dPt>
          <c:dPt>
            <c:idx val="12"/>
            <c:bubble3D val="0"/>
            <c:extLst>
              <c:ext xmlns:c16="http://schemas.microsoft.com/office/drawing/2014/chart" uri="{C3380CC4-5D6E-409C-BE32-E72D297353CC}">
                <c16:uniqueId val="{0000004C-68F9-4262-891C-E7D37B953AC0}"/>
              </c:ext>
            </c:extLst>
          </c:dPt>
          <c:dPt>
            <c:idx val="13"/>
            <c:bubble3D val="0"/>
            <c:extLst>
              <c:ext xmlns:c16="http://schemas.microsoft.com/office/drawing/2014/chart" uri="{C3380CC4-5D6E-409C-BE32-E72D297353CC}">
                <c16:uniqueId val="{0000004D-68F9-4262-891C-E7D37B953AC0}"/>
              </c:ext>
            </c:extLst>
          </c:dPt>
          <c:dPt>
            <c:idx val="14"/>
            <c:bubble3D val="0"/>
            <c:extLst>
              <c:ext xmlns:c16="http://schemas.microsoft.com/office/drawing/2014/chart" uri="{C3380CC4-5D6E-409C-BE32-E72D297353CC}">
                <c16:uniqueId val="{0000004E-68F9-4262-891C-E7D37B953AC0}"/>
              </c:ext>
            </c:extLst>
          </c:dPt>
          <c:dPt>
            <c:idx val="15"/>
            <c:bubble3D val="0"/>
            <c:extLst>
              <c:ext xmlns:c16="http://schemas.microsoft.com/office/drawing/2014/chart" uri="{C3380CC4-5D6E-409C-BE32-E72D297353CC}">
                <c16:uniqueId val="{0000004F-68F9-4262-891C-E7D37B953AC0}"/>
              </c:ext>
            </c:extLst>
          </c:dPt>
          <c:dPt>
            <c:idx val="16"/>
            <c:bubble3D val="0"/>
            <c:extLst>
              <c:ext xmlns:c16="http://schemas.microsoft.com/office/drawing/2014/chart" uri="{C3380CC4-5D6E-409C-BE32-E72D297353CC}">
                <c16:uniqueId val="{00000050-68F9-4262-891C-E7D37B953AC0}"/>
              </c:ext>
            </c:extLst>
          </c:dPt>
          <c:dPt>
            <c:idx val="17"/>
            <c:bubble3D val="0"/>
            <c:extLst>
              <c:ext xmlns:c16="http://schemas.microsoft.com/office/drawing/2014/chart" uri="{C3380CC4-5D6E-409C-BE32-E72D297353CC}">
                <c16:uniqueId val="{00000051-68F9-4262-891C-E7D37B953AC0}"/>
              </c:ext>
            </c:extLst>
          </c:dPt>
          <c:dPt>
            <c:idx val="18"/>
            <c:bubble3D val="0"/>
            <c:extLst>
              <c:ext xmlns:c16="http://schemas.microsoft.com/office/drawing/2014/chart" uri="{C3380CC4-5D6E-409C-BE32-E72D297353CC}">
                <c16:uniqueId val="{00000052-68F9-4262-891C-E7D37B953AC0}"/>
              </c:ext>
            </c:extLst>
          </c:dPt>
          <c:dPt>
            <c:idx val="19"/>
            <c:bubble3D val="0"/>
            <c:extLst>
              <c:ext xmlns:c16="http://schemas.microsoft.com/office/drawing/2014/chart" uri="{C3380CC4-5D6E-409C-BE32-E72D297353CC}">
                <c16:uniqueId val="{00000053-68F9-4262-891C-E7D37B953AC0}"/>
              </c:ext>
            </c:extLst>
          </c:dPt>
          <c:dPt>
            <c:idx val="20"/>
            <c:bubble3D val="0"/>
            <c:extLst>
              <c:ext xmlns:c16="http://schemas.microsoft.com/office/drawing/2014/chart" uri="{C3380CC4-5D6E-409C-BE32-E72D297353CC}">
                <c16:uniqueId val="{00000054-68F9-4262-891C-E7D37B953AC0}"/>
              </c:ext>
            </c:extLst>
          </c:dPt>
          <c:dPt>
            <c:idx val="21"/>
            <c:bubble3D val="0"/>
            <c:extLst>
              <c:ext xmlns:c16="http://schemas.microsoft.com/office/drawing/2014/chart" uri="{C3380CC4-5D6E-409C-BE32-E72D297353CC}">
                <c16:uniqueId val="{00000055-68F9-4262-891C-E7D37B953AC0}"/>
              </c:ext>
            </c:extLst>
          </c:dPt>
          <c:dPt>
            <c:idx val="22"/>
            <c:bubble3D val="0"/>
            <c:extLst>
              <c:ext xmlns:c16="http://schemas.microsoft.com/office/drawing/2014/chart" uri="{C3380CC4-5D6E-409C-BE32-E72D297353CC}">
                <c16:uniqueId val="{00000056-68F9-4262-891C-E7D37B953AC0}"/>
              </c:ext>
            </c:extLst>
          </c:dPt>
          <c:dPt>
            <c:idx val="23"/>
            <c:bubble3D val="0"/>
            <c:extLst>
              <c:ext xmlns:c16="http://schemas.microsoft.com/office/drawing/2014/chart" uri="{C3380CC4-5D6E-409C-BE32-E72D297353CC}">
                <c16:uniqueId val="{00000057-68F9-4262-891C-E7D37B953AC0}"/>
              </c:ext>
            </c:extLst>
          </c:dPt>
          <c:dPt>
            <c:idx val="24"/>
            <c:bubble3D val="0"/>
            <c:extLst>
              <c:ext xmlns:c16="http://schemas.microsoft.com/office/drawing/2014/chart" uri="{C3380CC4-5D6E-409C-BE32-E72D297353CC}">
                <c16:uniqueId val="{00000058-68F9-4262-891C-E7D37B953AC0}"/>
              </c:ext>
            </c:extLst>
          </c:dPt>
          <c:dPt>
            <c:idx val="25"/>
            <c:bubble3D val="0"/>
            <c:extLst>
              <c:ext xmlns:c16="http://schemas.microsoft.com/office/drawing/2014/chart" uri="{C3380CC4-5D6E-409C-BE32-E72D297353CC}">
                <c16:uniqueId val="{00000059-68F9-4262-891C-E7D37B953AC0}"/>
              </c:ext>
            </c:extLst>
          </c:dPt>
          <c:dPt>
            <c:idx val="26"/>
            <c:bubble3D val="0"/>
            <c:extLst>
              <c:ext xmlns:c16="http://schemas.microsoft.com/office/drawing/2014/chart" uri="{C3380CC4-5D6E-409C-BE32-E72D297353CC}">
                <c16:uniqueId val="{0000005A-68F9-4262-891C-E7D37B953AC0}"/>
              </c:ext>
            </c:extLst>
          </c:dPt>
          <c:dPt>
            <c:idx val="27"/>
            <c:bubble3D val="0"/>
            <c:extLst>
              <c:ext xmlns:c16="http://schemas.microsoft.com/office/drawing/2014/chart" uri="{C3380CC4-5D6E-409C-BE32-E72D297353CC}">
                <c16:uniqueId val="{0000005B-68F9-4262-891C-E7D37B953AC0}"/>
              </c:ext>
            </c:extLst>
          </c:dPt>
          <c:dPt>
            <c:idx val="28"/>
            <c:bubble3D val="0"/>
            <c:extLst>
              <c:ext xmlns:c16="http://schemas.microsoft.com/office/drawing/2014/chart" uri="{C3380CC4-5D6E-409C-BE32-E72D297353CC}">
                <c16:uniqueId val="{0000005C-68F9-4262-891C-E7D37B953AC0}"/>
              </c:ext>
            </c:extLst>
          </c:dPt>
          <c:dPt>
            <c:idx val="29"/>
            <c:bubble3D val="0"/>
            <c:extLst>
              <c:ext xmlns:c16="http://schemas.microsoft.com/office/drawing/2014/chart" uri="{C3380CC4-5D6E-409C-BE32-E72D297353CC}">
                <c16:uniqueId val="{0000005D-68F9-4262-891C-E7D37B953AC0}"/>
              </c:ext>
            </c:extLst>
          </c:dPt>
          <c:dPt>
            <c:idx val="30"/>
            <c:bubble3D val="0"/>
            <c:extLst>
              <c:ext xmlns:c16="http://schemas.microsoft.com/office/drawing/2014/chart" uri="{C3380CC4-5D6E-409C-BE32-E72D297353CC}">
                <c16:uniqueId val="{0000005E-68F9-4262-891C-E7D37B953AC0}"/>
              </c:ext>
            </c:extLst>
          </c:dPt>
          <c:dPt>
            <c:idx val="31"/>
            <c:bubble3D val="0"/>
            <c:extLst>
              <c:ext xmlns:c16="http://schemas.microsoft.com/office/drawing/2014/chart" uri="{C3380CC4-5D6E-409C-BE32-E72D297353CC}">
                <c16:uniqueId val="{0000005F-68F9-4262-891C-E7D37B953AC0}"/>
              </c:ext>
            </c:extLst>
          </c:dPt>
          <c:dPt>
            <c:idx val="32"/>
            <c:bubble3D val="0"/>
            <c:extLst>
              <c:ext xmlns:c16="http://schemas.microsoft.com/office/drawing/2014/chart" uri="{C3380CC4-5D6E-409C-BE32-E72D297353CC}">
                <c16:uniqueId val="{00000060-68F9-4262-891C-E7D37B953AC0}"/>
              </c:ext>
            </c:extLst>
          </c:dPt>
          <c:dPt>
            <c:idx val="33"/>
            <c:bubble3D val="0"/>
            <c:extLst>
              <c:ext xmlns:c16="http://schemas.microsoft.com/office/drawing/2014/chart" uri="{C3380CC4-5D6E-409C-BE32-E72D297353CC}">
                <c16:uniqueId val="{00000061-68F9-4262-891C-E7D37B953AC0}"/>
              </c:ext>
            </c:extLst>
          </c:dPt>
          <c:dPt>
            <c:idx val="34"/>
            <c:bubble3D val="0"/>
            <c:extLst>
              <c:ext xmlns:c16="http://schemas.microsoft.com/office/drawing/2014/chart" uri="{C3380CC4-5D6E-409C-BE32-E72D297353CC}">
                <c16:uniqueId val="{00000062-68F9-4262-891C-E7D37B953AC0}"/>
              </c:ext>
            </c:extLst>
          </c:dPt>
          <c:dPt>
            <c:idx val="35"/>
            <c:bubble3D val="0"/>
            <c:extLst>
              <c:ext xmlns:c16="http://schemas.microsoft.com/office/drawing/2014/chart" uri="{C3380CC4-5D6E-409C-BE32-E72D297353CC}">
                <c16:uniqueId val="{00000063-68F9-4262-891C-E7D37B953AC0}"/>
              </c:ext>
            </c:extLst>
          </c:dPt>
          <c:dPt>
            <c:idx val="36"/>
            <c:bubble3D val="0"/>
            <c:extLst>
              <c:ext xmlns:c16="http://schemas.microsoft.com/office/drawing/2014/chart" uri="{C3380CC4-5D6E-409C-BE32-E72D297353CC}">
                <c16:uniqueId val="{00000064-68F9-4262-891C-E7D37B953AC0}"/>
              </c:ext>
            </c:extLst>
          </c:dPt>
          <c:dPt>
            <c:idx val="37"/>
            <c:bubble3D val="0"/>
            <c:extLst>
              <c:ext xmlns:c16="http://schemas.microsoft.com/office/drawing/2014/chart" uri="{C3380CC4-5D6E-409C-BE32-E72D297353CC}">
                <c16:uniqueId val="{00000065-68F9-4262-891C-E7D37B953AC0}"/>
              </c:ext>
            </c:extLst>
          </c:dPt>
          <c:dPt>
            <c:idx val="38"/>
            <c:bubble3D val="0"/>
            <c:extLst>
              <c:ext xmlns:c16="http://schemas.microsoft.com/office/drawing/2014/chart" uri="{C3380CC4-5D6E-409C-BE32-E72D297353CC}">
                <c16:uniqueId val="{00000066-68F9-4262-891C-E7D37B953AC0}"/>
              </c:ext>
            </c:extLst>
          </c:dPt>
          <c:dPt>
            <c:idx val="39"/>
            <c:bubble3D val="0"/>
            <c:extLst>
              <c:ext xmlns:c16="http://schemas.microsoft.com/office/drawing/2014/chart" uri="{C3380CC4-5D6E-409C-BE32-E72D297353CC}">
                <c16:uniqueId val="{00000067-68F9-4262-891C-E7D37B953AC0}"/>
              </c:ext>
            </c:extLst>
          </c:dPt>
          <c:dPt>
            <c:idx val="40"/>
            <c:bubble3D val="0"/>
            <c:extLst>
              <c:ext xmlns:c16="http://schemas.microsoft.com/office/drawing/2014/chart" uri="{C3380CC4-5D6E-409C-BE32-E72D297353CC}">
                <c16:uniqueId val="{00000068-68F9-4262-891C-E7D37B953AC0}"/>
              </c:ext>
            </c:extLst>
          </c:dPt>
          <c:dPt>
            <c:idx val="41"/>
            <c:bubble3D val="0"/>
            <c:extLst>
              <c:ext xmlns:c16="http://schemas.microsoft.com/office/drawing/2014/chart" uri="{C3380CC4-5D6E-409C-BE32-E72D297353CC}">
                <c16:uniqueId val="{00000069-68F9-4262-891C-E7D37B953AC0}"/>
              </c:ext>
            </c:extLst>
          </c:dPt>
          <c:dPt>
            <c:idx val="42"/>
            <c:bubble3D val="0"/>
            <c:extLst>
              <c:ext xmlns:c16="http://schemas.microsoft.com/office/drawing/2014/chart" uri="{C3380CC4-5D6E-409C-BE32-E72D297353CC}">
                <c16:uniqueId val="{0000006A-68F9-4262-891C-E7D37B953AC0}"/>
              </c:ext>
            </c:extLst>
          </c:dPt>
          <c:dPt>
            <c:idx val="43"/>
            <c:bubble3D val="0"/>
            <c:extLst>
              <c:ext xmlns:c16="http://schemas.microsoft.com/office/drawing/2014/chart" uri="{C3380CC4-5D6E-409C-BE32-E72D297353CC}">
                <c16:uniqueId val="{0000006B-68F9-4262-891C-E7D37B953AC0}"/>
              </c:ext>
            </c:extLst>
          </c:dPt>
          <c:dPt>
            <c:idx val="44"/>
            <c:bubble3D val="0"/>
            <c:extLst>
              <c:ext xmlns:c16="http://schemas.microsoft.com/office/drawing/2014/chart" uri="{C3380CC4-5D6E-409C-BE32-E72D297353CC}">
                <c16:uniqueId val="{0000006C-68F9-4262-891C-E7D37B953AC0}"/>
              </c:ext>
            </c:extLst>
          </c:dPt>
          <c:dPt>
            <c:idx val="45"/>
            <c:bubble3D val="0"/>
            <c:extLst>
              <c:ext xmlns:c16="http://schemas.microsoft.com/office/drawing/2014/chart" uri="{C3380CC4-5D6E-409C-BE32-E72D297353CC}">
                <c16:uniqueId val="{0000006D-68F9-4262-891C-E7D37B953AC0}"/>
              </c:ext>
            </c:extLst>
          </c:dPt>
          <c:dPt>
            <c:idx val="46"/>
            <c:bubble3D val="0"/>
            <c:extLst>
              <c:ext xmlns:c16="http://schemas.microsoft.com/office/drawing/2014/chart" uri="{C3380CC4-5D6E-409C-BE32-E72D297353CC}">
                <c16:uniqueId val="{0000006E-68F9-4262-891C-E7D37B953AC0}"/>
              </c:ext>
            </c:extLst>
          </c:dPt>
          <c:dPt>
            <c:idx val="47"/>
            <c:bubble3D val="0"/>
            <c:extLst>
              <c:ext xmlns:c16="http://schemas.microsoft.com/office/drawing/2014/chart" uri="{C3380CC4-5D6E-409C-BE32-E72D297353CC}">
                <c16:uniqueId val="{0000006F-68F9-4262-891C-E7D37B953AC0}"/>
              </c:ext>
            </c:extLst>
          </c:dPt>
          <c:dPt>
            <c:idx val="48"/>
            <c:bubble3D val="0"/>
            <c:extLst>
              <c:ext xmlns:c16="http://schemas.microsoft.com/office/drawing/2014/chart" uri="{C3380CC4-5D6E-409C-BE32-E72D297353CC}">
                <c16:uniqueId val="{00000070-68F9-4262-891C-E7D37B953AC0}"/>
              </c:ext>
            </c:extLst>
          </c:dPt>
          <c:dPt>
            <c:idx val="49"/>
            <c:bubble3D val="0"/>
            <c:extLst>
              <c:ext xmlns:c16="http://schemas.microsoft.com/office/drawing/2014/chart" uri="{C3380CC4-5D6E-409C-BE32-E72D297353CC}">
                <c16:uniqueId val="{00000071-68F9-4262-891C-E7D37B953AC0}"/>
              </c:ext>
            </c:extLst>
          </c:dPt>
          <c:dPt>
            <c:idx val="50"/>
            <c:bubble3D val="0"/>
            <c:extLst>
              <c:ext xmlns:c16="http://schemas.microsoft.com/office/drawing/2014/chart" uri="{C3380CC4-5D6E-409C-BE32-E72D297353CC}">
                <c16:uniqueId val="{00000072-68F9-4262-891C-E7D37B953AC0}"/>
              </c:ext>
            </c:extLst>
          </c:dPt>
          <c:dPt>
            <c:idx val="51"/>
            <c:bubble3D val="0"/>
            <c:extLst>
              <c:ext xmlns:c16="http://schemas.microsoft.com/office/drawing/2014/chart" uri="{C3380CC4-5D6E-409C-BE32-E72D297353CC}">
                <c16:uniqueId val="{00000073-68F9-4262-891C-E7D37B953AC0}"/>
              </c:ext>
            </c:extLst>
          </c:dPt>
          <c:dPt>
            <c:idx val="52"/>
            <c:bubble3D val="0"/>
            <c:extLst>
              <c:ext xmlns:c16="http://schemas.microsoft.com/office/drawing/2014/chart" uri="{C3380CC4-5D6E-409C-BE32-E72D297353CC}">
                <c16:uniqueId val="{00000074-68F9-4262-891C-E7D37B953AC0}"/>
              </c:ext>
            </c:extLst>
          </c:dPt>
          <c:dPt>
            <c:idx val="53"/>
            <c:bubble3D val="0"/>
            <c:extLst>
              <c:ext xmlns:c16="http://schemas.microsoft.com/office/drawing/2014/chart" uri="{C3380CC4-5D6E-409C-BE32-E72D297353CC}">
                <c16:uniqueId val="{00000075-68F9-4262-891C-E7D37B953AC0}"/>
              </c:ext>
            </c:extLst>
          </c:dPt>
          <c:dPt>
            <c:idx val="54"/>
            <c:bubble3D val="0"/>
            <c:extLst>
              <c:ext xmlns:c16="http://schemas.microsoft.com/office/drawing/2014/chart" uri="{C3380CC4-5D6E-409C-BE32-E72D297353CC}">
                <c16:uniqueId val="{00000076-68F9-4262-891C-E7D37B953AC0}"/>
              </c:ext>
            </c:extLst>
          </c:dPt>
          <c:dPt>
            <c:idx val="55"/>
            <c:bubble3D val="0"/>
            <c:extLst>
              <c:ext xmlns:c16="http://schemas.microsoft.com/office/drawing/2014/chart" uri="{C3380CC4-5D6E-409C-BE32-E72D297353CC}">
                <c16:uniqueId val="{00000077-68F9-4262-891C-E7D37B953AC0}"/>
              </c:ext>
            </c:extLst>
          </c:dPt>
          <c:dPt>
            <c:idx val="56"/>
            <c:bubble3D val="0"/>
            <c:extLst>
              <c:ext xmlns:c16="http://schemas.microsoft.com/office/drawing/2014/chart" uri="{C3380CC4-5D6E-409C-BE32-E72D297353CC}">
                <c16:uniqueId val="{00000078-68F9-4262-891C-E7D37B953AC0}"/>
              </c:ext>
            </c:extLst>
          </c:dPt>
          <c:dPt>
            <c:idx val="59"/>
            <c:bubble3D val="0"/>
            <c:extLst>
              <c:ext xmlns:c16="http://schemas.microsoft.com/office/drawing/2014/chart" uri="{C3380CC4-5D6E-409C-BE32-E72D297353CC}">
                <c16:uniqueId val="{00000079-68F9-4262-891C-E7D37B953AC0}"/>
              </c:ext>
            </c:extLst>
          </c:dPt>
          <c:dPt>
            <c:idx val="60"/>
            <c:bubble3D val="0"/>
            <c:extLst>
              <c:ext xmlns:c16="http://schemas.microsoft.com/office/drawing/2014/chart" uri="{C3380CC4-5D6E-409C-BE32-E72D297353CC}">
                <c16:uniqueId val="{0000007A-68F9-4262-891C-E7D37B953AC0}"/>
              </c:ext>
            </c:extLst>
          </c:dPt>
          <c:dPt>
            <c:idx val="61"/>
            <c:bubble3D val="0"/>
            <c:extLst>
              <c:ext xmlns:c16="http://schemas.microsoft.com/office/drawing/2014/chart" uri="{C3380CC4-5D6E-409C-BE32-E72D297353CC}">
                <c16:uniqueId val="{0000007B-68F9-4262-891C-E7D37B953AC0}"/>
              </c:ext>
            </c:extLst>
          </c:dPt>
          <c:dPt>
            <c:idx val="71"/>
            <c:bubble3D val="0"/>
            <c:extLst>
              <c:ext xmlns:c16="http://schemas.microsoft.com/office/drawing/2014/chart" uri="{C3380CC4-5D6E-409C-BE32-E72D297353CC}">
                <c16:uniqueId val="{0000007C-68F9-4262-891C-E7D37B953AC0}"/>
              </c:ext>
            </c:extLst>
          </c:dPt>
          <c:dPt>
            <c:idx val="72"/>
            <c:bubble3D val="0"/>
            <c:extLst>
              <c:ext xmlns:c16="http://schemas.microsoft.com/office/drawing/2014/chart" uri="{C3380CC4-5D6E-409C-BE32-E72D297353CC}">
                <c16:uniqueId val="{0000007D-68F9-4262-891C-E7D37B953AC0}"/>
              </c:ext>
            </c:extLst>
          </c:dPt>
          <c:dPt>
            <c:idx val="73"/>
            <c:bubble3D val="0"/>
            <c:extLst>
              <c:ext xmlns:c16="http://schemas.microsoft.com/office/drawing/2014/chart" uri="{C3380CC4-5D6E-409C-BE32-E72D297353CC}">
                <c16:uniqueId val="{0000007E-68F9-4262-891C-E7D37B953AC0}"/>
              </c:ext>
            </c:extLst>
          </c:dPt>
          <c:dLbls>
            <c:dLbl>
              <c:idx val="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68F9-4262-891C-E7D37B953AC0}"/>
                </c:ext>
              </c:extLst>
            </c:dLbl>
            <c:dLbl>
              <c:idx val="1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68F9-4262-891C-E7D37B953AC0}"/>
                </c:ext>
              </c:extLst>
            </c:dLbl>
            <c:dLbl>
              <c:idx val="2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68F9-4262-891C-E7D37B953AC0}"/>
                </c:ext>
              </c:extLst>
            </c:dLbl>
            <c:dLbl>
              <c:idx val="3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68F9-4262-891C-E7D37B953AC0}"/>
                </c:ext>
              </c:extLst>
            </c:dLbl>
            <c:dLbl>
              <c:idx val="4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68F9-4262-891C-E7D37B953AC0}"/>
                </c:ext>
              </c:extLst>
            </c:dLbl>
            <c:dLbl>
              <c:idx val="6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68F9-4262-891C-E7D37B953AC0}"/>
                </c:ext>
              </c:extLst>
            </c:dLbl>
            <c:dLbl>
              <c:idx val="7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68F9-4262-891C-E7D37B953A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'F27-28'!$H$7:$H$80</c:f>
              <c:numCache>
                <c:formatCode>0.00</c:formatCode>
                <c:ptCount val="74"/>
                <c:pt idx="0">
                  <c:v>24.3725623354491</c:v>
                </c:pt>
                <c:pt idx="1">
                  <c:v>24.0961705418582</c:v>
                </c:pt>
                <c:pt idx="2">
                  <c:v>23.843154782795001</c:v>
                </c:pt>
                <c:pt idx="3">
                  <c:v>23.764057443272399</c:v>
                </c:pt>
                <c:pt idx="4">
                  <c:v>23.698179011958501</c:v>
                </c:pt>
                <c:pt idx="5">
                  <c:v>23.466339805743399</c:v>
                </c:pt>
                <c:pt idx="6">
                  <c:v>23.243008197865901</c:v>
                </c:pt>
                <c:pt idx="7">
                  <c:v>23.244357823158499</c:v>
                </c:pt>
                <c:pt idx="8">
                  <c:v>23.504237546994901</c:v>
                </c:pt>
                <c:pt idx="9">
                  <c:v>23.491309415730498</c:v>
                </c:pt>
                <c:pt idx="10">
                  <c:v>23.3994655711825</c:v>
                </c:pt>
                <c:pt idx="11">
                  <c:v>23.421179950650799</c:v>
                </c:pt>
                <c:pt idx="12">
                  <c:v>23.9221978371788</c:v>
                </c:pt>
                <c:pt idx="13">
                  <c:v>24.532898029835899</c:v>
                </c:pt>
                <c:pt idx="14">
                  <c:v>24.6548619404943</c:v>
                </c:pt>
                <c:pt idx="15">
                  <c:v>24.8368258708641</c:v>
                </c:pt>
                <c:pt idx="16">
                  <c:v>25.085715536514599</c:v>
                </c:pt>
                <c:pt idx="17">
                  <c:v>25.272149852515401</c:v>
                </c:pt>
                <c:pt idx="18">
                  <c:v>25.589876793427699</c:v>
                </c:pt>
                <c:pt idx="19">
                  <c:v>26.0818959530495</c:v>
                </c:pt>
                <c:pt idx="20">
                  <c:v>26.2651206283346</c:v>
                </c:pt>
                <c:pt idx="21">
                  <c:v>26.432901725373199</c:v>
                </c:pt>
                <c:pt idx="22">
                  <c:v>26.2142916484121</c:v>
                </c:pt>
                <c:pt idx="23">
                  <c:v>25.667697536161601</c:v>
                </c:pt>
                <c:pt idx="24">
                  <c:v>25.085494289797101</c:v>
                </c:pt>
                <c:pt idx="25">
                  <c:v>25.074773828593202</c:v>
                </c:pt>
                <c:pt idx="26">
                  <c:v>25.7866624272548</c:v>
                </c:pt>
                <c:pt idx="27">
                  <c:v>25.900834601327698</c:v>
                </c:pt>
                <c:pt idx="28">
                  <c:v>25.981412615044398</c:v>
                </c:pt>
                <c:pt idx="29">
                  <c:v>25.971499045403</c:v>
                </c:pt>
                <c:pt idx="30">
                  <c:v>25.8919483577533</c:v>
                </c:pt>
                <c:pt idx="31">
                  <c:v>25.8688493589014</c:v>
                </c:pt>
                <c:pt idx="32">
                  <c:v>25.800934914760202</c:v>
                </c:pt>
                <c:pt idx="33">
                  <c:v>25.599859677728801</c:v>
                </c:pt>
                <c:pt idx="34">
                  <c:v>25.1980905500135</c:v>
                </c:pt>
                <c:pt idx="35">
                  <c:v>25.1135189541308</c:v>
                </c:pt>
                <c:pt idx="36">
                  <c:v>25.053152569689601</c:v>
                </c:pt>
                <c:pt idx="37">
                  <c:v>24.565290710579301</c:v>
                </c:pt>
                <c:pt idx="38">
                  <c:v>22.901788139136301</c:v>
                </c:pt>
                <c:pt idx="39">
                  <c:v>19.911089963503098</c:v>
                </c:pt>
                <c:pt idx="40">
                  <c:v>20.579067200209501</c:v>
                </c:pt>
                <c:pt idx="41">
                  <c:v>21.786439016614999</c:v>
                </c:pt>
                <c:pt idx="42">
                  <c:v>22.734650882158299</c:v>
                </c:pt>
                <c:pt idx="43">
                  <c:v>22.6573576361344</c:v>
                </c:pt>
                <c:pt idx="44">
                  <c:v>22.55623103201</c:v>
                </c:pt>
                <c:pt idx="45">
                  <c:v>22.282634240025502</c:v>
                </c:pt>
                <c:pt idx="46">
                  <c:v>21.584981917262098</c:v>
                </c:pt>
                <c:pt idx="47">
                  <c:v>21.655753023693599</c:v>
                </c:pt>
                <c:pt idx="48">
                  <c:v>22.583338575564099</c:v>
                </c:pt>
                <c:pt idx="49">
                  <c:v>23.5748020203187</c:v>
                </c:pt>
                <c:pt idx="50">
                  <c:v>24.723151789301301</c:v>
                </c:pt>
                <c:pt idx="51">
                  <c:v>24.976753014128398</c:v>
                </c:pt>
                <c:pt idx="52">
                  <c:v>25.0752975463311</c:v>
                </c:pt>
                <c:pt idx="53">
                  <c:v>25.073646951859299</c:v>
                </c:pt>
                <c:pt idx="54">
                  <c:v>25.014331687107099</c:v>
                </c:pt>
                <c:pt idx="55">
                  <c:v>25.0607510807408</c:v>
                </c:pt>
                <c:pt idx="56">
                  <c:v>24.920481608702001</c:v>
                </c:pt>
                <c:pt idx="57">
                  <c:v>24.7746500838809</c:v>
                </c:pt>
                <c:pt idx="58">
                  <c:v>24.410541326595801</c:v>
                </c:pt>
                <c:pt idx="59">
                  <c:v>24.503996108256999</c:v>
                </c:pt>
                <c:pt idx="60">
                  <c:v>24.676015836102099</c:v>
                </c:pt>
                <c:pt idx="61">
                  <c:v>24.701753016305499</c:v>
                </c:pt>
                <c:pt idx="62">
                  <c:v>24.772765755879401</c:v>
                </c:pt>
                <c:pt idx="63">
                  <c:v>24.8273961910037</c:v>
                </c:pt>
                <c:pt idx="64">
                  <c:v>25.067206022627399</c:v>
                </c:pt>
                <c:pt idx="65">
                  <c:v>25.0232762671214</c:v>
                </c:pt>
                <c:pt idx="66">
                  <c:v>24.8738393806433</c:v>
                </c:pt>
                <c:pt idx="67">
                  <c:v>24.815509791020499</c:v>
                </c:pt>
                <c:pt idx="68">
                  <c:v>24.643622991197901</c:v>
                </c:pt>
                <c:pt idx="69">
                  <c:v>24.670419185067999</c:v>
                </c:pt>
                <c:pt idx="70">
                  <c:v>24.520005680364701</c:v>
                </c:pt>
                <c:pt idx="71">
                  <c:v>24.197723377988702</c:v>
                </c:pt>
                <c:pt idx="72">
                  <c:v>24.167811149751198</c:v>
                </c:pt>
                <c:pt idx="73">
                  <c:v>24.086428378055999</c:v>
                </c:pt>
              </c:numCache>
            </c:numRef>
          </c:val>
          <c:smooth val="0"/>
          <c:extLst>
            <c:ext xmlns:c16="http://schemas.microsoft.com/office/drawing/2014/chart" uri="{C3380CC4-5D6E-409C-BE32-E72D297353CC}">
              <c16:uniqueId val="{0000007F-68F9-4262-891C-E7D37B953AC0}"/>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8.618300133867798"/>
          <c:min val="16.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1F6A-47E4-80FA-CD67F3D923E5}"/>
              </c:ext>
            </c:extLst>
          </c:dPt>
          <c:dPt>
            <c:idx val="1"/>
            <c:bubble3D val="0"/>
            <c:extLst>
              <c:ext xmlns:c16="http://schemas.microsoft.com/office/drawing/2014/chart" uri="{C3380CC4-5D6E-409C-BE32-E72D297353CC}">
                <c16:uniqueId val="{00000001-1F6A-47E4-80FA-CD67F3D923E5}"/>
              </c:ext>
            </c:extLst>
          </c:dPt>
          <c:dPt>
            <c:idx val="2"/>
            <c:bubble3D val="0"/>
            <c:extLst>
              <c:ext xmlns:c16="http://schemas.microsoft.com/office/drawing/2014/chart" uri="{C3380CC4-5D6E-409C-BE32-E72D297353CC}">
                <c16:uniqueId val="{00000002-1F6A-47E4-80FA-CD67F3D923E5}"/>
              </c:ext>
            </c:extLst>
          </c:dPt>
          <c:dPt>
            <c:idx val="3"/>
            <c:bubble3D val="0"/>
            <c:extLst>
              <c:ext xmlns:c16="http://schemas.microsoft.com/office/drawing/2014/chart" uri="{C3380CC4-5D6E-409C-BE32-E72D297353CC}">
                <c16:uniqueId val="{00000003-1F6A-47E4-80FA-CD67F3D923E5}"/>
              </c:ext>
            </c:extLst>
          </c:dPt>
          <c:dPt>
            <c:idx val="4"/>
            <c:bubble3D val="0"/>
            <c:extLst>
              <c:ext xmlns:c16="http://schemas.microsoft.com/office/drawing/2014/chart" uri="{C3380CC4-5D6E-409C-BE32-E72D297353CC}">
                <c16:uniqueId val="{00000004-1F6A-47E4-80FA-CD67F3D923E5}"/>
              </c:ext>
            </c:extLst>
          </c:dPt>
          <c:dPt>
            <c:idx val="5"/>
            <c:bubble3D val="0"/>
            <c:extLst>
              <c:ext xmlns:c16="http://schemas.microsoft.com/office/drawing/2014/chart" uri="{C3380CC4-5D6E-409C-BE32-E72D297353CC}">
                <c16:uniqueId val="{00000005-1F6A-47E4-80FA-CD67F3D923E5}"/>
              </c:ext>
            </c:extLst>
          </c:dPt>
          <c:dPt>
            <c:idx val="6"/>
            <c:bubble3D val="0"/>
            <c:extLst>
              <c:ext xmlns:c16="http://schemas.microsoft.com/office/drawing/2014/chart" uri="{C3380CC4-5D6E-409C-BE32-E72D297353CC}">
                <c16:uniqueId val="{00000006-1F6A-47E4-80FA-CD67F3D923E5}"/>
              </c:ext>
            </c:extLst>
          </c:dPt>
          <c:dPt>
            <c:idx val="7"/>
            <c:bubble3D val="0"/>
            <c:extLst>
              <c:ext xmlns:c16="http://schemas.microsoft.com/office/drawing/2014/chart" uri="{C3380CC4-5D6E-409C-BE32-E72D297353CC}">
                <c16:uniqueId val="{00000007-1F6A-47E4-80FA-CD67F3D923E5}"/>
              </c:ext>
            </c:extLst>
          </c:dPt>
          <c:dPt>
            <c:idx val="8"/>
            <c:bubble3D val="0"/>
            <c:extLst>
              <c:ext xmlns:c16="http://schemas.microsoft.com/office/drawing/2014/chart" uri="{C3380CC4-5D6E-409C-BE32-E72D297353CC}">
                <c16:uniqueId val="{00000008-1F6A-47E4-80FA-CD67F3D923E5}"/>
              </c:ext>
            </c:extLst>
          </c:dPt>
          <c:dPt>
            <c:idx val="9"/>
            <c:bubble3D val="0"/>
            <c:extLst>
              <c:ext xmlns:c16="http://schemas.microsoft.com/office/drawing/2014/chart" uri="{C3380CC4-5D6E-409C-BE32-E72D297353CC}">
                <c16:uniqueId val="{00000009-1F6A-47E4-80FA-CD67F3D923E5}"/>
              </c:ext>
            </c:extLst>
          </c:dPt>
          <c:dPt>
            <c:idx val="10"/>
            <c:bubble3D val="0"/>
            <c:extLst>
              <c:ext xmlns:c16="http://schemas.microsoft.com/office/drawing/2014/chart" uri="{C3380CC4-5D6E-409C-BE32-E72D297353CC}">
                <c16:uniqueId val="{0000000A-1F6A-47E4-80FA-CD67F3D923E5}"/>
              </c:ext>
            </c:extLst>
          </c:dPt>
          <c:dPt>
            <c:idx val="11"/>
            <c:bubble3D val="0"/>
            <c:extLst>
              <c:ext xmlns:c16="http://schemas.microsoft.com/office/drawing/2014/chart" uri="{C3380CC4-5D6E-409C-BE32-E72D297353CC}">
                <c16:uniqueId val="{0000000B-1F6A-47E4-80FA-CD67F3D923E5}"/>
              </c:ext>
            </c:extLst>
          </c:dPt>
          <c:dPt>
            <c:idx val="12"/>
            <c:bubble3D val="0"/>
            <c:extLst>
              <c:ext xmlns:c16="http://schemas.microsoft.com/office/drawing/2014/chart" uri="{C3380CC4-5D6E-409C-BE32-E72D297353CC}">
                <c16:uniqueId val="{0000000C-1F6A-47E4-80FA-CD67F3D923E5}"/>
              </c:ext>
            </c:extLst>
          </c:dPt>
          <c:dPt>
            <c:idx val="13"/>
            <c:bubble3D val="0"/>
            <c:extLst>
              <c:ext xmlns:c16="http://schemas.microsoft.com/office/drawing/2014/chart" uri="{C3380CC4-5D6E-409C-BE32-E72D297353CC}">
                <c16:uniqueId val="{0000000D-1F6A-47E4-80FA-CD67F3D923E5}"/>
              </c:ext>
            </c:extLst>
          </c:dPt>
          <c:dPt>
            <c:idx val="14"/>
            <c:bubble3D val="0"/>
            <c:extLst>
              <c:ext xmlns:c16="http://schemas.microsoft.com/office/drawing/2014/chart" uri="{C3380CC4-5D6E-409C-BE32-E72D297353CC}">
                <c16:uniqueId val="{0000000E-1F6A-47E4-80FA-CD67F3D923E5}"/>
              </c:ext>
            </c:extLst>
          </c:dPt>
          <c:dPt>
            <c:idx val="15"/>
            <c:bubble3D val="0"/>
            <c:extLst>
              <c:ext xmlns:c16="http://schemas.microsoft.com/office/drawing/2014/chart" uri="{C3380CC4-5D6E-409C-BE32-E72D297353CC}">
                <c16:uniqueId val="{0000000F-1F6A-47E4-80FA-CD67F3D923E5}"/>
              </c:ext>
            </c:extLst>
          </c:dPt>
          <c:dPt>
            <c:idx val="16"/>
            <c:bubble3D val="0"/>
            <c:extLst>
              <c:ext xmlns:c16="http://schemas.microsoft.com/office/drawing/2014/chart" uri="{C3380CC4-5D6E-409C-BE32-E72D297353CC}">
                <c16:uniqueId val="{00000010-1F6A-47E4-80FA-CD67F3D923E5}"/>
              </c:ext>
            </c:extLst>
          </c:dPt>
          <c:dPt>
            <c:idx val="17"/>
            <c:bubble3D val="0"/>
            <c:extLst>
              <c:ext xmlns:c16="http://schemas.microsoft.com/office/drawing/2014/chart" uri="{C3380CC4-5D6E-409C-BE32-E72D297353CC}">
                <c16:uniqueId val="{00000011-1F6A-47E4-80FA-CD67F3D923E5}"/>
              </c:ext>
            </c:extLst>
          </c:dPt>
          <c:dPt>
            <c:idx val="18"/>
            <c:bubble3D val="0"/>
            <c:extLst>
              <c:ext xmlns:c16="http://schemas.microsoft.com/office/drawing/2014/chart" uri="{C3380CC4-5D6E-409C-BE32-E72D297353CC}">
                <c16:uniqueId val="{00000012-1F6A-47E4-80FA-CD67F3D923E5}"/>
              </c:ext>
            </c:extLst>
          </c:dPt>
          <c:dPt>
            <c:idx val="19"/>
            <c:bubble3D val="0"/>
            <c:extLst>
              <c:ext xmlns:c16="http://schemas.microsoft.com/office/drawing/2014/chart" uri="{C3380CC4-5D6E-409C-BE32-E72D297353CC}">
                <c16:uniqueId val="{00000013-1F6A-47E4-80FA-CD67F3D923E5}"/>
              </c:ext>
            </c:extLst>
          </c:dPt>
          <c:dPt>
            <c:idx val="20"/>
            <c:bubble3D val="0"/>
            <c:extLst>
              <c:ext xmlns:c16="http://schemas.microsoft.com/office/drawing/2014/chart" uri="{C3380CC4-5D6E-409C-BE32-E72D297353CC}">
                <c16:uniqueId val="{00000014-1F6A-47E4-80FA-CD67F3D923E5}"/>
              </c:ext>
            </c:extLst>
          </c:dPt>
          <c:dPt>
            <c:idx val="21"/>
            <c:bubble3D val="0"/>
            <c:extLst>
              <c:ext xmlns:c16="http://schemas.microsoft.com/office/drawing/2014/chart" uri="{C3380CC4-5D6E-409C-BE32-E72D297353CC}">
                <c16:uniqueId val="{00000015-1F6A-47E4-80FA-CD67F3D923E5}"/>
              </c:ext>
            </c:extLst>
          </c:dPt>
          <c:dPt>
            <c:idx val="22"/>
            <c:bubble3D val="0"/>
            <c:extLst>
              <c:ext xmlns:c16="http://schemas.microsoft.com/office/drawing/2014/chart" uri="{C3380CC4-5D6E-409C-BE32-E72D297353CC}">
                <c16:uniqueId val="{00000016-1F6A-47E4-80FA-CD67F3D923E5}"/>
              </c:ext>
            </c:extLst>
          </c:dPt>
          <c:dPt>
            <c:idx val="23"/>
            <c:bubble3D val="0"/>
            <c:extLst>
              <c:ext xmlns:c16="http://schemas.microsoft.com/office/drawing/2014/chart" uri="{C3380CC4-5D6E-409C-BE32-E72D297353CC}">
                <c16:uniqueId val="{00000017-1F6A-47E4-80FA-CD67F3D923E5}"/>
              </c:ext>
            </c:extLst>
          </c:dPt>
          <c:dPt>
            <c:idx val="24"/>
            <c:bubble3D val="0"/>
            <c:extLst>
              <c:ext xmlns:c16="http://schemas.microsoft.com/office/drawing/2014/chart" uri="{C3380CC4-5D6E-409C-BE32-E72D297353CC}">
                <c16:uniqueId val="{00000018-1F6A-47E4-80FA-CD67F3D923E5}"/>
              </c:ext>
            </c:extLst>
          </c:dPt>
          <c:dPt>
            <c:idx val="25"/>
            <c:bubble3D val="0"/>
            <c:extLst>
              <c:ext xmlns:c16="http://schemas.microsoft.com/office/drawing/2014/chart" uri="{C3380CC4-5D6E-409C-BE32-E72D297353CC}">
                <c16:uniqueId val="{00000019-1F6A-47E4-80FA-CD67F3D923E5}"/>
              </c:ext>
            </c:extLst>
          </c:dPt>
          <c:dPt>
            <c:idx val="26"/>
            <c:bubble3D val="0"/>
            <c:extLst>
              <c:ext xmlns:c16="http://schemas.microsoft.com/office/drawing/2014/chart" uri="{C3380CC4-5D6E-409C-BE32-E72D297353CC}">
                <c16:uniqueId val="{0000001A-1F6A-47E4-80FA-CD67F3D923E5}"/>
              </c:ext>
            </c:extLst>
          </c:dPt>
          <c:dPt>
            <c:idx val="27"/>
            <c:bubble3D val="0"/>
            <c:extLst>
              <c:ext xmlns:c16="http://schemas.microsoft.com/office/drawing/2014/chart" uri="{C3380CC4-5D6E-409C-BE32-E72D297353CC}">
                <c16:uniqueId val="{0000001B-1F6A-47E4-80FA-CD67F3D923E5}"/>
              </c:ext>
            </c:extLst>
          </c:dPt>
          <c:dPt>
            <c:idx val="28"/>
            <c:bubble3D val="0"/>
            <c:extLst>
              <c:ext xmlns:c16="http://schemas.microsoft.com/office/drawing/2014/chart" uri="{C3380CC4-5D6E-409C-BE32-E72D297353CC}">
                <c16:uniqueId val="{0000001C-1F6A-47E4-80FA-CD67F3D923E5}"/>
              </c:ext>
            </c:extLst>
          </c:dPt>
          <c:dPt>
            <c:idx val="29"/>
            <c:bubble3D val="0"/>
            <c:extLst>
              <c:ext xmlns:c16="http://schemas.microsoft.com/office/drawing/2014/chart" uri="{C3380CC4-5D6E-409C-BE32-E72D297353CC}">
                <c16:uniqueId val="{0000001D-1F6A-47E4-80FA-CD67F3D923E5}"/>
              </c:ext>
            </c:extLst>
          </c:dPt>
          <c:dPt>
            <c:idx val="30"/>
            <c:bubble3D val="0"/>
            <c:extLst>
              <c:ext xmlns:c16="http://schemas.microsoft.com/office/drawing/2014/chart" uri="{C3380CC4-5D6E-409C-BE32-E72D297353CC}">
                <c16:uniqueId val="{0000001E-1F6A-47E4-80FA-CD67F3D923E5}"/>
              </c:ext>
            </c:extLst>
          </c:dPt>
          <c:dPt>
            <c:idx val="31"/>
            <c:bubble3D val="0"/>
            <c:extLst>
              <c:ext xmlns:c16="http://schemas.microsoft.com/office/drawing/2014/chart" uri="{C3380CC4-5D6E-409C-BE32-E72D297353CC}">
                <c16:uniqueId val="{0000001F-1F6A-47E4-80FA-CD67F3D923E5}"/>
              </c:ext>
            </c:extLst>
          </c:dPt>
          <c:dPt>
            <c:idx val="32"/>
            <c:bubble3D val="0"/>
            <c:extLst>
              <c:ext xmlns:c16="http://schemas.microsoft.com/office/drawing/2014/chart" uri="{C3380CC4-5D6E-409C-BE32-E72D297353CC}">
                <c16:uniqueId val="{00000020-1F6A-47E4-80FA-CD67F3D923E5}"/>
              </c:ext>
            </c:extLst>
          </c:dPt>
          <c:dPt>
            <c:idx val="33"/>
            <c:bubble3D val="0"/>
            <c:extLst>
              <c:ext xmlns:c16="http://schemas.microsoft.com/office/drawing/2014/chart" uri="{C3380CC4-5D6E-409C-BE32-E72D297353CC}">
                <c16:uniqueId val="{00000021-1F6A-47E4-80FA-CD67F3D923E5}"/>
              </c:ext>
            </c:extLst>
          </c:dPt>
          <c:dPt>
            <c:idx val="34"/>
            <c:bubble3D val="0"/>
            <c:extLst>
              <c:ext xmlns:c16="http://schemas.microsoft.com/office/drawing/2014/chart" uri="{C3380CC4-5D6E-409C-BE32-E72D297353CC}">
                <c16:uniqueId val="{00000022-1F6A-47E4-80FA-CD67F3D923E5}"/>
              </c:ext>
            </c:extLst>
          </c:dPt>
          <c:dPt>
            <c:idx val="35"/>
            <c:bubble3D val="0"/>
            <c:extLst>
              <c:ext xmlns:c16="http://schemas.microsoft.com/office/drawing/2014/chart" uri="{C3380CC4-5D6E-409C-BE32-E72D297353CC}">
                <c16:uniqueId val="{00000023-1F6A-47E4-80FA-CD67F3D923E5}"/>
              </c:ext>
            </c:extLst>
          </c:dPt>
          <c:dPt>
            <c:idx val="36"/>
            <c:bubble3D val="0"/>
            <c:extLst>
              <c:ext xmlns:c16="http://schemas.microsoft.com/office/drawing/2014/chart" uri="{C3380CC4-5D6E-409C-BE32-E72D297353CC}">
                <c16:uniqueId val="{00000024-1F6A-47E4-80FA-CD67F3D923E5}"/>
              </c:ext>
            </c:extLst>
          </c:dPt>
          <c:dPt>
            <c:idx val="37"/>
            <c:bubble3D val="0"/>
            <c:extLst>
              <c:ext xmlns:c16="http://schemas.microsoft.com/office/drawing/2014/chart" uri="{C3380CC4-5D6E-409C-BE32-E72D297353CC}">
                <c16:uniqueId val="{00000025-1F6A-47E4-80FA-CD67F3D923E5}"/>
              </c:ext>
            </c:extLst>
          </c:dPt>
          <c:dPt>
            <c:idx val="38"/>
            <c:bubble3D val="0"/>
            <c:extLst>
              <c:ext xmlns:c16="http://schemas.microsoft.com/office/drawing/2014/chart" uri="{C3380CC4-5D6E-409C-BE32-E72D297353CC}">
                <c16:uniqueId val="{00000026-1F6A-47E4-80FA-CD67F3D923E5}"/>
              </c:ext>
            </c:extLst>
          </c:dPt>
          <c:dPt>
            <c:idx val="39"/>
            <c:bubble3D val="0"/>
            <c:extLst>
              <c:ext xmlns:c16="http://schemas.microsoft.com/office/drawing/2014/chart" uri="{C3380CC4-5D6E-409C-BE32-E72D297353CC}">
                <c16:uniqueId val="{00000027-1F6A-47E4-80FA-CD67F3D923E5}"/>
              </c:ext>
            </c:extLst>
          </c:dPt>
          <c:dPt>
            <c:idx val="40"/>
            <c:bubble3D val="0"/>
            <c:extLst>
              <c:ext xmlns:c16="http://schemas.microsoft.com/office/drawing/2014/chart" uri="{C3380CC4-5D6E-409C-BE32-E72D297353CC}">
                <c16:uniqueId val="{00000028-1F6A-47E4-80FA-CD67F3D923E5}"/>
              </c:ext>
            </c:extLst>
          </c:dPt>
          <c:dPt>
            <c:idx val="41"/>
            <c:bubble3D val="0"/>
            <c:extLst>
              <c:ext xmlns:c16="http://schemas.microsoft.com/office/drawing/2014/chart" uri="{C3380CC4-5D6E-409C-BE32-E72D297353CC}">
                <c16:uniqueId val="{00000029-1F6A-47E4-80FA-CD67F3D923E5}"/>
              </c:ext>
            </c:extLst>
          </c:dPt>
          <c:dPt>
            <c:idx val="42"/>
            <c:bubble3D val="0"/>
            <c:extLst>
              <c:ext xmlns:c16="http://schemas.microsoft.com/office/drawing/2014/chart" uri="{C3380CC4-5D6E-409C-BE32-E72D297353CC}">
                <c16:uniqueId val="{0000002A-1F6A-47E4-80FA-CD67F3D923E5}"/>
              </c:ext>
            </c:extLst>
          </c:dPt>
          <c:dPt>
            <c:idx val="43"/>
            <c:bubble3D val="0"/>
            <c:extLst>
              <c:ext xmlns:c16="http://schemas.microsoft.com/office/drawing/2014/chart" uri="{C3380CC4-5D6E-409C-BE32-E72D297353CC}">
                <c16:uniqueId val="{0000002B-1F6A-47E4-80FA-CD67F3D923E5}"/>
              </c:ext>
            </c:extLst>
          </c:dPt>
          <c:dPt>
            <c:idx val="44"/>
            <c:bubble3D val="0"/>
            <c:extLst>
              <c:ext xmlns:c16="http://schemas.microsoft.com/office/drawing/2014/chart" uri="{C3380CC4-5D6E-409C-BE32-E72D297353CC}">
                <c16:uniqueId val="{0000002C-1F6A-47E4-80FA-CD67F3D923E5}"/>
              </c:ext>
            </c:extLst>
          </c:dPt>
          <c:dPt>
            <c:idx val="45"/>
            <c:bubble3D val="0"/>
            <c:extLst>
              <c:ext xmlns:c16="http://schemas.microsoft.com/office/drawing/2014/chart" uri="{C3380CC4-5D6E-409C-BE32-E72D297353CC}">
                <c16:uniqueId val="{0000002D-1F6A-47E4-80FA-CD67F3D923E5}"/>
              </c:ext>
            </c:extLst>
          </c:dPt>
          <c:dPt>
            <c:idx val="46"/>
            <c:bubble3D val="0"/>
            <c:extLst>
              <c:ext xmlns:c16="http://schemas.microsoft.com/office/drawing/2014/chart" uri="{C3380CC4-5D6E-409C-BE32-E72D297353CC}">
                <c16:uniqueId val="{0000002E-1F6A-47E4-80FA-CD67F3D923E5}"/>
              </c:ext>
            </c:extLst>
          </c:dPt>
          <c:dPt>
            <c:idx val="47"/>
            <c:bubble3D val="0"/>
            <c:extLst>
              <c:ext xmlns:c16="http://schemas.microsoft.com/office/drawing/2014/chart" uri="{C3380CC4-5D6E-409C-BE32-E72D297353CC}">
                <c16:uniqueId val="{0000002F-1F6A-47E4-80FA-CD67F3D923E5}"/>
              </c:ext>
            </c:extLst>
          </c:dPt>
          <c:dPt>
            <c:idx val="48"/>
            <c:bubble3D val="0"/>
            <c:extLst>
              <c:ext xmlns:c16="http://schemas.microsoft.com/office/drawing/2014/chart" uri="{C3380CC4-5D6E-409C-BE32-E72D297353CC}">
                <c16:uniqueId val="{00000030-1F6A-47E4-80FA-CD67F3D923E5}"/>
              </c:ext>
            </c:extLst>
          </c:dPt>
          <c:dPt>
            <c:idx val="49"/>
            <c:bubble3D val="0"/>
            <c:extLst>
              <c:ext xmlns:c16="http://schemas.microsoft.com/office/drawing/2014/chart" uri="{C3380CC4-5D6E-409C-BE32-E72D297353CC}">
                <c16:uniqueId val="{00000031-1F6A-47E4-80FA-CD67F3D923E5}"/>
              </c:ext>
            </c:extLst>
          </c:dPt>
          <c:dPt>
            <c:idx val="50"/>
            <c:bubble3D val="0"/>
            <c:extLst>
              <c:ext xmlns:c16="http://schemas.microsoft.com/office/drawing/2014/chart" uri="{C3380CC4-5D6E-409C-BE32-E72D297353CC}">
                <c16:uniqueId val="{00000032-1F6A-47E4-80FA-CD67F3D923E5}"/>
              </c:ext>
            </c:extLst>
          </c:dPt>
          <c:dPt>
            <c:idx val="51"/>
            <c:bubble3D val="0"/>
            <c:extLst>
              <c:ext xmlns:c16="http://schemas.microsoft.com/office/drawing/2014/chart" uri="{C3380CC4-5D6E-409C-BE32-E72D297353CC}">
                <c16:uniqueId val="{00000033-1F6A-47E4-80FA-CD67F3D923E5}"/>
              </c:ext>
            </c:extLst>
          </c:dPt>
          <c:dPt>
            <c:idx val="52"/>
            <c:bubble3D val="0"/>
            <c:extLst>
              <c:ext xmlns:c16="http://schemas.microsoft.com/office/drawing/2014/chart" uri="{C3380CC4-5D6E-409C-BE32-E72D297353CC}">
                <c16:uniqueId val="{00000034-1F6A-47E4-80FA-CD67F3D923E5}"/>
              </c:ext>
            </c:extLst>
          </c:dPt>
          <c:dPt>
            <c:idx val="53"/>
            <c:bubble3D val="0"/>
            <c:extLst>
              <c:ext xmlns:c16="http://schemas.microsoft.com/office/drawing/2014/chart" uri="{C3380CC4-5D6E-409C-BE32-E72D297353CC}">
                <c16:uniqueId val="{00000035-1F6A-47E4-80FA-CD67F3D923E5}"/>
              </c:ext>
            </c:extLst>
          </c:dPt>
          <c:dPt>
            <c:idx val="54"/>
            <c:bubble3D val="0"/>
            <c:extLst>
              <c:ext xmlns:c16="http://schemas.microsoft.com/office/drawing/2014/chart" uri="{C3380CC4-5D6E-409C-BE32-E72D297353CC}">
                <c16:uniqueId val="{00000036-1F6A-47E4-80FA-CD67F3D923E5}"/>
              </c:ext>
            </c:extLst>
          </c:dPt>
          <c:dPt>
            <c:idx val="55"/>
            <c:bubble3D val="0"/>
            <c:extLst>
              <c:ext xmlns:c16="http://schemas.microsoft.com/office/drawing/2014/chart" uri="{C3380CC4-5D6E-409C-BE32-E72D297353CC}">
                <c16:uniqueId val="{00000037-1F6A-47E4-80FA-CD67F3D923E5}"/>
              </c:ext>
            </c:extLst>
          </c:dPt>
          <c:dPt>
            <c:idx val="56"/>
            <c:bubble3D val="0"/>
            <c:extLst>
              <c:ext xmlns:c16="http://schemas.microsoft.com/office/drawing/2014/chart" uri="{C3380CC4-5D6E-409C-BE32-E72D297353CC}">
                <c16:uniqueId val="{00000038-1F6A-47E4-80FA-CD67F3D923E5}"/>
              </c:ext>
            </c:extLst>
          </c:dPt>
          <c:dPt>
            <c:idx val="59"/>
            <c:bubble3D val="0"/>
            <c:extLst>
              <c:ext xmlns:c16="http://schemas.microsoft.com/office/drawing/2014/chart" uri="{C3380CC4-5D6E-409C-BE32-E72D297353CC}">
                <c16:uniqueId val="{00000039-1F6A-47E4-80FA-CD67F3D923E5}"/>
              </c:ext>
            </c:extLst>
          </c:dPt>
          <c:dPt>
            <c:idx val="60"/>
            <c:bubble3D val="0"/>
            <c:extLst>
              <c:ext xmlns:c16="http://schemas.microsoft.com/office/drawing/2014/chart" uri="{C3380CC4-5D6E-409C-BE32-E72D297353CC}">
                <c16:uniqueId val="{0000003A-1F6A-47E4-80FA-CD67F3D923E5}"/>
              </c:ext>
            </c:extLst>
          </c:dPt>
          <c:dPt>
            <c:idx val="61"/>
            <c:bubble3D val="0"/>
            <c:extLst>
              <c:ext xmlns:c16="http://schemas.microsoft.com/office/drawing/2014/chart" uri="{C3380CC4-5D6E-409C-BE32-E72D297353CC}">
                <c16:uniqueId val="{0000003B-1F6A-47E4-80FA-CD67F3D923E5}"/>
              </c:ext>
            </c:extLst>
          </c:dPt>
          <c:dPt>
            <c:idx val="71"/>
            <c:bubble3D val="0"/>
            <c:extLst>
              <c:ext xmlns:c16="http://schemas.microsoft.com/office/drawing/2014/chart" uri="{C3380CC4-5D6E-409C-BE32-E72D297353CC}">
                <c16:uniqueId val="{0000003C-1F6A-47E4-80FA-CD67F3D923E5}"/>
              </c:ext>
            </c:extLst>
          </c:dPt>
          <c:dPt>
            <c:idx val="72"/>
            <c:bubble3D val="0"/>
            <c:extLst>
              <c:ext xmlns:c16="http://schemas.microsoft.com/office/drawing/2014/chart" uri="{C3380CC4-5D6E-409C-BE32-E72D297353CC}">
                <c16:uniqueId val="{0000003D-1F6A-47E4-80FA-CD67F3D923E5}"/>
              </c:ext>
            </c:extLst>
          </c:dPt>
          <c:dPt>
            <c:idx val="73"/>
            <c:bubble3D val="0"/>
            <c:extLst>
              <c:ext xmlns:c16="http://schemas.microsoft.com/office/drawing/2014/chart" uri="{C3380CC4-5D6E-409C-BE32-E72D297353CC}">
                <c16:uniqueId val="{0000003E-1F6A-47E4-80FA-CD67F3D923E5}"/>
              </c:ext>
            </c:extLst>
          </c:dPt>
          <c:dLbls>
            <c:dLbl>
              <c:idx val="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6A-47E4-80FA-CD67F3D923E5}"/>
                </c:ext>
              </c:extLst>
            </c:dLbl>
            <c:dLbl>
              <c:idx val="1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F6A-47E4-80FA-CD67F3D923E5}"/>
                </c:ext>
              </c:extLst>
            </c:dLbl>
            <c:dLbl>
              <c:idx val="2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F6A-47E4-80FA-CD67F3D923E5}"/>
                </c:ext>
              </c:extLst>
            </c:dLbl>
            <c:dLbl>
              <c:idx val="3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F6A-47E4-80FA-CD67F3D923E5}"/>
                </c:ext>
              </c:extLst>
            </c:dLbl>
            <c:dLbl>
              <c:idx val="4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F6A-47E4-80FA-CD67F3D923E5}"/>
                </c:ext>
              </c:extLst>
            </c:dLbl>
            <c:dLbl>
              <c:idx val="6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1F6A-47E4-80FA-CD67F3D923E5}"/>
                </c:ext>
              </c:extLst>
            </c:dLbl>
            <c:dLbl>
              <c:idx val="7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1F6A-47E4-80FA-CD67F3D923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'F27-28'!$A$7:$B$80</c:f>
              <c:multiLvlStrCache>
                <c:ptCount val="7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lvl>
                <c:lvl>
                  <c:pt idx="0">
                    <c:v>2017</c:v>
                  </c:pt>
                  <c:pt idx="12">
                    <c:v>2018</c:v>
                  </c:pt>
                  <c:pt idx="24">
                    <c:v>2019</c:v>
                  </c:pt>
                  <c:pt idx="36">
                    <c:v>2020</c:v>
                  </c:pt>
                  <c:pt idx="48">
                    <c:v>2021</c:v>
                  </c:pt>
                  <c:pt idx="60">
                    <c:v>2022</c:v>
                  </c:pt>
                  <c:pt idx="72">
                    <c:v>2023</c:v>
                  </c:pt>
                </c:lvl>
              </c:multiLvlStrCache>
            </c:multiLvlStrRef>
          </c:cat>
          <c:val>
            <c:numRef>
              <c:f>'F27-28'!$E$7:$E$80</c:f>
              <c:numCache>
                <c:formatCode>0.00</c:formatCode>
                <c:ptCount val="74"/>
                <c:pt idx="0">
                  <c:v>18.304750999844799</c:v>
                </c:pt>
                <c:pt idx="1">
                  <c:v>18.292751290365601</c:v>
                </c:pt>
                <c:pt idx="2">
                  <c:v>18.2049051372082</c:v>
                </c:pt>
                <c:pt idx="3">
                  <c:v>18.1811923048406</c:v>
                </c:pt>
                <c:pt idx="4">
                  <c:v>18.108295383600399</c:v>
                </c:pt>
                <c:pt idx="5">
                  <c:v>17.9783785441807</c:v>
                </c:pt>
                <c:pt idx="6">
                  <c:v>17.8771113713502</c:v>
                </c:pt>
                <c:pt idx="7">
                  <c:v>17.9545830945797</c:v>
                </c:pt>
                <c:pt idx="8">
                  <c:v>18.2042669066836</c:v>
                </c:pt>
                <c:pt idx="9">
                  <c:v>18.295529773988399</c:v>
                </c:pt>
                <c:pt idx="10">
                  <c:v>18.396479799622</c:v>
                </c:pt>
                <c:pt idx="11">
                  <c:v>18.523943589996499</c:v>
                </c:pt>
                <c:pt idx="12">
                  <c:v>19.024288658666499</c:v>
                </c:pt>
                <c:pt idx="13">
                  <c:v>19.672678653362599</c:v>
                </c:pt>
                <c:pt idx="14">
                  <c:v>19.833617385576499</c:v>
                </c:pt>
                <c:pt idx="15">
                  <c:v>19.888948705648801</c:v>
                </c:pt>
                <c:pt idx="16">
                  <c:v>20.096047236078999</c:v>
                </c:pt>
                <c:pt idx="17">
                  <c:v>20.387638871360501</c:v>
                </c:pt>
                <c:pt idx="18">
                  <c:v>20.651965053037301</c:v>
                </c:pt>
                <c:pt idx="19">
                  <c:v>21.002538750951</c:v>
                </c:pt>
                <c:pt idx="20">
                  <c:v>21.2367617556413</c:v>
                </c:pt>
                <c:pt idx="21">
                  <c:v>21.483532211701601</c:v>
                </c:pt>
                <c:pt idx="22">
                  <c:v>21.518779872235601</c:v>
                </c:pt>
                <c:pt idx="23">
                  <c:v>21.284876922345301</c:v>
                </c:pt>
                <c:pt idx="24">
                  <c:v>21.106521638174598</c:v>
                </c:pt>
                <c:pt idx="25">
                  <c:v>21.224040062011198</c:v>
                </c:pt>
                <c:pt idx="26">
                  <c:v>21.643084682984501</c:v>
                </c:pt>
                <c:pt idx="27">
                  <c:v>21.744275061458499</c:v>
                </c:pt>
                <c:pt idx="28">
                  <c:v>21.766378688694498</c:v>
                </c:pt>
                <c:pt idx="29">
                  <c:v>21.750355039393</c:v>
                </c:pt>
                <c:pt idx="30">
                  <c:v>21.764494735663401</c:v>
                </c:pt>
                <c:pt idx="31">
                  <c:v>21.747309264843199</c:v>
                </c:pt>
                <c:pt idx="32">
                  <c:v>21.753996962319899</c:v>
                </c:pt>
                <c:pt idx="33">
                  <c:v>21.745397300140802</c:v>
                </c:pt>
                <c:pt idx="34">
                  <c:v>21.709391924084802</c:v>
                </c:pt>
                <c:pt idx="35">
                  <c:v>21.760670042574901</c:v>
                </c:pt>
                <c:pt idx="36">
                  <c:v>21.810516789534901</c:v>
                </c:pt>
                <c:pt idx="37">
                  <c:v>21.5328682302756</c:v>
                </c:pt>
                <c:pt idx="38">
                  <c:v>20.1297724134579</c:v>
                </c:pt>
                <c:pt idx="39">
                  <c:v>17.277065919848901</c:v>
                </c:pt>
                <c:pt idx="40">
                  <c:v>17.7779940960842</c:v>
                </c:pt>
                <c:pt idx="41">
                  <c:v>18.849194387029701</c:v>
                </c:pt>
                <c:pt idx="42">
                  <c:v>19.738074946522701</c:v>
                </c:pt>
                <c:pt idx="43">
                  <c:v>19.716997644168</c:v>
                </c:pt>
                <c:pt idx="44">
                  <c:v>19.605653190373101</c:v>
                </c:pt>
                <c:pt idx="45">
                  <c:v>19.4893057076745</c:v>
                </c:pt>
                <c:pt idx="46">
                  <c:v>18.873631726388201</c:v>
                </c:pt>
                <c:pt idx="47">
                  <c:v>18.971048182646999</c:v>
                </c:pt>
                <c:pt idx="48">
                  <c:v>19.868269186177798</c:v>
                </c:pt>
                <c:pt idx="49">
                  <c:v>20.835731190400399</c:v>
                </c:pt>
                <c:pt idx="50">
                  <c:v>22.180721321458801</c:v>
                </c:pt>
                <c:pt idx="51">
                  <c:v>22.389114890420402</c:v>
                </c:pt>
                <c:pt idx="52">
                  <c:v>22.517753399569699</c:v>
                </c:pt>
                <c:pt idx="53">
                  <c:v>22.581968000779</c:v>
                </c:pt>
                <c:pt idx="54">
                  <c:v>22.627222408865599</c:v>
                </c:pt>
                <c:pt idx="55">
                  <c:v>22.668046314627201</c:v>
                </c:pt>
                <c:pt idx="56">
                  <c:v>22.675699580471299</c:v>
                </c:pt>
                <c:pt idx="57">
                  <c:v>22.677796853980698</c:v>
                </c:pt>
                <c:pt idx="58">
                  <c:v>22.702372154442902</c:v>
                </c:pt>
                <c:pt idx="59">
                  <c:v>22.9300141945325</c:v>
                </c:pt>
                <c:pt idx="60">
                  <c:v>23.296161951496501</c:v>
                </c:pt>
                <c:pt idx="61">
                  <c:v>23.4826262150575</c:v>
                </c:pt>
                <c:pt idx="62">
                  <c:v>23.876881610192001</c:v>
                </c:pt>
                <c:pt idx="63">
                  <c:v>24.141919061300499</c:v>
                </c:pt>
                <c:pt idx="64">
                  <c:v>24.4385241312958</c:v>
                </c:pt>
                <c:pt idx="65">
                  <c:v>24.673575539488901</c:v>
                </c:pt>
                <c:pt idx="66">
                  <c:v>24.653310314900502</c:v>
                </c:pt>
                <c:pt idx="67">
                  <c:v>24.694919253942999</c:v>
                </c:pt>
                <c:pt idx="68">
                  <c:v>24.6451019147556</c:v>
                </c:pt>
                <c:pt idx="69">
                  <c:v>24.772159744600099</c:v>
                </c:pt>
                <c:pt idx="70">
                  <c:v>24.871984842716099</c:v>
                </c:pt>
                <c:pt idx="71">
                  <c:v>24.6590477945199</c:v>
                </c:pt>
                <c:pt idx="72">
                  <c:v>24.7967008395776</c:v>
                </c:pt>
                <c:pt idx="73">
                  <c:v>24.806252517085198</c:v>
                </c:pt>
              </c:numCache>
            </c:numRef>
          </c:val>
          <c:smooth val="0"/>
          <c:extLst>
            <c:ext xmlns:c16="http://schemas.microsoft.com/office/drawing/2014/chart" uri="{C3380CC4-5D6E-409C-BE32-E72D297353CC}">
              <c16:uniqueId val="{0000003F-1F6A-47E4-80FA-CD67F3D923E5}"/>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1F6A-47E4-80FA-CD67F3D923E5}"/>
              </c:ext>
            </c:extLst>
          </c:dPt>
          <c:dPt>
            <c:idx val="1"/>
            <c:bubble3D val="0"/>
            <c:extLst>
              <c:ext xmlns:c16="http://schemas.microsoft.com/office/drawing/2014/chart" uri="{C3380CC4-5D6E-409C-BE32-E72D297353CC}">
                <c16:uniqueId val="{00000041-1F6A-47E4-80FA-CD67F3D923E5}"/>
              </c:ext>
            </c:extLst>
          </c:dPt>
          <c:dPt>
            <c:idx val="2"/>
            <c:bubble3D val="0"/>
            <c:extLst>
              <c:ext xmlns:c16="http://schemas.microsoft.com/office/drawing/2014/chart" uri="{C3380CC4-5D6E-409C-BE32-E72D297353CC}">
                <c16:uniqueId val="{00000042-1F6A-47E4-80FA-CD67F3D923E5}"/>
              </c:ext>
            </c:extLst>
          </c:dPt>
          <c:dPt>
            <c:idx val="3"/>
            <c:bubble3D val="0"/>
            <c:extLst>
              <c:ext xmlns:c16="http://schemas.microsoft.com/office/drawing/2014/chart" uri="{C3380CC4-5D6E-409C-BE32-E72D297353CC}">
                <c16:uniqueId val="{00000043-1F6A-47E4-80FA-CD67F3D923E5}"/>
              </c:ext>
            </c:extLst>
          </c:dPt>
          <c:dPt>
            <c:idx val="4"/>
            <c:bubble3D val="0"/>
            <c:extLst>
              <c:ext xmlns:c16="http://schemas.microsoft.com/office/drawing/2014/chart" uri="{C3380CC4-5D6E-409C-BE32-E72D297353CC}">
                <c16:uniqueId val="{00000044-1F6A-47E4-80FA-CD67F3D923E5}"/>
              </c:ext>
            </c:extLst>
          </c:dPt>
          <c:dPt>
            <c:idx val="5"/>
            <c:bubble3D val="0"/>
            <c:extLst>
              <c:ext xmlns:c16="http://schemas.microsoft.com/office/drawing/2014/chart" uri="{C3380CC4-5D6E-409C-BE32-E72D297353CC}">
                <c16:uniqueId val="{00000045-1F6A-47E4-80FA-CD67F3D923E5}"/>
              </c:ext>
            </c:extLst>
          </c:dPt>
          <c:dPt>
            <c:idx val="6"/>
            <c:bubble3D val="0"/>
            <c:extLst>
              <c:ext xmlns:c16="http://schemas.microsoft.com/office/drawing/2014/chart" uri="{C3380CC4-5D6E-409C-BE32-E72D297353CC}">
                <c16:uniqueId val="{00000046-1F6A-47E4-80FA-CD67F3D923E5}"/>
              </c:ext>
            </c:extLst>
          </c:dPt>
          <c:dPt>
            <c:idx val="7"/>
            <c:bubble3D val="0"/>
            <c:extLst>
              <c:ext xmlns:c16="http://schemas.microsoft.com/office/drawing/2014/chart" uri="{C3380CC4-5D6E-409C-BE32-E72D297353CC}">
                <c16:uniqueId val="{00000047-1F6A-47E4-80FA-CD67F3D923E5}"/>
              </c:ext>
            </c:extLst>
          </c:dPt>
          <c:dPt>
            <c:idx val="8"/>
            <c:bubble3D val="0"/>
            <c:extLst>
              <c:ext xmlns:c16="http://schemas.microsoft.com/office/drawing/2014/chart" uri="{C3380CC4-5D6E-409C-BE32-E72D297353CC}">
                <c16:uniqueId val="{00000048-1F6A-47E4-80FA-CD67F3D923E5}"/>
              </c:ext>
            </c:extLst>
          </c:dPt>
          <c:dPt>
            <c:idx val="9"/>
            <c:bubble3D val="0"/>
            <c:extLst>
              <c:ext xmlns:c16="http://schemas.microsoft.com/office/drawing/2014/chart" uri="{C3380CC4-5D6E-409C-BE32-E72D297353CC}">
                <c16:uniqueId val="{00000049-1F6A-47E4-80FA-CD67F3D923E5}"/>
              </c:ext>
            </c:extLst>
          </c:dPt>
          <c:dPt>
            <c:idx val="10"/>
            <c:bubble3D val="0"/>
            <c:extLst>
              <c:ext xmlns:c16="http://schemas.microsoft.com/office/drawing/2014/chart" uri="{C3380CC4-5D6E-409C-BE32-E72D297353CC}">
                <c16:uniqueId val="{0000004A-1F6A-47E4-80FA-CD67F3D923E5}"/>
              </c:ext>
            </c:extLst>
          </c:dPt>
          <c:dPt>
            <c:idx val="11"/>
            <c:bubble3D val="0"/>
            <c:extLst>
              <c:ext xmlns:c16="http://schemas.microsoft.com/office/drawing/2014/chart" uri="{C3380CC4-5D6E-409C-BE32-E72D297353CC}">
                <c16:uniqueId val="{0000004B-1F6A-47E4-80FA-CD67F3D923E5}"/>
              </c:ext>
            </c:extLst>
          </c:dPt>
          <c:dPt>
            <c:idx val="12"/>
            <c:bubble3D val="0"/>
            <c:extLst>
              <c:ext xmlns:c16="http://schemas.microsoft.com/office/drawing/2014/chart" uri="{C3380CC4-5D6E-409C-BE32-E72D297353CC}">
                <c16:uniqueId val="{0000004C-1F6A-47E4-80FA-CD67F3D923E5}"/>
              </c:ext>
            </c:extLst>
          </c:dPt>
          <c:dPt>
            <c:idx val="13"/>
            <c:bubble3D val="0"/>
            <c:extLst>
              <c:ext xmlns:c16="http://schemas.microsoft.com/office/drawing/2014/chart" uri="{C3380CC4-5D6E-409C-BE32-E72D297353CC}">
                <c16:uniqueId val="{0000004D-1F6A-47E4-80FA-CD67F3D923E5}"/>
              </c:ext>
            </c:extLst>
          </c:dPt>
          <c:dPt>
            <c:idx val="14"/>
            <c:bubble3D val="0"/>
            <c:extLst>
              <c:ext xmlns:c16="http://schemas.microsoft.com/office/drawing/2014/chart" uri="{C3380CC4-5D6E-409C-BE32-E72D297353CC}">
                <c16:uniqueId val="{0000004E-1F6A-47E4-80FA-CD67F3D923E5}"/>
              </c:ext>
            </c:extLst>
          </c:dPt>
          <c:dPt>
            <c:idx val="15"/>
            <c:bubble3D val="0"/>
            <c:extLst>
              <c:ext xmlns:c16="http://schemas.microsoft.com/office/drawing/2014/chart" uri="{C3380CC4-5D6E-409C-BE32-E72D297353CC}">
                <c16:uniqueId val="{0000004F-1F6A-47E4-80FA-CD67F3D923E5}"/>
              </c:ext>
            </c:extLst>
          </c:dPt>
          <c:dPt>
            <c:idx val="16"/>
            <c:bubble3D val="0"/>
            <c:extLst>
              <c:ext xmlns:c16="http://schemas.microsoft.com/office/drawing/2014/chart" uri="{C3380CC4-5D6E-409C-BE32-E72D297353CC}">
                <c16:uniqueId val="{00000050-1F6A-47E4-80FA-CD67F3D923E5}"/>
              </c:ext>
            </c:extLst>
          </c:dPt>
          <c:dPt>
            <c:idx val="17"/>
            <c:bubble3D val="0"/>
            <c:extLst>
              <c:ext xmlns:c16="http://schemas.microsoft.com/office/drawing/2014/chart" uri="{C3380CC4-5D6E-409C-BE32-E72D297353CC}">
                <c16:uniqueId val="{00000051-1F6A-47E4-80FA-CD67F3D923E5}"/>
              </c:ext>
            </c:extLst>
          </c:dPt>
          <c:dPt>
            <c:idx val="18"/>
            <c:bubble3D val="0"/>
            <c:extLst>
              <c:ext xmlns:c16="http://schemas.microsoft.com/office/drawing/2014/chart" uri="{C3380CC4-5D6E-409C-BE32-E72D297353CC}">
                <c16:uniqueId val="{00000052-1F6A-47E4-80FA-CD67F3D923E5}"/>
              </c:ext>
            </c:extLst>
          </c:dPt>
          <c:dPt>
            <c:idx val="19"/>
            <c:bubble3D val="0"/>
            <c:extLst>
              <c:ext xmlns:c16="http://schemas.microsoft.com/office/drawing/2014/chart" uri="{C3380CC4-5D6E-409C-BE32-E72D297353CC}">
                <c16:uniqueId val="{00000053-1F6A-47E4-80FA-CD67F3D923E5}"/>
              </c:ext>
            </c:extLst>
          </c:dPt>
          <c:dPt>
            <c:idx val="20"/>
            <c:bubble3D val="0"/>
            <c:extLst>
              <c:ext xmlns:c16="http://schemas.microsoft.com/office/drawing/2014/chart" uri="{C3380CC4-5D6E-409C-BE32-E72D297353CC}">
                <c16:uniqueId val="{00000054-1F6A-47E4-80FA-CD67F3D923E5}"/>
              </c:ext>
            </c:extLst>
          </c:dPt>
          <c:dPt>
            <c:idx val="21"/>
            <c:bubble3D val="0"/>
            <c:extLst>
              <c:ext xmlns:c16="http://schemas.microsoft.com/office/drawing/2014/chart" uri="{C3380CC4-5D6E-409C-BE32-E72D297353CC}">
                <c16:uniqueId val="{00000055-1F6A-47E4-80FA-CD67F3D923E5}"/>
              </c:ext>
            </c:extLst>
          </c:dPt>
          <c:dPt>
            <c:idx val="22"/>
            <c:bubble3D val="0"/>
            <c:extLst>
              <c:ext xmlns:c16="http://schemas.microsoft.com/office/drawing/2014/chart" uri="{C3380CC4-5D6E-409C-BE32-E72D297353CC}">
                <c16:uniqueId val="{00000056-1F6A-47E4-80FA-CD67F3D923E5}"/>
              </c:ext>
            </c:extLst>
          </c:dPt>
          <c:dPt>
            <c:idx val="23"/>
            <c:bubble3D val="0"/>
            <c:extLst>
              <c:ext xmlns:c16="http://schemas.microsoft.com/office/drawing/2014/chart" uri="{C3380CC4-5D6E-409C-BE32-E72D297353CC}">
                <c16:uniqueId val="{00000057-1F6A-47E4-80FA-CD67F3D923E5}"/>
              </c:ext>
            </c:extLst>
          </c:dPt>
          <c:dPt>
            <c:idx val="24"/>
            <c:bubble3D val="0"/>
            <c:extLst>
              <c:ext xmlns:c16="http://schemas.microsoft.com/office/drawing/2014/chart" uri="{C3380CC4-5D6E-409C-BE32-E72D297353CC}">
                <c16:uniqueId val="{00000058-1F6A-47E4-80FA-CD67F3D923E5}"/>
              </c:ext>
            </c:extLst>
          </c:dPt>
          <c:dPt>
            <c:idx val="25"/>
            <c:bubble3D val="0"/>
            <c:extLst>
              <c:ext xmlns:c16="http://schemas.microsoft.com/office/drawing/2014/chart" uri="{C3380CC4-5D6E-409C-BE32-E72D297353CC}">
                <c16:uniqueId val="{00000059-1F6A-47E4-80FA-CD67F3D923E5}"/>
              </c:ext>
            </c:extLst>
          </c:dPt>
          <c:dPt>
            <c:idx val="26"/>
            <c:bubble3D val="0"/>
            <c:extLst>
              <c:ext xmlns:c16="http://schemas.microsoft.com/office/drawing/2014/chart" uri="{C3380CC4-5D6E-409C-BE32-E72D297353CC}">
                <c16:uniqueId val="{0000005A-1F6A-47E4-80FA-CD67F3D923E5}"/>
              </c:ext>
            </c:extLst>
          </c:dPt>
          <c:dPt>
            <c:idx val="27"/>
            <c:bubble3D val="0"/>
            <c:extLst>
              <c:ext xmlns:c16="http://schemas.microsoft.com/office/drawing/2014/chart" uri="{C3380CC4-5D6E-409C-BE32-E72D297353CC}">
                <c16:uniqueId val="{0000005B-1F6A-47E4-80FA-CD67F3D923E5}"/>
              </c:ext>
            </c:extLst>
          </c:dPt>
          <c:dPt>
            <c:idx val="28"/>
            <c:bubble3D val="0"/>
            <c:extLst>
              <c:ext xmlns:c16="http://schemas.microsoft.com/office/drawing/2014/chart" uri="{C3380CC4-5D6E-409C-BE32-E72D297353CC}">
                <c16:uniqueId val="{0000005C-1F6A-47E4-80FA-CD67F3D923E5}"/>
              </c:ext>
            </c:extLst>
          </c:dPt>
          <c:dPt>
            <c:idx val="29"/>
            <c:bubble3D val="0"/>
            <c:extLst>
              <c:ext xmlns:c16="http://schemas.microsoft.com/office/drawing/2014/chart" uri="{C3380CC4-5D6E-409C-BE32-E72D297353CC}">
                <c16:uniqueId val="{0000005D-1F6A-47E4-80FA-CD67F3D923E5}"/>
              </c:ext>
            </c:extLst>
          </c:dPt>
          <c:dPt>
            <c:idx val="30"/>
            <c:bubble3D val="0"/>
            <c:extLst>
              <c:ext xmlns:c16="http://schemas.microsoft.com/office/drawing/2014/chart" uri="{C3380CC4-5D6E-409C-BE32-E72D297353CC}">
                <c16:uniqueId val="{0000005E-1F6A-47E4-80FA-CD67F3D923E5}"/>
              </c:ext>
            </c:extLst>
          </c:dPt>
          <c:dPt>
            <c:idx val="31"/>
            <c:bubble3D val="0"/>
            <c:extLst>
              <c:ext xmlns:c16="http://schemas.microsoft.com/office/drawing/2014/chart" uri="{C3380CC4-5D6E-409C-BE32-E72D297353CC}">
                <c16:uniqueId val="{0000005F-1F6A-47E4-80FA-CD67F3D923E5}"/>
              </c:ext>
            </c:extLst>
          </c:dPt>
          <c:dPt>
            <c:idx val="32"/>
            <c:bubble3D val="0"/>
            <c:extLst>
              <c:ext xmlns:c16="http://schemas.microsoft.com/office/drawing/2014/chart" uri="{C3380CC4-5D6E-409C-BE32-E72D297353CC}">
                <c16:uniqueId val="{00000060-1F6A-47E4-80FA-CD67F3D923E5}"/>
              </c:ext>
            </c:extLst>
          </c:dPt>
          <c:dPt>
            <c:idx val="33"/>
            <c:bubble3D val="0"/>
            <c:extLst>
              <c:ext xmlns:c16="http://schemas.microsoft.com/office/drawing/2014/chart" uri="{C3380CC4-5D6E-409C-BE32-E72D297353CC}">
                <c16:uniqueId val="{00000061-1F6A-47E4-80FA-CD67F3D923E5}"/>
              </c:ext>
            </c:extLst>
          </c:dPt>
          <c:dPt>
            <c:idx val="34"/>
            <c:bubble3D val="0"/>
            <c:extLst>
              <c:ext xmlns:c16="http://schemas.microsoft.com/office/drawing/2014/chart" uri="{C3380CC4-5D6E-409C-BE32-E72D297353CC}">
                <c16:uniqueId val="{00000062-1F6A-47E4-80FA-CD67F3D923E5}"/>
              </c:ext>
            </c:extLst>
          </c:dPt>
          <c:dPt>
            <c:idx val="35"/>
            <c:bubble3D val="0"/>
            <c:extLst>
              <c:ext xmlns:c16="http://schemas.microsoft.com/office/drawing/2014/chart" uri="{C3380CC4-5D6E-409C-BE32-E72D297353CC}">
                <c16:uniqueId val="{00000063-1F6A-47E4-80FA-CD67F3D923E5}"/>
              </c:ext>
            </c:extLst>
          </c:dPt>
          <c:dPt>
            <c:idx val="36"/>
            <c:bubble3D val="0"/>
            <c:extLst>
              <c:ext xmlns:c16="http://schemas.microsoft.com/office/drawing/2014/chart" uri="{C3380CC4-5D6E-409C-BE32-E72D297353CC}">
                <c16:uniqueId val="{00000064-1F6A-47E4-80FA-CD67F3D923E5}"/>
              </c:ext>
            </c:extLst>
          </c:dPt>
          <c:dPt>
            <c:idx val="37"/>
            <c:bubble3D val="0"/>
            <c:extLst>
              <c:ext xmlns:c16="http://schemas.microsoft.com/office/drawing/2014/chart" uri="{C3380CC4-5D6E-409C-BE32-E72D297353CC}">
                <c16:uniqueId val="{00000065-1F6A-47E4-80FA-CD67F3D923E5}"/>
              </c:ext>
            </c:extLst>
          </c:dPt>
          <c:dPt>
            <c:idx val="38"/>
            <c:bubble3D val="0"/>
            <c:extLst>
              <c:ext xmlns:c16="http://schemas.microsoft.com/office/drawing/2014/chart" uri="{C3380CC4-5D6E-409C-BE32-E72D297353CC}">
                <c16:uniqueId val="{00000066-1F6A-47E4-80FA-CD67F3D923E5}"/>
              </c:ext>
            </c:extLst>
          </c:dPt>
          <c:dPt>
            <c:idx val="39"/>
            <c:bubble3D val="0"/>
            <c:extLst>
              <c:ext xmlns:c16="http://schemas.microsoft.com/office/drawing/2014/chart" uri="{C3380CC4-5D6E-409C-BE32-E72D297353CC}">
                <c16:uniqueId val="{00000067-1F6A-47E4-80FA-CD67F3D923E5}"/>
              </c:ext>
            </c:extLst>
          </c:dPt>
          <c:dPt>
            <c:idx val="40"/>
            <c:bubble3D val="0"/>
            <c:extLst>
              <c:ext xmlns:c16="http://schemas.microsoft.com/office/drawing/2014/chart" uri="{C3380CC4-5D6E-409C-BE32-E72D297353CC}">
                <c16:uniqueId val="{00000068-1F6A-47E4-80FA-CD67F3D923E5}"/>
              </c:ext>
            </c:extLst>
          </c:dPt>
          <c:dPt>
            <c:idx val="41"/>
            <c:bubble3D val="0"/>
            <c:extLst>
              <c:ext xmlns:c16="http://schemas.microsoft.com/office/drawing/2014/chart" uri="{C3380CC4-5D6E-409C-BE32-E72D297353CC}">
                <c16:uniqueId val="{00000069-1F6A-47E4-80FA-CD67F3D923E5}"/>
              </c:ext>
            </c:extLst>
          </c:dPt>
          <c:dPt>
            <c:idx val="42"/>
            <c:bubble3D val="0"/>
            <c:extLst>
              <c:ext xmlns:c16="http://schemas.microsoft.com/office/drawing/2014/chart" uri="{C3380CC4-5D6E-409C-BE32-E72D297353CC}">
                <c16:uniqueId val="{0000006A-1F6A-47E4-80FA-CD67F3D923E5}"/>
              </c:ext>
            </c:extLst>
          </c:dPt>
          <c:dPt>
            <c:idx val="43"/>
            <c:bubble3D val="0"/>
            <c:extLst>
              <c:ext xmlns:c16="http://schemas.microsoft.com/office/drawing/2014/chart" uri="{C3380CC4-5D6E-409C-BE32-E72D297353CC}">
                <c16:uniqueId val="{0000006B-1F6A-47E4-80FA-CD67F3D923E5}"/>
              </c:ext>
            </c:extLst>
          </c:dPt>
          <c:dPt>
            <c:idx val="44"/>
            <c:bubble3D val="0"/>
            <c:extLst>
              <c:ext xmlns:c16="http://schemas.microsoft.com/office/drawing/2014/chart" uri="{C3380CC4-5D6E-409C-BE32-E72D297353CC}">
                <c16:uniqueId val="{0000006C-1F6A-47E4-80FA-CD67F3D923E5}"/>
              </c:ext>
            </c:extLst>
          </c:dPt>
          <c:dPt>
            <c:idx val="45"/>
            <c:bubble3D val="0"/>
            <c:extLst>
              <c:ext xmlns:c16="http://schemas.microsoft.com/office/drawing/2014/chart" uri="{C3380CC4-5D6E-409C-BE32-E72D297353CC}">
                <c16:uniqueId val="{0000006D-1F6A-47E4-80FA-CD67F3D923E5}"/>
              </c:ext>
            </c:extLst>
          </c:dPt>
          <c:dPt>
            <c:idx val="46"/>
            <c:bubble3D val="0"/>
            <c:extLst>
              <c:ext xmlns:c16="http://schemas.microsoft.com/office/drawing/2014/chart" uri="{C3380CC4-5D6E-409C-BE32-E72D297353CC}">
                <c16:uniqueId val="{0000006E-1F6A-47E4-80FA-CD67F3D923E5}"/>
              </c:ext>
            </c:extLst>
          </c:dPt>
          <c:dPt>
            <c:idx val="47"/>
            <c:bubble3D val="0"/>
            <c:extLst>
              <c:ext xmlns:c16="http://schemas.microsoft.com/office/drawing/2014/chart" uri="{C3380CC4-5D6E-409C-BE32-E72D297353CC}">
                <c16:uniqueId val="{0000006F-1F6A-47E4-80FA-CD67F3D923E5}"/>
              </c:ext>
            </c:extLst>
          </c:dPt>
          <c:dPt>
            <c:idx val="48"/>
            <c:bubble3D val="0"/>
            <c:extLst>
              <c:ext xmlns:c16="http://schemas.microsoft.com/office/drawing/2014/chart" uri="{C3380CC4-5D6E-409C-BE32-E72D297353CC}">
                <c16:uniqueId val="{00000070-1F6A-47E4-80FA-CD67F3D923E5}"/>
              </c:ext>
            </c:extLst>
          </c:dPt>
          <c:dPt>
            <c:idx val="49"/>
            <c:bubble3D val="0"/>
            <c:extLst>
              <c:ext xmlns:c16="http://schemas.microsoft.com/office/drawing/2014/chart" uri="{C3380CC4-5D6E-409C-BE32-E72D297353CC}">
                <c16:uniqueId val="{00000071-1F6A-47E4-80FA-CD67F3D923E5}"/>
              </c:ext>
            </c:extLst>
          </c:dPt>
          <c:dPt>
            <c:idx val="50"/>
            <c:bubble3D val="0"/>
            <c:extLst>
              <c:ext xmlns:c16="http://schemas.microsoft.com/office/drawing/2014/chart" uri="{C3380CC4-5D6E-409C-BE32-E72D297353CC}">
                <c16:uniqueId val="{00000072-1F6A-47E4-80FA-CD67F3D923E5}"/>
              </c:ext>
            </c:extLst>
          </c:dPt>
          <c:dPt>
            <c:idx val="51"/>
            <c:bubble3D val="0"/>
            <c:extLst>
              <c:ext xmlns:c16="http://schemas.microsoft.com/office/drawing/2014/chart" uri="{C3380CC4-5D6E-409C-BE32-E72D297353CC}">
                <c16:uniqueId val="{00000073-1F6A-47E4-80FA-CD67F3D923E5}"/>
              </c:ext>
            </c:extLst>
          </c:dPt>
          <c:dPt>
            <c:idx val="52"/>
            <c:bubble3D val="0"/>
            <c:extLst>
              <c:ext xmlns:c16="http://schemas.microsoft.com/office/drawing/2014/chart" uri="{C3380CC4-5D6E-409C-BE32-E72D297353CC}">
                <c16:uniqueId val="{00000074-1F6A-47E4-80FA-CD67F3D923E5}"/>
              </c:ext>
            </c:extLst>
          </c:dPt>
          <c:dPt>
            <c:idx val="53"/>
            <c:bubble3D val="0"/>
            <c:extLst>
              <c:ext xmlns:c16="http://schemas.microsoft.com/office/drawing/2014/chart" uri="{C3380CC4-5D6E-409C-BE32-E72D297353CC}">
                <c16:uniqueId val="{00000075-1F6A-47E4-80FA-CD67F3D923E5}"/>
              </c:ext>
            </c:extLst>
          </c:dPt>
          <c:dPt>
            <c:idx val="54"/>
            <c:bubble3D val="0"/>
            <c:extLst>
              <c:ext xmlns:c16="http://schemas.microsoft.com/office/drawing/2014/chart" uri="{C3380CC4-5D6E-409C-BE32-E72D297353CC}">
                <c16:uniqueId val="{00000076-1F6A-47E4-80FA-CD67F3D923E5}"/>
              </c:ext>
            </c:extLst>
          </c:dPt>
          <c:dPt>
            <c:idx val="55"/>
            <c:bubble3D val="0"/>
            <c:extLst>
              <c:ext xmlns:c16="http://schemas.microsoft.com/office/drawing/2014/chart" uri="{C3380CC4-5D6E-409C-BE32-E72D297353CC}">
                <c16:uniqueId val="{00000077-1F6A-47E4-80FA-CD67F3D923E5}"/>
              </c:ext>
            </c:extLst>
          </c:dPt>
          <c:dPt>
            <c:idx val="56"/>
            <c:bubble3D val="0"/>
            <c:extLst>
              <c:ext xmlns:c16="http://schemas.microsoft.com/office/drawing/2014/chart" uri="{C3380CC4-5D6E-409C-BE32-E72D297353CC}">
                <c16:uniqueId val="{00000078-1F6A-47E4-80FA-CD67F3D923E5}"/>
              </c:ext>
            </c:extLst>
          </c:dPt>
          <c:dPt>
            <c:idx val="59"/>
            <c:bubble3D val="0"/>
            <c:extLst>
              <c:ext xmlns:c16="http://schemas.microsoft.com/office/drawing/2014/chart" uri="{C3380CC4-5D6E-409C-BE32-E72D297353CC}">
                <c16:uniqueId val="{00000079-1F6A-47E4-80FA-CD67F3D923E5}"/>
              </c:ext>
            </c:extLst>
          </c:dPt>
          <c:dPt>
            <c:idx val="60"/>
            <c:bubble3D val="0"/>
            <c:extLst>
              <c:ext xmlns:c16="http://schemas.microsoft.com/office/drawing/2014/chart" uri="{C3380CC4-5D6E-409C-BE32-E72D297353CC}">
                <c16:uniqueId val="{0000007A-1F6A-47E4-80FA-CD67F3D923E5}"/>
              </c:ext>
            </c:extLst>
          </c:dPt>
          <c:dPt>
            <c:idx val="61"/>
            <c:bubble3D val="0"/>
            <c:extLst>
              <c:ext xmlns:c16="http://schemas.microsoft.com/office/drawing/2014/chart" uri="{C3380CC4-5D6E-409C-BE32-E72D297353CC}">
                <c16:uniqueId val="{0000007B-1F6A-47E4-80FA-CD67F3D923E5}"/>
              </c:ext>
            </c:extLst>
          </c:dPt>
          <c:dPt>
            <c:idx val="71"/>
            <c:bubble3D val="0"/>
            <c:extLst>
              <c:ext xmlns:c16="http://schemas.microsoft.com/office/drawing/2014/chart" uri="{C3380CC4-5D6E-409C-BE32-E72D297353CC}">
                <c16:uniqueId val="{0000007C-1F6A-47E4-80FA-CD67F3D923E5}"/>
              </c:ext>
            </c:extLst>
          </c:dPt>
          <c:dPt>
            <c:idx val="72"/>
            <c:bubble3D val="0"/>
            <c:extLst>
              <c:ext xmlns:c16="http://schemas.microsoft.com/office/drawing/2014/chart" uri="{C3380CC4-5D6E-409C-BE32-E72D297353CC}">
                <c16:uniqueId val="{0000007D-1F6A-47E4-80FA-CD67F3D923E5}"/>
              </c:ext>
            </c:extLst>
          </c:dPt>
          <c:dPt>
            <c:idx val="73"/>
            <c:bubble3D val="0"/>
            <c:extLst>
              <c:ext xmlns:c16="http://schemas.microsoft.com/office/drawing/2014/chart" uri="{C3380CC4-5D6E-409C-BE32-E72D297353CC}">
                <c16:uniqueId val="{0000007E-1F6A-47E4-80FA-CD67F3D923E5}"/>
              </c:ext>
            </c:extLst>
          </c:dPt>
          <c:dLbls>
            <c:dLbl>
              <c:idx val="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1F6A-47E4-80FA-CD67F3D923E5}"/>
                </c:ext>
              </c:extLst>
            </c:dLbl>
            <c:dLbl>
              <c:idx val="1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1F6A-47E4-80FA-CD67F3D923E5}"/>
                </c:ext>
              </c:extLst>
            </c:dLbl>
            <c:dLbl>
              <c:idx val="2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1F6A-47E4-80FA-CD67F3D923E5}"/>
                </c:ext>
              </c:extLst>
            </c:dLbl>
            <c:dLbl>
              <c:idx val="3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1F6A-47E4-80FA-CD67F3D923E5}"/>
                </c:ext>
              </c:extLst>
            </c:dLbl>
            <c:dLbl>
              <c:idx val="4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1F6A-47E4-80FA-CD67F3D923E5}"/>
                </c:ext>
              </c:extLst>
            </c:dLbl>
            <c:dLbl>
              <c:idx val="6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1F6A-47E4-80FA-CD67F3D923E5}"/>
                </c:ext>
              </c:extLst>
            </c:dLbl>
            <c:dLbl>
              <c:idx val="7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1F6A-47E4-80FA-CD67F3D923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'F27-28'!$F$7:$F$80</c:f>
              <c:numCache>
                <c:formatCode>0.00</c:formatCode>
                <c:ptCount val="74"/>
                <c:pt idx="0">
                  <c:v>17.8167725639798</c:v>
                </c:pt>
                <c:pt idx="1">
                  <c:v>17.7165134606824</c:v>
                </c:pt>
                <c:pt idx="2">
                  <c:v>17.6380595611068</c:v>
                </c:pt>
                <c:pt idx="3">
                  <c:v>17.601157731083401</c:v>
                </c:pt>
                <c:pt idx="4">
                  <c:v>17.531369362613201</c:v>
                </c:pt>
                <c:pt idx="5">
                  <c:v>17.403503717607499</c:v>
                </c:pt>
                <c:pt idx="6">
                  <c:v>17.3030561538725</c:v>
                </c:pt>
                <c:pt idx="7">
                  <c:v>17.3895679098543</c:v>
                </c:pt>
                <c:pt idx="8">
                  <c:v>17.6390110492795</c:v>
                </c:pt>
                <c:pt idx="9">
                  <c:v>17.7402570952788</c:v>
                </c:pt>
                <c:pt idx="10">
                  <c:v>17.8530751466045</c:v>
                </c:pt>
                <c:pt idx="11">
                  <c:v>17.975312596087701</c:v>
                </c:pt>
                <c:pt idx="12">
                  <c:v>18.457378818045701</c:v>
                </c:pt>
                <c:pt idx="13">
                  <c:v>19.000681143001199</c:v>
                </c:pt>
                <c:pt idx="14">
                  <c:v>19.156907630994901</c:v>
                </c:pt>
                <c:pt idx="15">
                  <c:v>19.232866862971601</c:v>
                </c:pt>
                <c:pt idx="16">
                  <c:v>19.3941031740233</c:v>
                </c:pt>
                <c:pt idx="17">
                  <c:v>19.613708460782501</c:v>
                </c:pt>
                <c:pt idx="18">
                  <c:v>19.966742706737101</c:v>
                </c:pt>
                <c:pt idx="19">
                  <c:v>20.469377318415699</c:v>
                </c:pt>
                <c:pt idx="20">
                  <c:v>20.700351267900899</c:v>
                </c:pt>
                <c:pt idx="21">
                  <c:v>20.940549107522699</c:v>
                </c:pt>
                <c:pt idx="22">
                  <c:v>20.9440410360925</c:v>
                </c:pt>
                <c:pt idx="23">
                  <c:v>20.651064462578798</c:v>
                </c:pt>
                <c:pt idx="24">
                  <c:v>20.199890236574301</c:v>
                </c:pt>
                <c:pt idx="25">
                  <c:v>20.185578709819598</c:v>
                </c:pt>
                <c:pt idx="26">
                  <c:v>20.838610197293299</c:v>
                </c:pt>
                <c:pt idx="27">
                  <c:v>20.941999805617201</c:v>
                </c:pt>
                <c:pt idx="28">
                  <c:v>20.946684539063199</c:v>
                </c:pt>
                <c:pt idx="29">
                  <c:v>20.9520787833364</c:v>
                </c:pt>
                <c:pt idx="30">
                  <c:v>20.966359350314502</c:v>
                </c:pt>
                <c:pt idx="31">
                  <c:v>20.944220147738399</c:v>
                </c:pt>
                <c:pt idx="32">
                  <c:v>20.9440418045859</c:v>
                </c:pt>
                <c:pt idx="33">
                  <c:v>20.892977023114302</c:v>
                </c:pt>
                <c:pt idx="34">
                  <c:v>20.730972049745599</c:v>
                </c:pt>
                <c:pt idx="35">
                  <c:v>20.776717092973499</c:v>
                </c:pt>
                <c:pt idx="36">
                  <c:v>20.827147521872998</c:v>
                </c:pt>
                <c:pt idx="37">
                  <c:v>20.506375511637302</c:v>
                </c:pt>
                <c:pt idx="38">
                  <c:v>19.108611289763399</c:v>
                </c:pt>
                <c:pt idx="39">
                  <c:v>16.444850437266801</c:v>
                </c:pt>
                <c:pt idx="40">
                  <c:v>17.061953767463599</c:v>
                </c:pt>
                <c:pt idx="41">
                  <c:v>18.161831372714001</c:v>
                </c:pt>
                <c:pt idx="42">
                  <c:v>19.076752334181599</c:v>
                </c:pt>
                <c:pt idx="43">
                  <c:v>19.0867437962678</c:v>
                </c:pt>
                <c:pt idx="44">
                  <c:v>19.045064756374501</c:v>
                </c:pt>
                <c:pt idx="45">
                  <c:v>18.928910366778599</c:v>
                </c:pt>
                <c:pt idx="46">
                  <c:v>18.350083498004501</c:v>
                </c:pt>
                <c:pt idx="47">
                  <c:v>18.480435067491499</c:v>
                </c:pt>
                <c:pt idx="48">
                  <c:v>19.437621982825799</c:v>
                </c:pt>
                <c:pt idx="49">
                  <c:v>20.419306871495301</c:v>
                </c:pt>
                <c:pt idx="50">
                  <c:v>21.5910042147887</c:v>
                </c:pt>
                <c:pt idx="51">
                  <c:v>21.883869239609702</c:v>
                </c:pt>
                <c:pt idx="52">
                  <c:v>22.0150561115614</c:v>
                </c:pt>
                <c:pt idx="53">
                  <c:v>22.130901638514601</c:v>
                </c:pt>
                <c:pt idx="54">
                  <c:v>22.208263083998801</c:v>
                </c:pt>
                <c:pt idx="55">
                  <c:v>22.291945764375999</c:v>
                </c:pt>
                <c:pt idx="56">
                  <c:v>22.303797954163802</c:v>
                </c:pt>
                <c:pt idx="57">
                  <c:v>22.3590220572557</c:v>
                </c:pt>
                <c:pt idx="58">
                  <c:v>22.282630557907499</c:v>
                </c:pt>
                <c:pt idx="59">
                  <c:v>22.449079045557198</c:v>
                </c:pt>
                <c:pt idx="60">
                  <c:v>22.740415324896698</c:v>
                </c:pt>
                <c:pt idx="61">
                  <c:v>22.9529956080865</c:v>
                </c:pt>
                <c:pt idx="62">
                  <c:v>23.2468859664551</c:v>
                </c:pt>
                <c:pt idx="63">
                  <c:v>23.424182765872899</c:v>
                </c:pt>
                <c:pt idx="64">
                  <c:v>23.692137257473199</c:v>
                </c:pt>
                <c:pt idx="65">
                  <c:v>23.850340727118098</c:v>
                </c:pt>
                <c:pt idx="66">
                  <c:v>23.883516893704801</c:v>
                </c:pt>
                <c:pt idx="67">
                  <c:v>23.993209929694899</c:v>
                </c:pt>
                <c:pt idx="68">
                  <c:v>23.9748274810343</c:v>
                </c:pt>
                <c:pt idx="69">
                  <c:v>24.1367276902721</c:v>
                </c:pt>
                <c:pt idx="70">
                  <c:v>24.1276350351351</c:v>
                </c:pt>
                <c:pt idx="71">
                  <c:v>23.901407755035301</c:v>
                </c:pt>
                <c:pt idx="72">
                  <c:v>24.033803481285801</c:v>
                </c:pt>
                <c:pt idx="73">
                  <c:v>24.086428378055999</c:v>
                </c:pt>
              </c:numCache>
            </c:numRef>
          </c:val>
          <c:smooth val="0"/>
          <c:extLst>
            <c:ext xmlns:c16="http://schemas.microsoft.com/office/drawing/2014/chart" uri="{C3380CC4-5D6E-409C-BE32-E72D297353CC}">
              <c16:uniqueId val="{0000007F-1F6A-47E4-80FA-CD67F3D923E5}"/>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7.618300133867798"/>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AFA8-42EB-A24D-1F212A3EB864}"/>
              </c:ext>
            </c:extLst>
          </c:dPt>
          <c:dPt>
            <c:idx val="1"/>
            <c:bubble3D val="0"/>
            <c:extLst>
              <c:ext xmlns:c16="http://schemas.microsoft.com/office/drawing/2014/chart" uri="{C3380CC4-5D6E-409C-BE32-E72D297353CC}">
                <c16:uniqueId val="{00000001-AFA8-42EB-A24D-1F212A3EB864}"/>
              </c:ext>
            </c:extLst>
          </c:dPt>
          <c:dPt>
            <c:idx val="2"/>
            <c:bubble3D val="0"/>
            <c:extLst>
              <c:ext xmlns:c16="http://schemas.microsoft.com/office/drawing/2014/chart" uri="{C3380CC4-5D6E-409C-BE32-E72D297353CC}">
                <c16:uniqueId val="{00000002-AFA8-42EB-A24D-1F212A3EB864}"/>
              </c:ext>
            </c:extLst>
          </c:dPt>
          <c:dPt>
            <c:idx val="3"/>
            <c:bubble3D val="0"/>
            <c:extLst>
              <c:ext xmlns:c16="http://schemas.microsoft.com/office/drawing/2014/chart" uri="{C3380CC4-5D6E-409C-BE32-E72D297353CC}">
                <c16:uniqueId val="{00000003-AFA8-42EB-A24D-1F212A3EB864}"/>
              </c:ext>
            </c:extLst>
          </c:dPt>
          <c:dPt>
            <c:idx val="4"/>
            <c:bubble3D val="0"/>
            <c:extLst>
              <c:ext xmlns:c16="http://schemas.microsoft.com/office/drawing/2014/chart" uri="{C3380CC4-5D6E-409C-BE32-E72D297353CC}">
                <c16:uniqueId val="{00000004-AFA8-42EB-A24D-1F212A3EB864}"/>
              </c:ext>
            </c:extLst>
          </c:dPt>
          <c:dPt>
            <c:idx val="5"/>
            <c:bubble3D val="0"/>
            <c:extLst>
              <c:ext xmlns:c16="http://schemas.microsoft.com/office/drawing/2014/chart" uri="{C3380CC4-5D6E-409C-BE32-E72D297353CC}">
                <c16:uniqueId val="{00000005-AFA8-42EB-A24D-1F212A3EB864}"/>
              </c:ext>
            </c:extLst>
          </c:dPt>
          <c:dPt>
            <c:idx val="6"/>
            <c:bubble3D val="0"/>
            <c:extLst>
              <c:ext xmlns:c16="http://schemas.microsoft.com/office/drawing/2014/chart" uri="{C3380CC4-5D6E-409C-BE32-E72D297353CC}">
                <c16:uniqueId val="{00000006-AFA8-42EB-A24D-1F212A3EB864}"/>
              </c:ext>
            </c:extLst>
          </c:dPt>
          <c:dPt>
            <c:idx val="7"/>
            <c:bubble3D val="0"/>
            <c:extLst>
              <c:ext xmlns:c16="http://schemas.microsoft.com/office/drawing/2014/chart" uri="{C3380CC4-5D6E-409C-BE32-E72D297353CC}">
                <c16:uniqueId val="{00000007-AFA8-42EB-A24D-1F212A3EB864}"/>
              </c:ext>
            </c:extLst>
          </c:dPt>
          <c:dPt>
            <c:idx val="8"/>
            <c:bubble3D val="0"/>
            <c:extLst>
              <c:ext xmlns:c16="http://schemas.microsoft.com/office/drawing/2014/chart" uri="{C3380CC4-5D6E-409C-BE32-E72D297353CC}">
                <c16:uniqueId val="{00000008-AFA8-42EB-A24D-1F212A3EB864}"/>
              </c:ext>
            </c:extLst>
          </c:dPt>
          <c:dPt>
            <c:idx val="9"/>
            <c:bubble3D val="0"/>
            <c:extLst>
              <c:ext xmlns:c16="http://schemas.microsoft.com/office/drawing/2014/chart" uri="{C3380CC4-5D6E-409C-BE32-E72D297353CC}">
                <c16:uniqueId val="{00000009-AFA8-42EB-A24D-1F212A3EB864}"/>
              </c:ext>
            </c:extLst>
          </c:dPt>
          <c:dPt>
            <c:idx val="10"/>
            <c:bubble3D val="0"/>
            <c:extLst>
              <c:ext xmlns:c16="http://schemas.microsoft.com/office/drawing/2014/chart" uri="{C3380CC4-5D6E-409C-BE32-E72D297353CC}">
                <c16:uniqueId val="{0000000A-AFA8-42EB-A24D-1F212A3EB864}"/>
              </c:ext>
            </c:extLst>
          </c:dPt>
          <c:dPt>
            <c:idx val="11"/>
            <c:bubble3D val="0"/>
            <c:extLst>
              <c:ext xmlns:c16="http://schemas.microsoft.com/office/drawing/2014/chart" uri="{C3380CC4-5D6E-409C-BE32-E72D297353CC}">
                <c16:uniqueId val="{0000000B-AFA8-42EB-A24D-1F212A3EB864}"/>
              </c:ext>
            </c:extLst>
          </c:dPt>
          <c:dPt>
            <c:idx val="12"/>
            <c:bubble3D val="0"/>
            <c:extLst>
              <c:ext xmlns:c16="http://schemas.microsoft.com/office/drawing/2014/chart" uri="{C3380CC4-5D6E-409C-BE32-E72D297353CC}">
                <c16:uniqueId val="{0000000C-AFA8-42EB-A24D-1F212A3EB864}"/>
              </c:ext>
            </c:extLst>
          </c:dPt>
          <c:dPt>
            <c:idx val="13"/>
            <c:bubble3D val="0"/>
            <c:extLst>
              <c:ext xmlns:c16="http://schemas.microsoft.com/office/drawing/2014/chart" uri="{C3380CC4-5D6E-409C-BE32-E72D297353CC}">
                <c16:uniqueId val="{0000000D-AFA8-42EB-A24D-1F212A3EB864}"/>
              </c:ext>
            </c:extLst>
          </c:dPt>
          <c:dPt>
            <c:idx val="14"/>
            <c:bubble3D val="0"/>
            <c:extLst>
              <c:ext xmlns:c16="http://schemas.microsoft.com/office/drawing/2014/chart" uri="{C3380CC4-5D6E-409C-BE32-E72D297353CC}">
                <c16:uniqueId val="{0000000E-AFA8-42EB-A24D-1F212A3EB864}"/>
              </c:ext>
            </c:extLst>
          </c:dPt>
          <c:dPt>
            <c:idx val="15"/>
            <c:bubble3D val="0"/>
            <c:extLst>
              <c:ext xmlns:c16="http://schemas.microsoft.com/office/drawing/2014/chart" uri="{C3380CC4-5D6E-409C-BE32-E72D297353CC}">
                <c16:uniqueId val="{0000000F-AFA8-42EB-A24D-1F212A3EB864}"/>
              </c:ext>
            </c:extLst>
          </c:dPt>
          <c:dPt>
            <c:idx val="16"/>
            <c:bubble3D val="0"/>
            <c:extLst>
              <c:ext xmlns:c16="http://schemas.microsoft.com/office/drawing/2014/chart" uri="{C3380CC4-5D6E-409C-BE32-E72D297353CC}">
                <c16:uniqueId val="{00000010-AFA8-42EB-A24D-1F212A3EB864}"/>
              </c:ext>
            </c:extLst>
          </c:dPt>
          <c:dPt>
            <c:idx val="17"/>
            <c:bubble3D val="0"/>
            <c:extLst>
              <c:ext xmlns:c16="http://schemas.microsoft.com/office/drawing/2014/chart" uri="{C3380CC4-5D6E-409C-BE32-E72D297353CC}">
                <c16:uniqueId val="{00000011-AFA8-42EB-A24D-1F212A3EB864}"/>
              </c:ext>
            </c:extLst>
          </c:dPt>
          <c:dPt>
            <c:idx val="18"/>
            <c:bubble3D val="0"/>
            <c:extLst>
              <c:ext xmlns:c16="http://schemas.microsoft.com/office/drawing/2014/chart" uri="{C3380CC4-5D6E-409C-BE32-E72D297353CC}">
                <c16:uniqueId val="{00000012-AFA8-42EB-A24D-1F212A3EB864}"/>
              </c:ext>
            </c:extLst>
          </c:dPt>
          <c:dPt>
            <c:idx val="19"/>
            <c:bubble3D val="0"/>
            <c:extLst>
              <c:ext xmlns:c16="http://schemas.microsoft.com/office/drawing/2014/chart" uri="{C3380CC4-5D6E-409C-BE32-E72D297353CC}">
                <c16:uniqueId val="{00000013-AFA8-42EB-A24D-1F212A3EB864}"/>
              </c:ext>
            </c:extLst>
          </c:dPt>
          <c:dPt>
            <c:idx val="20"/>
            <c:bubble3D val="0"/>
            <c:extLst>
              <c:ext xmlns:c16="http://schemas.microsoft.com/office/drawing/2014/chart" uri="{C3380CC4-5D6E-409C-BE32-E72D297353CC}">
                <c16:uniqueId val="{00000014-AFA8-42EB-A24D-1F212A3EB864}"/>
              </c:ext>
            </c:extLst>
          </c:dPt>
          <c:dPt>
            <c:idx val="21"/>
            <c:bubble3D val="0"/>
            <c:extLst>
              <c:ext xmlns:c16="http://schemas.microsoft.com/office/drawing/2014/chart" uri="{C3380CC4-5D6E-409C-BE32-E72D297353CC}">
                <c16:uniqueId val="{00000015-AFA8-42EB-A24D-1F212A3EB864}"/>
              </c:ext>
            </c:extLst>
          </c:dPt>
          <c:dPt>
            <c:idx val="22"/>
            <c:bubble3D val="0"/>
            <c:extLst>
              <c:ext xmlns:c16="http://schemas.microsoft.com/office/drawing/2014/chart" uri="{C3380CC4-5D6E-409C-BE32-E72D297353CC}">
                <c16:uniqueId val="{00000016-AFA8-42EB-A24D-1F212A3EB864}"/>
              </c:ext>
            </c:extLst>
          </c:dPt>
          <c:dPt>
            <c:idx val="23"/>
            <c:bubble3D val="0"/>
            <c:extLst>
              <c:ext xmlns:c16="http://schemas.microsoft.com/office/drawing/2014/chart" uri="{C3380CC4-5D6E-409C-BE32-E72D297353CC}">
                <c16:uniqueId val="{00000017-AFA8-42EB-A24D-1F212A3EB864}"/>
              </c:ext>
            </c:extLst>
          </c:dPt>
          <c:dPt>
            <c:idx val="24"/>
            <c:bubble3D val="0"/>
            <c:extLst>
              <c:ext xmlns:c16="http://schemas.microsoft.com/office/drawing/2014/chart" uri="{C3380CC4-5D6E-409C-BE32-E72D297353CC}">
                <c16:uniqueId val="{00000018-AFA8-42EB-A24D-1F212A3EB864}"/>
              </c:ext>
            </c:extLst>
          </c:dPt>
          <c:dPt>
            <c:idx val="25"/>
            <c:bubble3D val="0"/>
            <c:extLst>
              <c:ext xmlns:c16="http://schemas.microsoft.com/office/drawing/2014/chart" uri="{C3380CC4-5D6E-409C-BE32-E72D297353CC}">
                <c16:uniqueId val="{00000019-AFA8-42EB-A24D-1F212A3EB864}"/>
              </c:ext>
            </c:extLst>
          </c:dPt>
          <c:dPt>
            <c:idx val="26"/>
            <c:bubble3D val="0"/>
            <c:extLst>
              <c:ext xmlns:c16="http://schemas.microsoft.com/office/drawing/2014/chart" uri="{C3380CC4-5D6E-409C-BE32-E72D297353CC}">
                <c16:uniqueId val="{0000001A-AFA8-42EB-A24D-1F212A3EB864}"/>
              </c:ext>
            </c:extLst>
          </c:dPt>
          <c:dPt>
            <c:idx val="27"/>
            <c:bubble3D val="0"/>
            <c:extLst>
              <c:ext xmlns:c16="http://schemas.microsoft.com/office/drawing/2014/chart" uri="{C3380CC4-5D6E-409C-BE32-E72D297353CC}">
                <c16:uniqueId val="{0000001B-AFA8-42EB-A24D-1F212A3EB864}"/>
              </c:ext>
            </c:extLst>
          </c:dPt>
          <c:dPt>
            <c:idx val="28"/>
            <c:bubble3D val="0"/>
            <c:extLst>
              <c:ext xmlns:c16="http://schemas.microsoft.com/office/drawing/2014/chart" uri="{C3380CC4-5D6E-409C-BE32-E72D297353CC}">
                <c16:uniqueId val="{0000001C-AFA8-42EB-A24D-1F212A3EB864}"/>
              </c:ext>
            </c:extLst>
          </c:dPt>
          <c:dPt>
            <c:idx val="29"/>
            <c:bubble3D val="0"/>
            <c:extLst>
              <c:ext xmlns:c16="http://schemas.microsoft.com/office/drawing/2014/chart" uri="{C3380CC4-5D6E-409C-BE32-E72D297353CC}">
                <c16:uniqueId val="{0000001D-AFA8-42EB-A24D-1F212A3EB864}"/>
              </c:ext>
            </c:extLst>
          </c:dPt>
          <c:dPt>
            <c:idx val="30"/>
            <c:bubble3D val="0"/>
            <c:extLst>
              <c:ext xmlns:c16="http://schemas.microsoft.com/office/drawing/2014/chart" uri="{C3380CC4-5D6E-409C-BE32-E72D297353CC}">
                <c16:uniqueId val="{0000001E-AFA8-42EB-A24D-1F212A3EB864}"/>
              </c:ext>
            </c:extLst>
          </c:dPt>
          <c:dPt>
            <c:idx val="31"/>
            <c:bubble3D val="0"/>
            <c:extLst>
              <c:ext xmlns:c16="http://schemas.microsoft.com/office/drawing/2014/chart" uri="{C3380CC4-5D6E-409C-BE32-E72D297353CC}">
                <c16:uniqueId val="{0000001F-AFA8-42EB-A24D-1F212A3EB864}"/>
              </c:ext>
            </c:extLst>
          </c:dPt>
          <c:dPt>
            <c:idx val="32"/>
            <c:bubble3D val="0"/>
            <c:extLst>
              <c:ext xmlns:c16="http://schemas.microsoft.com/office/drawing/2014/chart" uri="{C3380CC4-5D6E-409C-BE32-E72D297353CC}">
                <c16:uniqueId val="{00000020-AFA8-42EB-A24D-1F212A3EB864}"/>
              </c:ext>
            </c:extLst>
          </c:dPt>
          <c:dPt>
            <c:idx val="33"/>
            <c:bubble3D val="0"/>
            <c:extLst>
              <c:ext xmlns:c16="http://schemas.microsoft.com/office/drawing/2014/chart" uri="{C3380CC4-5D6E-409C-BE32-E72D297353CC}">
                <c16:uniqueId val="{00000021-AFA8-42EB-A24D-1F212A3EB864}"/>
              </c:ext>
            </c:extLst>
          </c:dPt>
          <c:dPt>
            <c:idx val="34"/>
            <c:bubble3D val="0"/>
            <c:extLst>
              <c:ext xmlns:c16="http://schemas.microsoft.com/office/drawing/2014/chart" uri="{C3380CC4-5D6E-409C-BE32-E72D297353CC}">
                <c16:uniqueId val="{00000022-AFA8-42EB-A24D-1F212A3EB864}"/>
              </c:ext>
            </c:extLst>
          </c:dPt>
          <c:dPt>
            <c:idx val="35"/>
            <c:bubble3D val="0"/>
            <c:extLst>
              <c:ext xmlns:c16="http://schemas.microsoft.com/office/drawing/2014/chart" uri="{C3380CC4-5D6E-409C-BE32-E72D297353CC}">
                <c16:uniqueId val="{00000023-AFA8-42EB-A24D-1F212A3EB864}"/>
              </c:ext>
            </c:extLst>
          </c:dPt>
          <c:dPt>
            <c:idx val="36"/>
            <c:bubble3D val="0"/>
            <c:extLst>
              <c:ext xmlns:c16="http://schemas.microsoft.com/office/drawing/2014/chart" uri="{C3380CC4-5D6E-409C-BE32-E72D297353CC}">
                <c16:uniqueId val="{00000024-AFA8-42EB-A24D-1F212A3EB864}"/>
              </c:ext>
            </c:extLst>
          </c:dPt>
          <c:dPt>
            <c:idx val="37"/>
            <c:bubble3D val="0"/>
            <c:extLst>
              <c:ext xmlns:c16="http://schemas.microsoft.com/office/drawing/2014/chart" uri="{C3380CC4-5D6E-409C-BE32-E72D297353CC}">
                <c16:uniqueId val="{00000025-AFA8-42EB-A24D-1F212A3EB864}"/>
              </c:ext>
            </c:extLst>
          </c:dPt>
          <c:dPt>
            <c:idx val="38"/>
            <c:bubble3D val="0"/>
            <c:extLst>
              <c:ext xmlns:c16="http://schemas.microsoft.com/office/drawing/2014/chart" uri="{C3380CC4-5D6E-409C-BE32-E72D297353CC}">
                <c16:uniqueId val="{00000026-AFA8-42EB-A24D-1F212A3EB864}"/>
              </c:ext>
            </c:extLst>
          </c:dPt>
          <c:dPt>
            <c:idx val="39"/>
            <c:bubble3D val="0"/>
            <c:extLst>
              <c:ext xmlns:c16="http://schemas.microsoft.com/office/drawing/2014/chart" uri="{C3380CC4-5D6E-409C-BE32-E72D297353CC}">
                <c16:uniqueId val="{00000027-AFA8-42EB-A24D-1F212A3EB864}"/>
              </c:ext>
            </c:extLst>
          </c:dPt>
          <c:dPt>
            <c:idx val="40"/>
            <c:bubble3D val="0"/>
            <c:extLst>
              <c:ext xmlns:c16="http://schemas.microsoft.com/office/drawing/2014/chart" uri="{C3380CC4-5D6E-409C-BE32-E72D297353CC}">
                <c16:uniqueId val="{00000028-AFA8-42EB-A24D-1F212A3EB864}"/>
              </c:ext>
            </c:extLst>
          </c:dPt>
          <c:dPt>
            <c:idx val="41"/>
            <c:bubble3D val="0"/>
            <c:extLst>
              <c:ext xmlns:c16="http://schemas.microsoft.com/office/drawing/2014/chart" uri="{C3380CC4-5D6E-409C-BE32-E72D297353CC}">
                <c16:uniqueId val="{00000029-AFA8-42EB-A24D-1F212A3EB864}"/>
              </c:ext>
            </c:extLst>
          </c:dPt>
          <c:dPt>
            <c:idx val="42"/>
            <c:bubble3D val="0"/>
            <c:extLst>
              <c:ext xmlns:c16="http://schemas.microsoft.com/office/drawing/2014/chart" uri="{C3380CC4-5D6E-409C-BE32-E72D297353CC}">
                <c16:uniqueId val="{0000002A-AFA8-42EB-A24D-1F212A3EB864}"/>
              </c:ext>
            </c:extLst>
          </c:dPt>
          <c:dPt>
            <c:idx val="43"/>
            <c:bubble3D val="0"/>
            <c:extLst>
              <c:ext xmlns:c16="http://schemas.microsoft.com/office/drawing/2014/chart" uri="{C3380CC4-5D6E-409C-BE32-E72D297353CC}">
                <c16:uniqueId val="{0000002B-AFA8-42EB-A24D-1F212A3EB864}"/>
              </c:ext>
            </c:extLst>
          </c:dPt>
          <c:dPt>
            <c:idx val="44"/>
            <c:bubble3D val="0"/>
            <c:extLst>
              <c:ext xmlns:c16="http://schemas.microsoft.com/office/drawing/2014/chart" uri="{C3380CC4-5D6E-409C-BE32-E72D297353CC}">
                <c16:uniqueId val="{0000002C-AFA8-42EB-A24D-1F212A3EB864}"/>
              </c:ext>
            </c:extLst>
          </c:dPt>
          <c:dPt>
            <c:idx val="45"/>
            <c:bubble3D val="0"/>
            <c:extLst>
              <c:ext xmlns:c16="http://schemas.microsoft.com/office/drawing/2014/chart" uri="{C3380CC4-5D6E-409C-BE32-E72D297353CC}">
                <c16:uniqueId val="{0000002D-AFA8-42EB-A24D-1F212A3EB864}"/>
              </c:ext>
            </c:extLst>
          </c:dPt>
          <c:dPt>
            <c:idx val="46"/>
            <c:bubble3D val="0"/>
            <c:extLst>
              <c:ext xmlns:c16="http://schemas.microsoft.com/office/drawing/2014/chart" uri="{C3380CC4-5D6E-409C-BE32-E72D297353CC}">
                <c16:uniqueId val="{0000002E-AFA8-42EB-A24D-1F212A3EB864}"/>
              </c:ext>
            </c:extLst>
          </c:dPt>
          <c:dPt>
            <c:idx val="47"/>
            <c:bubble3D val="0"/>
            <c:extLst>
              <c:ext xmlns:c16="http://schemas.microsoft.com/office/drawing/2014/chart" uri="{C3380CC4-5D6E-409C-BE32-E72D297353CC}">
                <c16:uniqueId val="{0000002F-AFA8-42EB-A24D-1F212A3EB864}"/>
              </c:ext>
            </c:extLst>
          </c:dPt>
          <c:dPt>
            <c:idx val="48"/>
            <c:bubble3D val="0"/>
            <c:extLst>
              <c:ext xmlns:c16="http://schemas.microsoft.com/office/drawing/2014/chart" uri="{C3380CC4-5D6E-409C-BE32-E72D297353CC}">
                <c16:uniqueId val="{00000030-AFA8-42EB-A24D-1F212A3EB864}"/>
              </c:ext>
            </c:extLst>
          </c:dPt>
          <c:dPt>
            <c:idx val="49"/>
            <c:bubble3D val="0"/>
            <c:extLst>
              <c:ext xmlns:c16="http://schemas.microsoft.com/office/drawing/2014/chart" uri="{C3380CC4-5D6E-409C-BE32-E72D297353CC}">
                <c16:uniqueId val="{00000031-AFA8-42EB-A24D-1F212A3EB864}"/>
              </c:ext>
            </c:extLst>
          </c:dPt>
          <c:dPt>
            <c:idx val="50"/>
            <c:bubble3D val="0"/>
            <c:extLst>
              <c:ext xmlns:c16="http://schemas.microsoft.com/office/drawing/2014/chart" uri="{C3380CC4-5D6E-409C-BE32-E72D297353CC}">
                <c16:uniqueId val="{00000032-AFA8-42EB-A24D-1F212A3EB864}"/>
              </c:ext>
            </c:extLst>
          </c:dPt>
          <c:dPt>
            <c:idx val="51"/>
            <c:bubble3D val="0"/>
            <c:extLst>
              <c:ext xmlns:c16="http://schemas.microsoft.com/office/drawing/2014/chart" uri="{C3380CC4-5D6E-409C-BE32-E72D297353CC}">
                <c16:uniqueId val="{00000033-AFA8-42EB-A24D-1F212A3EB864}"/>
              </c:ext>
            </c:extLst>
          </c:dPt>
          <c:dPt>
            <c:idx val="52"/>
            <c:bubble3D val="0"/>
            <c:extLst>
              <c:ext xmlns:c16="http://schemas.microsoft.com/office/drawing/2014/chart" uri="{C3380CC4-5D6E-409C-BE32-E72D297353CC}">
                <c16:uniqueId val="{00000034-AFA8-42EB-A24D-1F212A3EB864}"/>
              </c:ext>
            </c:extLst>
          </c:dPt>
          <c:dPt>
            <c:idx val="53"/>
            <c:bubble3D val="0"/>
            <c:extLst>
              <c:ext xmlns:c16="http://schemas.microsoft.com/office/drawing/2014/chart" uri="{C3380CC4-5D6E-409C-BE32-E72D297353CC}">
                <c16:uniqueId val="{00000035-AFA8-42EB-A24D-1F212A3EB864}"/>
              </c:ext>
            </c:extLst>
          </c:dPt>
          <c:dPt>
            <c:idx val="54"/>
            <c:bubble3D val="0"/>
            <c:extLst>
              <c:ext xmlns:c16="http://schemas.microsoft.com/office/drawing/2014/chart" uri="{C3380CC4-5D6E-409C-BE32-E72D297353CC}">
                <c16:uniqueId val="{00000036-AFA8-42EB-A24D-1F212A3EB864}"/>
              </c:ext>
            </c:extLst>
          </c:dPt>
          <c:dPt>
            <c:idx val="55"/>
            <c:bubble3D val="0"/>
            <c:extLst>
              <c:ext xmlns:c16="http://schemas.microsoft.com/office/drawing/2014/chart" uri="{C3380CC4-5D6E-409C-BE32-E72D297353CC}">
                <c16:uniqueId val="{00000037-AFA8-42EB-A24D-1F212A3EB864}"/>
              </c:ext>
            </c:extLst>
          </c:dPt>
          <c:dPt>
            <c:idx val="56"/>
            <c:bubble3D val="0"/>
            <c:extLst>
              <c:ext xmlns:c16="http://schemas.microsoft.com/office/drawing/2014/chart" uri="{C3380CC4-5D6E-409C-BE32-E72D297353CC}">
                <c16:uniqueId val="{00000038-AFA8-42EB-A24D-1F212A3EB864}"/>
              </c:ext>
            </c:extLst>
          </c:dPt>
          <c:dPt>
            <c:idx val="59"/>
            <c:bubble3D val="0"/>
            <c:extLst>
              <c:ext xmlns:c16="http://schemas.microsoft.com/office/drawing/2014/chart" uri="{C3380CC4-5D6E-409C-BE32-E72D297353CC}">
                <c16:uniqueId val="{00000039-AFA8-42EB-A24D-1F212A3EB864}"/>
              </c:ext>
            </c:extLst>
          </c:dPt>
          <c:dPt>
            <c:idx val="60"/>
            <c:bubble3D val="0"/>
            <c:extLst>
              <c:ext xmlns:c16="http://schemas.microsoft.com/office/drawing/2014/chart" uri="{C3380CC4-5D6E-409C-BE32-E72D297353CC}">
                <c16:uniqueId val="{0000003A-AFA8-42EB-A24D-1F212A3EB864}"/>
              </c:ext>
            </c:extLst>
          </c:dPt>
          <c:dPt>
            <c:idx val="61"/>
            <c:bubble3D val="0"/>
            <c:extLst>
              <c:ext xmlns:c16="http://schemas.microsoft.com/office/drawing/2014/chart" uri="{C3380CC4-5D6E-409C-BE32-E72D297353CC}">
                <c16:uniqueId val="{0000003B-AFA8-42EB-A24D-1F212A3EB864}"/>
              </c:ext>
            </c:extLst>
          </c:dPt>
          <c:dPt>
            <c:idx val="71"/>
            <c:bubble3D val="0"/>
            <c:extLst>
              <c:ext xmlns:c16="http://schemas.microsoft.com/office/drawing/2014/chart" uri="{C3380CC4-5D6E-409C-BE32-E72D297353CC}">
                <c16:uniqueId val="{0000003C-AFA8-42EB-A24D-1F212A3EB864}"/>
              </c:ext>
            </c:extLst>
          </c:dPt>
          <c:dPt>
            <c:idx val="72"/>
            <c:bubble3D val="0"/>
            <c:extLst>
              <c:ext xmlns:c16="http://schemas.microsoft.com/office/drawing/2014/chart" uri="{C3380CC4-5D6E-409C-BE32-E72D297353CC}">
                <c16:uniqueId val="{0000003D-AFA8-42EB-A24D-1F212A3EB864}"/>
              </c:ext>
            </c:extLst>
          </c:dPt>
          <c:dPt>
            <c:idx val="73"/>
            <c:bubble3D val="0"/>
            <c:extLst>
              <c:ext xmlns:c16="http://schemas.microsoft.com/office/drawing/2014/chart" uri="{C3380CC4-5D6E-409C-BE32-E72D297353CC}">
                <c16:uniqueId val="{0000003E-AFA8-42EB-A24D-1F212A3EB864}"/>
              </c:ext>
            </c:extLst>
          </c:dPt>
          <c:dLbls>
            <c:dLbl>
              <c:idx val="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8-42EB-A24D-1F212A3EB864}"/>
                </c:ext>
              </c:extLst>
            </c:dLbl>
            <c:dLbl>
              <c:idx val="1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FA8-42EB-A24D-1F212A3EB864}"/>
                </c:ext>
              </c:extLst>
            </c:dLbl>
            <c:dLbl>
              <c:idx val="2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FA8-42EB-A24D-1F212A3EB864}"/>
                </c:ext>
              </c:extLst>
            </c:dLbl>
            <c:dLbl>
              <c:idx val="3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FA8-42EB-A24D-1F212A3EB864}"/>
                </c:ext>
              </c:extLst>
            </c:dLbl>
            <c:dLbl>
              <c:idx val="4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FA8-42EB-A24D-1F212A3EB864}"/>
                </c:ext>
              </c:extLst>
            </c:dLbl>
            <c:dLbl>
              <c:idx val="6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FA8-42EB-A24D-1F212A3EB864}"/>
                </c:ext>
              </c:extLst>
            </c:dLbl>
            <c:dLbl>
              <c:idx val="7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FA8-42EB-A24D-1F212A3EB8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'F29-30'!$A$7:$B$80</c:f>
              <c:multiLvlStrCache>
                <c:ptCount val="7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lvl>
                <c:lvl>
                  <c:pt idx="0">
                    <c:v>2017</c:v>
                  </c:pt>
                  <c:pt idx="12">
                    <c:v>2018</c:v>
                  </c:pt>
                  <c:pt idx="24">
                    <c:v>2019</c:v>
                  </c:pt>
                  <c:pt idx="36">
                    <c:v>2020</c:v>
                  </c:pt>
                  <c:pt idx="48">
                    <c:v>2021</c:v>
                  </c:pt>
                  <c:pt idx="60">
                    <c:v>2022</c:v>
                  </c:pt>
                  <c:pt idx="72">
                    <c:v>2023</c:v>
                  </c:pt>
                </c:lvl>
              </c:multiLvlStrCache>
            </c:multiLvlStrRef>
          </c:cat>
          <c:val>
            <c:numRef>
              <c:f>'F29-30'!$G$7:$G$80</c:f>
              <c:numCache>
                <c:formatCode>0.00</c:formatCode>
                <c:ptCount val="74"/>
                <c:pt idx="0">
                  <c:v>23.658120172201901</c:v>
                </c:pt>
                <c:pt idx="1">
                  <c:v>23.5139801901854</c:v>
                </c:pt>
                <c:pt idx="2">
                  <c:v>23.203295977839002</c:v>
                </c:pt>
                <c:pt idx="3">
                  <c:v>23.081506235886</c:v>
                </c:pt>
                <c:pt idx="4">
                  <c:v>22.947067142843299</c:v>
                </c:pt>
                <c:pt idx="5">
                  <c:v>22.647522731821802</c:v>
                </c:pt>
                <c:pt idx="6">
                  <c:v>22.392678980360898</c:v>
                </c:pt>
                <c:pt idx="7">
                  <c:v>22.353650971766601</c:v>
                </c:pt>
                <c:pt idx="8">
                  <c:v>22.619035025326699</c:v>
                </c:pt>
                <c:pt idx="9">
                  <c:v>22.730904094602099</c:v>
                </c:pt>
                <c:pt idx="10">
                  <c:v>22.656777732773499</c:v>
                </c:pt>
                <c:pt idx="11">
                  <c:v>22.726035449324101</c:v>
                </c:pt>
                <c:pt idx="12">
                  <c:v>23.364225077447401</c:v>
                </c:pt>
                <c:pt idx="13">
                  <c:v>24.252892500970699</c:v>
                </c:pt>
                <c:pt idx="14">
                  <c:v>24.509149425111602</c:v>
                </c:pt>
                <c:pt idx="15">
                  <c:v>24.693286480364598</c:v>
                </c:pt>
                <c:pt idx="16">
                  <c:v>25.006856290760101</c:v>
                </c:pt>
                <c:pt idx="17">
                  <c:v>25.2821004712115</c:v>
                </c:pt>
                <c:pt idx="18">
                  <c:v>25.5213654595739</c:v>
                </c:pt>
                <c:pt idx="19">
                  <c:v>25.922836868110601</c:v>
                </c:pt>
                <c:pt idx="20">
                  <c:v>26.126843218742799</c:v>
                </c:pt>
                <c:pt idx="21">
                  <c:v>26.350646998706601</c:v>
                </c:pt>
                <c:pt idx="22">
                  <c:v>26.3400648442794</c:v>
                </c:pt>
                <c:pt idx="23">
                  <c:v>26.0173031437585</c:v>
                </c:pt>
                <c:pt idx="24">
                  <c:v>26.008551249512902</c:v>
                </c:pt>
                <c:pt idx="25">
                  <c:v>27.0814961842269</c:v>
                </c:pt>
                <c:pt idx="26">
                  <c:v>27.134064428738601</c:v>
                </c:pt>
                <c:pt idx="27">
                  <c:v>26.886160300428202</c:v>
                </c:pt>
                <c:pt idx="28">
                  <c:v>26.866454836015901</c:v>
                </c:pt>
                <c:pt idx="29">
                  <c:v>26.5962116757891</c:v>
                </c:pt>
                <c:pt idx="30">
                  <c:v>26.548428636503701</c:v>
                </c:pt>
                <c:pt idx="31">
                  <c:v>26.461822669665001</c:v>
                </c:pt>
                <c:pt idx="32">
                  <c:v>26.379876485367699</c:v>
                </c:pt>
                <c:pt idx="33">
                  <c:v>26.1709152421985</c:v>
                </c:pt>
                <c:pt idx="34">
                  <c:v>25.914617384446299</c:v>
                </c:pt>
                <c:pt idx="35">
                  <c:v>25.915381308573899</c:v>
                </c:pt>
                <c:pt idx="36">
                  <c:v>25.869243955559099</c:v>
                </c:pt>
                <c:pt idx="37">
                  <c:v>25.5284300078754</c:v>
                </c:pt>
                <c:pt idx="38">
                  <c:v>24.510386306879699</c:v>
                </c:pt>
                <c:pt idx="39">
                  <c:v>23.250013990205201</c:v>
                </c:pt>
                <c:pt idx="40">
                  <c:v>22.5575019238441</c:v>
                </c:pt>
                <c:pt idx="41">
                  <c:v>23.0634483039799</c:v>
                </c:pt>
                <c:pt idx="42">
                  <c:v>23.676979097825299</c:v>
                </c:pt>
                <c:pt idx="43">
                  <c:v>23.6414041765482</c:v>
                </c:pt>
                <c:pt idx="44">
                  <c:v>23.277055787478499</c:v>
                </c:pt>
                <c:pt idx="45">
                  <c:v>22.694293850775299</c:v>
                </c:pt>
                <c:pt idx="46">
                  <c:v>22.277516221640798</c:v>
                </c:pt>
                <c:pt idx="47">
                  <c:v>22.5489396961616</c:v>
                </c:pt>
                <c:pt idx="48">
                  <c:v>23.136763392611599</c:v>
                </c:pt>
                <c:pt idx="49">
                  <c:v>23.917286083984798</c:v>
                </c:pt>
                <c:pt idx="50">
                  <c:v>24.5994842716775</c:v>
                </c:pt>
                <c:pt idx="51">
                  <c:v>24.709425655846999</c:v>
                </c:pt>
                <c:pt idx="52">
                  <c:v>24.8499966238276</c:v>
                </c:pt>
                <c:pt idx="53">
                  <c:v>24.705031639546</c:v>
                </c:pt>
                <c:pt idx="54">
                  <c:v>24.556681743117199</c:v>
                </c:pt>
                <c:pt idx="55">
                  <c:v>24.504199164025199</c:v>
                </c:pt>
                <c:pt idx="56">
                  <c:v>24.3051619392383</c:v>
                </c:pt>
                <c:pt idx="57">
                  <c:v>24.015222191610999</c:v>
                </c:pt>
                <c:pt idx="58">
                  <c:v>23.6953969115484</c:v>
                </c:pt>
                <c:pt idx="59">
                  <c:v>23.904613338430401</c:v>
                </c:pt>
                <c:pt idx="60">
                  <c:v>24.2070104146948</c:v>
                </c:pt>
                <c:pt idx="61">
                  <c:v>24.185978918961599</c:v>
                </c:pt>
                <c:pt idx="62">
                  <c:v>24.4717155519809</c:v>
                </c:pt>
                <c:pt idx="63">
                  <c:v>24.779475719402701</c:v>
                </c:pt>
                <c:pt idx="64">
                  <c:v>24.863310711472899</c:v>
                </c:pt>
                <c:pt idx="65">
                  <c:v>24.729679349398399</c:v>
                </c:pt>
                <c:pt idx="66">
                  <c:v>24.6462191752161</c:v>
                </c:pt>
                <c:pt idx="67">
                  <c:v>24.551749240699099</c:v>
                </c:pt>
                <c:pt idx="68">
                  <c:v>24.441858146403899</c:v>
                </c:pt>
                <c:pt idx="69">
                  <c:v>24.3751849180688</c:v>
                </c:pt>
                <c:pt idx="70">
                  <c:v>24.304184296395</c:v>
                </c:pt>
                <c:pt idx="71">
                  <c:v>24.129820724934099</c:v>
                </c:pt>
                <c:pt idx="72">
                  <c:v>24.057099463984201</c:v>
                </c:pt>
                <c:pt idx="73">
                  <c:v>23.8097106622658</c:v>
                </c:pt>
              </c:numCache>
            </c:numRef>
          </c:val>
          <c:smooth val="0"/>
          <c:extLst>
            <c:ext xmlns:c16="http://schemas.microsoft.com/office/drawing/2014/chart" uri="{C3380CC4-5D6E-409C-BE32-E72D297353CC}">
              <c16:uniqueId val="{0000003F-AFA8-42EB-A24D-1F212A3EB864}"/>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AFA8-42EB-A24D-1F212A3EB864}"/>
              </c:ext>
            </c:extLst>
          </c:dPt>
          <c:dPt>
            <c:idx val="1"/>
            <c:bubble3D val="0"/>
            <c:extLst>
              <c:ext xmlns:c16="http://schemas.microsoft.com/office/drawing/2014/chart" uri="{C3380CC4-5D6E-409C-BE32-E72D297353CC}">
                <c16:uniqueId val="{00000041-AFA8-42EB-A24D-1F212A3EB864}"/>
              </c:ext>
            </c:extLst>
          </c:dPt>
          <c:dPt>
            <c:idx val="2"/>
            <c:bubble3D val="0"/>
            <c:extLst>
              <c:ext xmlns:c16="http://schemas.microsoft.com/office/drawing/2014/chart" uri="{C3380CC4-5D6E-409C-BE32-E72D297353CC}">
                <c16:uniqueId val="{00000042-AFA8-42EB-A24D-1F212A3EB864}"/>
              </c:ext>
            </c:extLst>
          </c:dPt>
          <c:dPt>
            <c:idx val="3"/>
            <c:bubble3D val="0"/>
            <c:extLst>
              <c:ext xmlns:c16="http://schemas.microsoft.com/office/drawing/2014/chart" uri="{C3380CC4-5D6E-409C-BE32-E72D297353CC}">
                <c16:uniqueId val="{00000043-AFA8-42EB-A24D-1F212A3EB864}"/>
              </c:ext>
            </c:extLst>
          </c:dPt>
          <c:dPt>
            <c:idx val="4"/>
            <c:bubble3D val="0"/>
            <c:extLst>
              <c:ext xmlns:c16="http://schemas.microsoft.com/office/drawing/2014/chart" uri="{C3380CC4-5D6E-409C-BE32-E72D297353CC}">
                <c16:uniqueId val="{00000044-AFA8-42EB-A24D-1F212A3EB864}"/>
              </c:ext>
            </c:extLst>
          </c:dPt>
          <c:dPt>
            <c:idx val="5"/>
            <c:bubble3D val="0"/>
            <c:extLst>
              <c:ext xmlns:c16="http://schemas.microsoft.com/office/drawing/2014/chart" uri="{C3380CC4-5D6E-409C-BE32-E72D297353CC}">
                <c16:uniqueId val="{00000045-AFA8-42EB-A24D-1F212A3EB864}"/>
              </c:ext>
            </c:extLst>
          </c:dPt>
          <c:dPt>
            <c:idx val="6"/>
            <c:bubble3D val="0"/>
            <c:extLst>
              <c:ext xmlns:c16="http://schemas.microsoft.com/office/drawing/2014/chart" uri="{C3380CC4-5D6E-409C-BE32-E72D297353CC}">
                <c16:uniqueId val="{00000046-AFA8-42EB-A24D-1F212A3EB864}"/>
              </c:ext>
            </c:extLst>
          </c:dPt>
          <c:dPt>
            <c:idx val="7"/>
            <c:bubble3D val="0"/>
            <c:extLst>
              <c:ext xmlns:c16="http://schemas.microsoft.com/office/drawing/2014/chart" uri="{C3380CC4-5D6E-409C-BE32-E72D297353CC}">
                <c16:uniqueId val="{00000047-AFA8-42EB-A24D-1F212A3EB864}"/>
              </c:ext>
            </c:extLst>
          </c:dPt>
          <c:dPt>
            <c:idx val="8"/>
            <c:bubble3D val="0"/>
            <c:extLst>
              <c:ext xmlns:c16="http://schemas.microsoft.com/office/drawing/2014/chart" uri="{C3380CC4-5D6E-409C-BE32-E72D297353CC}">
                <c16:uniqueId val="{00000048-AFA8-42EB-A24D-1F212A3EB864}"/>
              </c:ext>
            </c:extLst>
          </c:dPt>
          <c:dPt>
            <c:idx val="9"/>
            <c:bubble3D val="0"/>
            <c:extLst>
              <c:ext xmlns:c16="http://schemas.microsoft.com/office/drawing/2014/chart" uri="{C3380CC4-5D6E-409C-BE32-E72D297353CC}">
                <c16:uniqueId val="{00000049-AFA8-42EB-A24D-1F212A3EB864}"/>
              </c:ext>
            </c:extLst>
          </c:dPt>
          <c:dPt>
            <c:idx val="10"/>
            <c:bubble3D val="0"/>
            <c:extLst>
              <c:ext xmlns:c16="http://schemas.microsoft.com/office/drawing/2014/chart" uri="{C3380CC4-5D6E-409C-BE32-E72D297353CC}">
                <c16:uniqueId val="{0000004A-AFA8-42EB-A24D-1F212A3EB864}"/>
              </c:ext>
            </c:extLst>
          </c:dPt>
          <c:dPt>
            <c:idx val="11"/>
            <c:bubble3D val="0"/>
            <c:extLst>
              <c:ext xmlns:c16="http://schemas.microsoft.com/office/drawing/2014/chart" uri="{C3380CC4-5D6E-409C-BE32-E72D297353CC}">
                <c16:uniqueId val="{0000004B-AFA8-42EB-A24D-1F212A3EB864}"/>
              </c:ext>
            </c:extLst>
          </c:dPt>
          <c:dPt>
            <c:idx val="12"/>
            <c:bubble3D val="0"/>
            <c:extLst>
              <c:ext xmlns:c16="http://schemas.microsoft.com/office/drawing/2014/chart" uri="{C3380CC4-5D6E-409C-BE32-E72D297353CC}">
                <c16:uniqueId val="{0000004C-AFA8-42EB-A24D-1F212A3EB864}"/>
              </c:ext>
            </c:extLst>
          </c:dPt>
          <c:dPt>
            <c:idx val="13"/>
            <c:bubble3D val="0"/>
            <c:extLst>
              <c:ext xmlns:c16="http://schemas.microsoft.com/office/drawing/2014/chart" uri="{C3380CC4-5D6E-409C-BE32-E72D297353CC}">
                <c16:uniqueId val="{0000004D-AFA8-42EB-A24D-1F212A3EB864}"/>
              </c:ext>
            </c:extLst>
          </c:dPt>
          <c:dPt>
            <c:idx val="14"/>
            <c:bubble3D val="0"/>
            <c:extLst>
              <c:ext xmlns:c16="http://schemas.microsoft.com/office/drawing/2014/chart" uri="{C3380CC4-5D6E-409C-BE32-E72D297353CC}">
                <c16:uniqueId val="{0000004E-AFA8-42EB-A24D-1F212A3EB864}"/>
              </c:ext>
            </c:extLst>
          </c:dPt>
          <c:dPt>
            <c:idx val="15"/>
            <c:bubble3D val="0"/>
            <c:extLst>
              <c:ext xmlns:c16="http://schemas.microsoft.com/office/drawing/2014/chart" uri="{C3380CC4-5D6E-409C-BE32-E72D297353CC}">
                <c16:uniqueId val="{0000004F-AFA8-42EB-A24D-1F212A3EB864}"/>
              </c:ext>
            </c:extLst>
          </c:dPt>
          <c:dPt>
            <c:idx val="16"/>
            <c:bubble3D val="0"/>
            <c:extLst>
              <c:ext xmlns:c16="http://schemas.microsoft.com/office/drawing/2014/chart" uri="{C3380CC4-5D6E-409C-BE32-E72D297353CC}">
                <c16:uniqueId val="{00000050-AFA8-42EB-A24D-1F212A3EB864}"/>
              </c:ext>
            </c:extLst>
          </c:dPt>
          <c:dPt>
            <c:idx val="17"/>
            <c:bubble3D val="0"/>
            <c:extLst>
              <c:ext xmlns:c16="http://schemas.microsoft.com/office/drawing/2014/chart" uri="{C3380CC4-5D6E-409C-BE32-E72D297353CC}">
                <c16:uniqueId val="{00000051-AFA8-42EB-A24D-1F212A3EB864}"/>
              </c:ext>
            </c:extLst>
          </c:dPt>
          <c:dPt>
            <c:idx val="18"/>
            <c:bubble3D val="0"/>
            <c:extLst>
              <c:ext xmlns:c16="http://schemas.microsoft.com/office/drawing/2014/chart" uri="{C3380CC4-5D6E-409C-BE32-E72D297353CC}">
                <c16:uniqueId val="{00000052-AFA8-42EB-A24D-1F212A3EB864}"/>
              </c:ext>
            </c:extLst>
          </c:dPt>
          <c:dPt>
            <c:idx val="19"/>
            <c:bubble3D val="0"/>
            <c:extLst>
              <c:ext xmlns:c16="http://schemas.microsoft.com/office/drawing/2014/chart" uri="{C3380CC4-5D6E-409C-BE32-E72D297353CC}">
                <c16:uniqueId val="{00000053-AFA8-42EB-A24D-1F212A3EB864}"/>
              </c:ext>
            </c:extLst>
          </c:dPt>
          <c:dPt>
            <c:idx val="20"/>
            <c:bubble3D val="0"/>
            <c:extLst>
              <c:ext xmlns:c16="http://schemas.microsoft.com/office/drawing/2014/chart" uri="{C3380CC4-5D6E-409C-BE32-E72D297353CC}">
                <c16:uniqueId val="{00000054-AFA8-42EB-A24D-1F212A3EB864}"/>
              </c:ext>
            </c:extLst>
          </c:dPt>
          <c:dPt>
            <c:idx val="21"/>
            <c:bubble3D val="0"/>
            <c:extLst>
              <c:ext xmlns:c16="http://schemas.microsoft.com/office/drawing/2014/chart" uri="{C3380CC4-5D6E-409C-BE32-E72D297353CC}">
                <c16:uniqueId val="{00000055-AFA8-42EB-A24D-1F212A3EB864}"/>
              </c:ext>
            </c:extLst>
          </c:dPt>
          <c:dPt>
            <c:idx val="22"/>
            <c:bubble3D val="0"/>
            <c:extLst>
              <c:ext xmlns:c16="http://schemas.microsoft.com/office/drawing/2014/chart" uri="{C3380CC4-5D6E-409C-BE32-E72D297353CC}">
                <c16:uniqueId val="{00000056-AFA8-42EB-A24D-1F212A3EB864}"/>
              </c:ext>
            </c:extLst>
          </c:dPt>
          <c:dPt>
            <c:idx val="23"/>
            <c:bubble3D val="0"/>
            <c:extLst>
              <c:ext xmlns:c16="http://schemas.microsoft.com/office/drawing/2014/chart" uri="{C3380CC4-5D6E-409C-BE32-E72D297353CC}">
                <c16:uniqueId val="{00000057-AFA8-42EB-A24D-1F212A3EB864}"/>
              </c:ext>
            </c:extLst>
          </c:dPt>
          <c:dPt>
            <c:idx val="24"/>
            <c:bubble3D val="0"/>
            <c:extLst>
              <c:ext xmlns:c16="http://schemas.microsoft.com/office/drawing/2014/chart" uri="{C3380CC4-5D6E-409C-BE32-E72D297353CC}">
                <c16:uniqueId val="{00000058-AFA8-42EB-A24D-1F212A3EB864}"/>
              </c:ext>
            </c:extLst>
          </c:dPt>
          <c:dPt>
            <c:idx val="25"/>
            <c:bubble3D val="0"/>
            <c:extLst>
              <c:ext xmlns:c16="http://schemas.microsoft.com/office/drawing/2014/chart" uri="{C3380CC4-5D6E-409C-BE32-E72D297353CC}">
                <c16:uniqueId val="{00000059-AFA8-42EB-A24D-1F212A3EB864}"/>
              </c:ext>
            </c:extLst>
          </c:dPt>
          <c:dPt>
            <c:idx val="26"/>
            <c:bubble3D val="0"/>
            <c:extLst>
              <c:ext xmlns:c16="http://schemas.microsoft.com/office/drawing/2014/chart" uri="{C3380CC4-5D6E-409C-BE32-E72D297353CC}">
                <c16:uniqueId val="{0000005A-AFA8-42EB-A24D-1F212A3EB864}"/>
              </c:ext>
            </c:extLst>
          </c:dPt>
          <c:dPt>
            <c:idx val="27"/>
            <c:bubble3D val="0"/>
            <c:extLst>
              <c:ext xmlns:c16="http://schemas.microsoft.com/office/drawing/2014/chart" uri="{C3380CC4-5D6E-409C-BE32-E72D297353CC}">
                <c16:uniqueId val="{0000005B-AFA8-42EB-A24D-1F212A3EB864}"/>
              </c:ext>
            </c:extLst>
          </c:dPt>
          <c:dPt>
            <c:idx val="28"/>
            <c:bubble3D val="0"/>
            <c:extLst>
              <c:ext xmlns:c16="http://schemas.microsoft.com/office/drawing/2014/chart" uri="{C3380CC4-5D6E-409C-BE32-E72D297353CC}">
                <c16:uniqueId val="{0000005C-AFA8-42EB-A24D-1F212A3EB864}"/>
              </c:ext>
            </c:extLst>
          </c:dPt>
          <c:dPt>
            <c:idx val="29"/>
            <c:bubble3D val="0"/>
            <c:extLst>
              <c:ext xmlns:c16="http://schemas.microsoft.com/office/drawing/2014/chart" uri="{C3380CC4-5D6E-409C-BE32-E72D297353CC}">
                <c16:uniqueId val="{0000005D-AFA8-42EB-A24D-1F212A3EB864}"/>
              </c:ext>
            </c:extLst>
          </c:dPt>
          <c:dPt>
            <c:idx val="30"/>
            <c:bubble3D val="0"/>
            <c:extLst>
              <c:ext xmlns:c16="http://schemas.microsoft.com/office/drawing/2014/chart" uri="{C3380CC4-5D6E-409C-BE32-E72D297353CC}">
                <c16:uniqueId val="{0000005E-AFA8-42EB-A24D-1F212A3EB864}"/>
              </c:ext>
            </c:extLst>
          </c:dPt>
          <c:dPt>
            <c:idx val="31"/>
            <c:bubble3D val="0"/>
            <c:extLst>
              <c:ext xmlns:c16="http://schemas.microsoft.com/office/drawing/2014/chart" uri="{C3380CC4-5D6E-409C-BE32-E72D297353CC}">
                <c16:uniqueId val="{0000005F-AFA8-42EB-A24D-1F212A3EB864}"/>
              </c:ext>
            </c:extLst>
          </c:dPt>
          <c:dPt>
            <c:idx val="32"/>
            <c:bubble3D val="0"/>
            <c:extLst>
              <c:ext xmlns:c16="http://schemas.microsoft.com/office/drawing/2014/chart" uri="{C3380CC4-5D6E-409C-BE32-E72D297353CC}">
                <c16:uniqueId val="{00000060-AFA8-42EB-A24D-1F212A3EB864}"/>
              </c:ext>
            </c:extLst>
          </c:dPt>
          <c:dPt>
            <c:idx val="33"/>
            <c:bubble3D val="0"/>
            <c:extLst>
              <c:ext xmlns:c16="http://schemas.microsoft.com/office/drawing/2014/chart" uri="{C3380CC4-5D6E-409C-BE32-E72D297353CC}">
                <c16:uniqueId val="{00000061-AFA8-42EB-A24D-1F212A3EB864}"/>
              </c:ext>
            </c:extLst>
          </c:dPt>
          <c:dPt>
            <c:idx val="34"/>
            <c:bubble3D val="0"/>
            <c:extLst>
              <c:ext xmlns:c16="http://schemas.microsoft.com/office/drawing/2014/chart" uri="{C3380CC4-5D6E-409C-BE32-E72D297353CC}">
                <c16:uniqueId val="{00000062-AFA8-42EB-A24D-1F212A3EB864}"/>
              </c:ext>
            </c:extLst>
          </c:dPt>
          <c:dPt>
            <c:idx val="35"/>
            <c:bubble3D val="0"/>
            <c:extLst>
              <c:ext xmlns:c16="http://schemas.microsoft.com/office/drawing/2014/chart" uri="{C3380CC4-5D6E-409C-BE32-E72D297353CC}">
                <c16:uniqueId val="{00000063-AFA8-42EB-A24D-1F212A3EB864}"/>
              </c:ext>
            </c:extLst>
          </c:dPt>
          <c:dPt>
            <c:idx val="36"/>
            <c:bubble3D val="0"/>
            <c:extLst>
              <c:ext xmlns:c16="http://schemas.microsoft.com/office/drawing/2014/chart" uri="{C3380CC4-5D6E-409C-BE32-E72D297353CC}">
                <c16:uniqueId val="{00000064-AFA8-42EB-A24D-1F212A3EB864}"/>
              </c:ext>
            </c:extLst>
          </c:dPt>
          <c:dPt>
            <c:idx val="37"/>
            <c:bubble3D val="0"/>
            <c:extLst>
              <c:ext xmlns:c16="http://schemas.microsoft.com/office/drawing/2014/chart" uri="{C3380CC4-5D6E-409C-BE32-E72D297353CC}">
                <c16:uniqueId val="{00000065-AFA8-42EB-A24D-1F212A3EB864}"/>
              </c:ext>
            </c:extLst>
          </c:dPt>
          <c:dPt>
            <c:idx val="38"/>
            <c:bubble3D val="0"/>
            <c:extLst>
              <c:ext xmlns:c16="http://schemas.microsoft.com/office/drawing/2014/chart" uri="{C3380CC4-5D6E-409C-BE32-E72D297353CC}">
                <c16:uniqueId val="{00000066-AFA8-42EB-A24D-1F212A3EB864}"/>
              </c:ext>
            </c:extLst>
          </c:dPt>
          <c:dPt>
            <c:idx val="39"/>
            <c:bubble3D val="0"/>
            <c:extLst>
              <c:ext xmlns:c16="http://schemas.microsoft.com/office/drawing/2014/chart" uri="{C3380CC4-5D6E-409C-BE32-E72D297353CC}">
                <c16:uniqueId val="{00000067-AFA8-42EB-A24D-1F212A3EB864}"/>
              </c:ext>
            </c:extLst>
          </c:dPt>
          <c:dPt>
            <c:idx val="40"/>
            <c:bubble3D val="0"/>
            <c:extLst>
              <c:ext xmlns:c16="http://schemas.microsoft.com/office/drawing/2014/chart" uri="{C3380CC4-5D6E-409C-BE32-E72D297353CC}">
                <c16:uniqueId val="{00000068-AFA8-42EB-A24D-1F212A3EB864}"/>
              </c:ext>
            </c:extLst>
          </c:dPt>
          <c:dPt>
            <c:idx val="41"/>
            <c:bubble3D val="0"/>
            <c:extLst>
              <c:ext xmlns:c16="http://schemas.microsoft.com/office/drawing/2014/chart" uri="{C3380CC4-5D6E-409C-BE32-E72D297353CC}">
                <c16:uniqueId val="{00000069-AFA8-42EB-A24D-1F212A3EB864}"/>
              </c:ext>
            </c:extLst>
          </c:dPt>
          <c:dPt>
            <c:idx val="42"/>
            <c:bubble3D val="0"/>
            <c:extLst>
              <c:ext xmlns:c16="http://schemas.microsoft.com/office/drawing/2014/chart" uri="{C3380CC4-5D6E-409C-BE32-E72D297353CC}">
                <c16:uniqueId val="{0000006A-AFA8-42EB-A24D-1F212A3EB864}"/>
              </c:ext>
            </c:extLst>
          </c:dPt>
          <c:dPt>
            <c:idx val="43"/>
            <c:bubble3D val="0"/>
            <c:extLst>
              <c:ext xmlns:c16="http://schemas.microsoft.com/office/drawing/2014/chart" uri="{C3380CC4-5D6E-409C-BE32-E72D297353CC}">
                <c16:uniqueId val="{0000006B-AFA8-42EB-A24D-1F212A3EB864}"/>
              </c:ext>
            </c:extLst>
          </c:dPt>
          <c:dPt>
            <c:idx val="44"/>
            <c:bubble3D val="0"/>
            <c:extLst>
              <c:ext xmlns:c16="http://schemas.microsoft.com/office/drawing/2014/chart" uri="{C3380CC4-5D6E-409C-BE32-E72D297353CC}">
                <c16:uniqueId val="{0000006C-AFA8-42EB-A24D-1F212A3EB864}"/>
              </c:ext>
            </c:extLst>
          </c:dPt>
          <c:dPt>
            <c:idx val="45"/>
            <c:bubble3D val="0"/>
            <c:extLst>
              <c:ext xmlns:c16="http://schemas.microsoft.com/office/drawing/2014/chart" uri="{C3380CC4-5D6E-409C-BE32-E72D297353CC}">
                <c16:uniqueId val="{0000006D-AFA8-42EB-A24D-1F212A3EB864}"/>
              </c:ext>
            </c:extLst>
          </c:dPt>
          <c:dPt>
            <c:idx val="46"/>
            <c:bubble3D val="0"/>
            <c:extLst>
              <c:ext xmlns:c16="http://schemas.microsoft.com/office/drawing/2014/chart" uri="{C3380CC4-5D6E-409C-BE32-E72D297353CC}">
                <c16:uniqueId val="{0000006E-AFA8-42EB-A24D-1F212A3EB864}"/>
              </c:ext>
            </c:extLst>
          </c:dPt>
          <c:dPt>
            <c:idx val="47"/>
            <c:bubble3D val="0"/>
            <c:extLst>
              <c:ext xmlns:c16="http://schemas.microsoft.com/office/drawing/2014/chart" uri="{C3380CC4-5D6E-409C-BE32-E72D297353CC}">
                <c16:uniqueId val="{0000006F-AFA8-42EB-A24D-1F212A3EB864}"/>
              </c:ext>
            </c:extLst>
          </c:dPt>
          <c:dPt>
            <c:idx val="48"/>
            <c:bubble3D val="0"/>
            <c:extLst>
              <c:ext xmlns:c16="http://schemas.microsoft.com/office/drawing/2014/chart" uri="{C3380CC4-5D6E-409C-BE32-E72D297353CC}">
                <c16:uniqueId val="{00000070-AFA8-42EB-A24D-1F212A3EB864}"/>
              </c:ext>
            </c:extLst>
          </c:dPt>
          <c:dPt>
            <c:idx val="49"/>
            <c:bubble3D val="0"/>
            <c:extLst>
              <c:ext xmlns:c16="http://schemas.microsoft.com/office/drawing/2014/chart" uri="{C3380CC4-5D6E-409C-BE32-E72D297353CC}">
                <c16:uniqueId val="{00000071-AFA8-42EB-A24D-1F212A3EB864}"/>
              </c:ext>
            </c:extLst>
          </c:dPt>
          <c:dPt>
            <c:idx val="50"/>
            <c:bubble3D val="0"/>
            <c:extLst>
              <c:ext xmlns:c16="http://schemas.microsoft.com/office/drawing/2014/chart" uri="{C3380CC4-5D6E-409C-BE32-E72D297353CC}">
                <c16:uniqueId val="{00000072-AFA8-42EB-A24D-1F212A3EB864}"/>
              </c:ext>
            </c:extLst>
          </c:dPt>
          <c:dPt>
            <c:idx val="51"/>
            <c:bubble3D val="0"/>
            <c:extLst>
              <c:ext xmlns:c16="http://schemas.microsoft.com/office/drawing/2014/chart" uri="{C3380CC4-5D6E-409C-BE32-E72D297353CC}">
                <c16:uniqueId val="{00000073-AFA8-42EB-A24D-1F212A3EB864}"/>
              </c:ext>
            </c:extLst>
          </c:dPt>
          <c:dPt>
            <c:idx val="52"/>
            <c:bubble3D val="0"/>
            <c:extLst>
              <c:ext xmlns:c16="http://schemas.microsoft.com/office/drawing/2014/chart" uri="{C3380CC4-5D6E-409C-BE32-E72D297353CC}">
                <c16:uniqueId val="{00000074-AFA8-42EB-A24D-1F212A3EB864}"/>
              </c:ext>
            </c:extLst>
          </c:dPt>
          <c:dPt>
            <c:idx val="53"/>
            <c:bubble3D val="0"/>
            <c:extLst>
              <c:ext xmlns:c16="http://schemas.microsoft.com/office/drawing/2014/chart" uri="{C3380CC4-5D6E-409C-BE32-E72D297353CC}">
                <c16:uniqueId val="{00000075-AFA8-42EB-A24D-1F212A3EB864}"/>
              </c:ext>
            </c:extLst>
          </c:dPt>
          <c:dPt>
            <c:idx val="54"/>
            <c:bubble3D val="0"/>
            <c:extLst>
              <c:ext xmlns:c16="http://schemas.microsoft.com/office/drawing/2014/chart" uri="{C3380CC4-5D6E-409C-BE32-E72D297353CC}">
                <c16:uniqueId val="{00000076-AFA8-42EB-A24D-1F212A3EB864}"/>
              </c:ext>
            </c:extLst>
          </c:dPt>
          <c:dPt>
            <c:idx val="55"/>
            <c:bubble3D val="0"/>
            <c:extLst>
              <c:ext xmlns:c16="http://schemas.microsoft.com/office/drawing/2014/chart" uri="{C3380CC4-5D6E-409C-BE32-E72D297353CC}">
                <c16:uniqueId val="{00000077-AFA8-42EB-A24D-1F212A3EB864}"/>
              </c:ext>
            </c:extLst>
          </c:dPt>
          <c:dPt>
            <c:idx val="56"/>
            <c:bubble3D val="0"/>
            <c:extLst>
              <c:ext xmlns:c16="http://schemas.microsoft.com/office/drawing/2014/chart" uri="{C3380CC4-5D6E-409C-BE32-E72D297353CC}">
                <c16:uniqueId val="{00000078-AFA8-42EB-A24D-1F212A3EB864}"/>
              </c:ext>
            </c:extLst>
          </c:dPt>
          <c:dPt>
            <c:idx val="59"/>
            <c:bubble3D val="0"/>
            <c:extLst>
              <c:ext xmlns:c16="http://schemas.microsoft.com/office/drawing/2014/chart" uri="{C3380CC4-5D6E-409C-BE32-E72D297353CC}">
                <c16:uniqueId val="{00000079-AFA8-42EB-A24D-1F212A3EB864}"/>
              </c:ext>
            </c:extLst>
          </c:dPt>
          <c:dPt>
            <c:idx val="60"/>
            <c:bubble3D val="0"/>
            <c:extLst>
              <c:ext xmlns:c16="http://schemas.microsoft.com/office/drawing/2014/chart" uri="{C3380CC4-5D6E-409C-BE32-E72D297353CC}">
                <c16:uniqueId val="{0000007A-AFA8-42EB-A24D-1F212A3EB864}"/>
              </c:ext>
            </c:extLst>
          </c:dPt>
          <c:dPt>
            <c:idx val="61"/>
            <c:bubble3D val="0"/>
            <c:extLst>
              <c:ext xmlns:c16="http://schemas.microsoft.com/office/drawing/2014/chart" uri="{C3380CC4-5D6E-409C-BE32-E72D297353CC}">
                <c16:uniqueId val="{0000007B-AFA8-42EB-A24D-1F212A3EB864}"/>
              </c:ext>
            </c:extLst>
          </c:dPt>
          <c:dPt>
            <c:idx val="71"/>
            <c:bubble3D val="0"/>
            <c:extLst>
              <c:ext xmlns:c16="http://schemas.microsoft.com/office/drawing/2014/chart" uri="{C3380CC4-5D6E-409C-BE32-E72D297353CC}">
                <c16:uniqueId val="{0000007C-AFA8-42EB-A24D-1F212A3EB864}"/>
              </c:ext>
            </c:extLst>
          </c:dPt>
          <c:dPt>
            <c:idx val="72"/>
            <c:bubble3D val="0"/>
            <c:extLst>
              <c:ext xmlns:c16="http://schemas.microsoft.com/office/drawing/2014/chart" uri="{C3380CC4-5D6E-409C-BE32-E72D297353CC}">
                <c16:uniqueId val="{0000007D-AFA8-42EB-A24D-1F212A3EB864}"/>
              </c:ext>
            </c:extLst>
          </c:dPt>
          <c:dPt>
            <c:idx val="73"/>
            <c:bubble3D val="0"/>
            <c:extLst>
              <c:ext xmlns:c16="http://schemas.microsoft.com/office/drawing/2014/chart" uri="{C3380CC4-5D6E-409C-BE32-E72D297353CC}">
                <c16:uniqueId val="{0000007E-AFA8-42EB-A24D-1F212A3EB864}"/>
              </c:ext>
            </c:extLst>
          </c:dPt>
          <c:dLbls>
            <c:dLbl>
              <c:idx val="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FA8-42EB-A24D-1F212A3EB864}"/>
                </c:ext>
              </c:extLst>
            </c:dLbl>
            <c:dLbl>
              <c:idx val="1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AFA8-42EB-A24D-1F212A3EB864}"/>
                </c:ext>
              </c:extLst>
            </c:dLbl>
            <c:dLbl>
              <c:idx val="2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AFA8-42EB-A24D-1F212A3EB864}"/>
                </c:ext>
              </c:extLst>
            </c:dLbl>
            <c:dLbl>
              <c:idx val="3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AFA8-42EB-A24D-1F212A3EB864}"/>
                </c:ext>
              </c:extLst>
            </c:dLbl>
            <c:dLbl>
              <c:idx val="4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AFA8-42EB-A24D-1F212A3EB864}"/>
                </c:ext>
              </c:extLst>
            </c:dLbl>
            <c:dLbl>
              <c:idx val="6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AFA8-42EB-A24D-1F212A3EB864}"/>
                </c:ext>
              </c:extLst>
            </c:dLbl>
            <c:dLbl>
              <c:idx val="7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AFA8-42EB-A24D-1F212A3EB8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'F29-30'!$H$7:$H$80</c:f>
              <c:numCache>
                <c:formatCode>0.00</c:formatCode>
                <c:ptCount val="74"/>
                <c:pt idx="0">
                  <c:v>23.3569111030173</c:v>
                </c:pt>
                <c:pt idx="1">
                  <c:v>23.210862202880499</c:v>
                </c:pt>
                <c:pt idx="2">
                  <c:v>22.912836535581299</c:v>
                </c:pt>
                <c:pt idx="3">
                  <c:v>22.795416277733199</c:v>
                </c:pt>
                <c:pt idx="4">
                  <c:v>22.663775368746901</c:v>
                </c:pt>
                <c:pt idx="5">
                  <c:v>22.370642306387499</c:v>
                </c:pt>
                <c:pt idx="6">
                  <c:v>22.114463489084201</c:v>
                </c:pt>
                <c:pt idx="7">
                  <c:v>22.0759139131025</c:v>
                </c:pt>
                <c:pt idx="8">
                  <c:v>22.343856832900101</c:v>
                </c:pt>
                <c:pt idx="9">
                  <c:v>22.4572829284722</c:v>
                </c:pt>
                <c:pt idx="10">
                  <c:v>22.3908139000369</c:v>
                </c:pt>
                <c:pt idx="11">
                  <c:v>22.465233187394698</c:v>
                </c:pt>
                <c:pt idx="12">
                  <c:v>23.049307247562101</c:v>
                </c:pt>
                <c:pt idx="13">
                  <c:v>23.818090372221999</c:v>
                </c:pt>
                <c:pt idx="14">
                  <c:v>24.053909944955102</c:v>
                </c:pt>
                <c:pt idx="15">
                  <c:v>24.252709457664299</c:v>
                </c:pt>
                <c:pt idx="16">
                  <c:v>24.496401192080199</c:v>
                </c:pt>
                <c:pt idx="17">
                  <c:v>24.7058140633028</c:v>
                </c:pt>
                <c:pt idx="18">
                  <c:v>25.032891047649098</c:v>
                </c:pt>
                <c:pt idx="19">
                  <c:v>25.5412616473063</c:v>
                </c:pt>
                <c:pt idx="20">
                  <c:v>25.784918049578401</c:v>
                </c:pt>
                <c:pt idx="21">
                  <c:v>26.0170850309622</c:v>
                </c:pt>
                <c:pt idx="22">
                  <c:v>26.011789296932001</c:v>
                </c:pt>
                <c:pt idx="23">
                  <c:v>25.680514248179001</c:v>
                </c:pt>
                <c:pt idx="24">
                  <c:v>25.561909404917401</c:v>
                </c:pt>
                <c:pt idx="25">
                  <c:v>26.604574176281901</c:v>
                </c:pt>
                <c:pt idx="26">
                  <c:v>26.641776363398499</c:v>
                </c:pt>
                <c:pt idx="27">
                  <c:v>26.385111944293399</c:v>
                </c:pt>
                <c:pt idx="28">
                  <c:v>26.352856023112501</c:v>
                </c:pt>
                <c:pt idx="29">
                  <c:v>26.082002814861099</c:v>
                </c:pt>
                <c:pt idx="30">
                  <c:v>26.0891810458082</c:v>
                </c:pt>
                <c:pt idx="31">
                  <c:v>26.060492412742398</c:v>
                </c:pt>
                <c:pt idx="32">
                  <c:v>26.055700607809602</c:v>
                </c:pt>
                <c:pt idx="33">
                  <c:v>25.833569725439801</c:v>
                </c:pt>
                <c:pt idx="34">
                  <c:v>25.608975044244598</c:v>
                </c:pt>
                <c:pt idx="35">
                  <c:v>25.640211291311399</c:v>
                </c:pt>
                <c:pt idx="36">
                  <c:v>25.596822234126201</c:v>
                </c:pt>
                <c:pt idx="37">
                  <c:v>25.181534948085599</c:v>
                </c:pt>
                <c:pt idx="38">
                  <c:v>24.182672198338899</c:v>
                </c:pt>
                <c:pt idx="39">
                  <c:v>23.035528059282999</c:v>
                </c:pt>
                <c:pt idx="40">
                  <c:v>22.394507217516701</c:v>
                </c:pt>
                <c:pt idx="41">
                  <c:v>22.942684362420401</c:v>
                </c:pt>
                <c:pt idx="42">
                  <c:v>23.471705551394098</c:v>
                </c:pt>
                <c:pt idx="43">
                  <c:v>23.388579895918099</c:v>
                </c:pt>
                <c:pt idx="44">
                  <c:v>22.9766801819794</c:v>
                </c:pt>
                <c:pt idx="45">
                  <c:v>22.437133111081899</c:v>
                </c:pt>
                <c:pt idx="46">
                  <c:v>22.116485349234999</c:v>
                </c:pt>
                <c:pt idx="47">
                  <c:v>22.4427931231399</c:v>
                </c:pt>
                <c:pt idx="48">
                  <c:v>23.086554204884798</c:v>
                </c:pt>
                <c:pt idx="49">
                  <c:v>23.951000887819301</c:v>
                </c:pt>
                <c:pt idx="50">
                  <c:v>24.5360669200894</c:v>
                </c:pt>
                <c:pt idx="51">
                  <c:v>24.594755252637501</c:v>
                </c:pt>
                <c:pt idx="52">
                  <c:v>24.699536873749299</c:v>
                </c:pt>
                <c:pt idx="53">
                  <c:v>24.622554666810299</c:v>
                </c:pt>
                <c:pt idx="54">
                  <c:v>24.481829718532399</c:v>
                </c:pt>
                <c:pt idx="55">
                  <c:v>24.493131700861898</c:v>
                </c:pt>
                <c:pt idx="56">
                  <c:v>24.274042056326898</c:v>
                </c:pt>
                <c:pt idx="57">
                  <c:v>24.053498202169202</c:v>
                </c:pt>
                <c:pt idx="58">
                  <c:v>23.7088412489205</c:v>
                </c:pt>
                <c:pt idx="59">
                  <c:v>23.8172374506957</c:v>
                </c:pt>
                <c:pt idx="60">
                  <c:v>24.049346892843801</c:v>
                </c:pt>
                <c:pt idx="61">
                  <c:v>24.0294424439411</c:v>
                </c:pt>
                <c:pt idx="62">
                  <c:v>24.2185244427227</c:v>
                </c:pt>
                <c:pt idx="63">
                  <c:v>24.5209107446926</c:v>
                </c:pt>
                <c:pt idx="64">
                  <c:v>24.644448335161002</c:v>
                </c:pt>
                <c:pt idx="65">
                  <c:v>24.533268174127102</c:v>
                </c:pt>
                <c:pt idx="66">
                  <c:v>24.427982644382801</c:v>
                </c:pt>
                <c:pt idx="67">
                  <c:v>24.335448036816199</c:v>
                </c:pt>
                <c:pt idx="68">
                  <c:v>24.226802029910001</c:v>
                </c:pt>
                <c:pt idx="69">
                  <c:v>24.170103960065401</c:v>
                </c:pt>
                <c:pt idx="70">
                  <c:v>24.120488193723201</c:v>
                </c:pt>
                <c:pt idx="71">
                  <c:v>23.956044407169401</c:v>
                </c:pt>
                <c:pt idx="72">
                  <c:v>23.873813617463501</c:v>
                </c:pt>
                <c:pt idx="73">
                  <c:v>23.6311561758415</c:v>
                </c:pt>
              </c:numCache>
            </c:numRef>
          </c:val>
          <c:smooth val="0"/>
          <c:extLst>
            <c:ext xmlns:c16="http://schemas.microsoft.com/office/drawing/2014/chart" uri="{C3380CC4-5D6E-409C-BE32-E72D297353CC}">
              <c16:uniqueId val="{0000007F-AFA8-42EB-A24D-1F212A3EB864}"/>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8.134064428738601"/>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54B2-41BF-ACA5-7296272A8C6B}"/>
              </c:ext>
            </c:extLst>
          </c:dPt>
          <c:dPt>
            <c:idx val="1"/>
            <c:bubble3D val="0"/>
            <c:extLst>
              <c:ext xmlns:c16="http://schemas.microsoft.com/office/drawing/2014/chart" uri="{C3380CC4-5D6E-409C-BE32-E72D297353CC}">
                <c16:uniqueId val="{00000001-54B2-41BF-ACA5-7296272A8C6B}"/>
              </c:ext>
            </c:extLst>
          </c:dPt>
          <c:dPt>
            <c:idx val="2"/>
            <c:bubble3D val="0"/>
            <c:extLst>
              <c:ext xmlns:c16="http://schemas.microsoft.com/office/drawing/2014/chart" uri="{C3380CC4-5D6E-409C-BE32-E72D297353CC}">
                <c16:uniqueId val="{00000002-54B2-41BF-ACA5-7296272A8C6B}"/>
              </c:ext>
            </c:extLst>
          </c:dPt>
          <c:dPt>
            <c:idx val="3"/>
            <c:bubble3D val="0"/>
            <c:extLst>
              <c:ext xmlns:c16="http://schemas.microsoft.com/office/drawing/2014/chart" uri="{C3380CC4-5D6E-409C-BE32-E72D297353CC}">
                <c16:uniqueId val="{00000003-54B2-41BF-ACA5-7296272A8C6B}"/>
              </c:ext>
            </c:extLst>
          </c:dPt>
          <c:dPt>
            <c:idx val="4"/>
            <c:bubble3D val="0"/>
            <c:extLst>
              <c:ext xmlns:c16="http://schemas.microsoft.com/office/drawing/2014/chart" uri="{C3380CC4-5D6E-409C-BE32-E72D297353CC}">
                <c16:uniqueId val="{00000004-54B2-41BF-ACA5-7296272A8C6B}"/>
              </c:ext>
            </c:extLst>
          </c:dPt>
          <c:dPt>
            <c:idx val="5"/>
            <c:bubble3D val="0"/>
            <c:extLst>
              <c:ext xmlns:c16="http://schemas.microsoft.com/office/drawing/2014/chart" uri="{C3380CC4-5D6E-409C-BE32-E72D297353CC}">
                <c16:uniqueId val="{00000005-54B2-41BF-ACA5-7296272A8C6B}"/>
              </c:ext>
            </c:extLst>
          </c:dPt>
          <c:dPt>
            <c:idx val="6"/>
            <c:bubble3D val="0"/>
            <c:extLst>
              <c:ext xmlns:c16="http://schemas.microsoft.com/office/drawing/2014/chart" uri="{C3380CC4-5D6E-409C-BE32-E72D297353CC}">
                <c16:uniqueId val="{00000006-54B2-41BF-ACA5-7296272A8C6B}"/>
              </c:ext>
            </c:extLst>
          </c:dPt>
          <c:dPt>
            <c:idx val="7"/>
            <c:bubble3D val="0"/>
            <c:extLst>
              <c:ext xmlns:c16="http://schemas.microsoft.com/office/drawing/2014/chart" uri="{C3380CC4-5D6E-409C-BE32-E72D297353CC}">
                <c16:uniqueId val="{00000007-54B2-41BF-ACA5-7296272A8C6B}"/>
              </c:ext>
            </c:extLst>
          </c:dPt>
          <c:dPt>
            <c:idx val="8"/>
            <c:bubble3D val="0"/>
            <c:extLst>
              <c:ext xmlns:c16="http://schemas.microsoft.com/office/drawing/2014/chart" uri="{C3380CC4-5D6E-409C-BE32-E72D297353CC}">
                <c16:uniqueId val="{00000008-54B2-41BF-ACA5-7296272A8C6B}"/>
              </c:ext>
            </c:extLst>
          </c:dPt>
          <c:dPt>
            <c:idx val="9"/>
            <c:bubble3D val="0"/>
            <c:extLst>
              <c:ext xmlns:c16="http://schemas.microsoft.com/office/drawing/2014/chart" uri="{C3380CC4-5D6E-409C-BE32-E72D297353CC}">
                <c16:uniqueId val="{00000009-54B2-41BF-ACA5-7296272A8C6B}"/>
              </c:ext>
            </c:extLst>
          </c:dPt>
          <c:dPt>
            <c:idx val="10"/>
            <c:bubble3D val="0"/>
            <c:extLst>
              <c:ext xmlns:c16="http://schemas.microsoft.com/office/drawing/2014/chart" uri="{C3380CC4-5D6E-409C-BE32-E72D297353CC}">
                <c16:uniqueId val="{0000000A-54B2-41BF-ACA5-7296272A8C6B}"/>
              </c:ext>
            </c:extLst>
          </c:dPt>
          <c:dPt>
            <c:idx val="11"/>
            <c:bubble3D val="0"/>
            <c:extLst>
              <c:ext xmlns:c16="http://schemas.microsoft.com/office/drawing/2014/chart" uri="{C3380CC4-5D6E-409C-BE32-E72D297353CC}">
                <c16:uniqueId val="{0000000B-54B2-41BF-ACA5-7296272A8C6B}"/>
              </c:ext>
            </c:extLst>
          </c:dPt>
          <c:dPt>
            <c:idx val="12"/>
            <c:bubble3D val="0"/>
            <c:extLst>
              <c:ext xmlns:c16="http://schemas.microsoft.com/office/drawing/2014/chart" uri="{C3380CC4-5D6E-409C-BE32-E72D297353CC}">
                <c16:uniqueId val="{0000000C-54B2-41BF-ACA5-7296272A8C6B}"/>
              </c:ext>
            </c:extLst>
          </c:dPt>
          <c:dPt>
            <c:idx val="13"/>
            <c:bubble3D val="0"/>
            <c:extLst>
              <c:ext xmlns:c16="http://schemas.microsoft.com/office/drawing/2014/chart" uri="{C3380CC4-5D6E-409C-BE32-E72D297353CC}">
                <c16:uniqueId val="{0000000D-54B2-41BF-ACA5-7296272A8C6B}"/>
              </c:ext>
            </c:extLst>
          </c:dPt>
          <c:dPt>
            <c:idx val="14"/>
            <c:bubble3D val="0"/>
            <c:extLst>
              <c:ext xmlns:c16="http://schemas.microsoft.com/office/drawing/2014/chart" uri="{C3380CC4-5D6E-409C-BE32-E72D297353CC}">
                <c16:uniqueId val="{0000000E-54B2-41BF-ACA5-7296272A8C6B}"/>
              </c:ext>
            </c:extLst>
          </c:dPt>
          <c:dPt>
            <c:idx val="15"/>
            <c:bubble3D val="0"/>
            <c:extLst>
              <c:ext xmlns:c16="http://schemas.microsoft.com/office/drawing/2014/chart" uri="{C3380CC4-5D6E-409C-BE32-E72D297353CC}">
                <c16:uniqueId val="{0000000F-54B2-41BF-ACA5-7296272A8C6B}"/>
              </c:ext>
            </c:extLst>
          </c:dPt>
          <c:dPt>
            <c:idx val="16"/>
            <c:bubble3D val="0"/>
            <c:extLst>
              <c:ext xmlns:c16="http://schemas.microsoft.com/office/drawing/2014/chart" uri="{C3380CC4-5D6E-409C-BE32-E72D297353CC}">
                <c16:uniqueId val="{00000010-54B2-41BF-ACA5-7296272A8C6B}"/>
              </c:ext>
            </c:extLst>
          </c:dPt>
          <c:dPt>
            <c:idx val="17"/>
            <c:bubble3D val="0"/>
            <c:extLst>
              <c:ext xmlns:c16="http://schemas.microsoft.com/office/drawing/2014/chart" uri="{C3380CC4-5D6E-409C-BE32-E72D297353CC}">
                <c16:uniqueId val="{00000011-54B2-41BF-ACA5-7296272A8C6B}"/>
              </c:ext>
            </c:extLst>
          </c:dPt>
          <c:dPt>
            <c:idx val="18"/>
            <c:bubble3D val="0"/>
            <c:extLst>
              <c:ext xmlns:c16="http://schemas.microsoft.com/office/drawing/2014/chart" uri="{C3380CC4-5D6E-409C-BE32-E72D297353CC}">
                <c16:uniqueId val="{00000012-54B2-41BF-ACA5-7296272A8C6B}"/>
              </c:ext>
            </c:extLst>
          </c:dPt>
          <c:dPt>
            <c:idx val="19"/>
            <c:bubble3D val="0"/>
            <c:extLst>
              <c:ext xmlns:c16="http://schemas.microsoft.com/office/drawing/2014/chart" uri="{C3380CC4-5D6E-409C-BE32-E72D297353CC}">
                <c16:uniqueId val="{00000013-54B2-41BF-ACA5-7296272A8C6B}"/>
              </c:ext>
            </c:extLst>
          </c:dPt>
          <c:dPt>
            <c:idx val="20"/>
            <c:bubble3D val="0"/>
            <c:extLst>
              <c:ext xmlns:c16="http://schemas.microsoft.com/office/drawing/2014/chart" uri="{C3380CC4-5D6E-409C-BE32-E72D297353CC}">
                <c16:uniqueId val="{00000014-54B2-41BF-ACA5-7296272A8C6B}"/>
              </c:ext>
            </c:extLst>
          </c:dPt>
          <c:dPt>
            <c:idx val="21"/>
            <c:bubble3D val="0"/>
            <c:extLst>
              <c:ext xmlns:c16="http://schemas.microsoft.com/office/drawing/2014/chart" uri="{C3380CC4-5D6E-409C-BE32-E72D297353CC}">
                <c16:uniqueId val="{00000015-54B2-41BF-ACA5-7296272A8C6B}"/>
              </c:ext>
            </c:extLst>
          </c:dPt>
          <c:dPt>
            <c:idx val="22"/>
            <c:bubble3D val="0"/>
            <c:extLst>
              <c:ext xmlns:c16="http://schemas.microsoft.com/office/drawing/2014/chart" uri="{C3380CC4-5D6E-409C-BE32-E72D297353CC}">
                <c16:uniqueId val="{00000016-54B2-41BF-ACA5-7296272A8C6B}"/>
              </c:ext>
            </c:extLst>
          </c:dPt>
          <c:dPt>
            <c:idx val="23"/>
            <c:bubble3D val="0"/>
            <c:extLst>
              <c:ext xmlns:c16="http://schemas.microsoft.com/office/drawing/2014/chart" uri="{C3380CC4-5D6E-409C-BE32-E72D297353CC}">
                <c16:uniqueId val="{00000017-54B2-41BF-ACA5-7296272A8C6B}"/>
              </c:ext>
            </c:extLst>
          </c:dPt>
          <c:dPt>
            <c:idx val="24"/>
            <c:bubble3D val="0"/>
            <c:extLst>
              <c:ext xmlns:c16="http://schemas.microsoft.com/office/drawing/2014/chart" uri="{C3380CC4-5D6E-409C-BE32-E72D297353CC}">
                <c16:uniqueId val="{00000018-54B2-41BF-ACA5-7296272A8C6B}"/>
              </c:ext>
            </c:extLst>
          </c:dPt>
          <c:dPt>
            <c:idx val="25"/>
            <c:bubble3D val="0"/>
            <c:extLst>
              <c:ext xmlns:c16="http://schemas.microsoft.com/office/drawing/2014/chart" uri="{C3380CC4-5D6E-409C-BE32-E72D297353CC}">
                <c16:uniqueId val="{00000019-54B2-41BF-ACA5-7296272A8C6B}"/>
              </c:ext>
            </c:extLst>
          </c:dPt>
          <c:dPt>
            <c:idx val="26"/>
            <c:bubble3D val="0"/>
            <c:extLst>
              <c:ext xmlns:c16="http://schemas.microsoft.com/office/drawing/2014/chart" uri="{C3380CC4-5D6E-409C-BE32-E72D297353CC}">
                <c16:uniqueId val="{0000001A-54B2-41BF-ACA5-7296272A8C6B}"/>
              </c:ext>
            </c:extLst>
          </c:dPt>
          <c:dPt>
            <c:idx val="27"/>
            <c:bubble3D val="0"/>
            <c:extLst>
              <c:ext xmlns:c16="http://schemas.microsoft.com/office/drawing/2014/chart" uri="{C3380CC4-5D6E-409C-BE32-E72D297353CC}">
                <c16:uniqueId val="{0000001B-54B2-41BF-ACA5-7296272A8C6B}"/>
              </c:ext>
            </c:extLst>
          </c:dPt>
          <c:dPt>
            <c:idx val="28"/>
            <c:bubble3D val="0"/>
            <c:extLst>
              <c:ext xmlns:c16="http://schemas.microsoft.com/office/drawing/2014/chart" uri="{C3380CC4-5D6E-409C-BE32-E72D297353CC}">
                <c16:uniqueId val="{0000001C-54B2-41BF-ACA5-7296272A8C6B}"/>
              </c:ext>
            </c:extLst>
          </c:dPt>
          <c:dPt>
            <c:idx val="29"/>
            <c:bubble3D val="0"/>
            <c:extLst>
              <c:ext xmlns:c16="http://schemas.microsoft.com/office/drawing/2014/chart" uri="{C3380CC4-5D6E-409C-BE32-E72D297353CC}">
                <c16:uniqueId val="{0000001D-54B2-41BF-ACA5-7296272A8C6B}"/>
              </c:ext>
            </c:extLst>
          </c:dPt>
          <c:dPt>
            <c:idx val="30"/>
            <c:bubble3D val="0"/>
            <c:extLst>
              <c:ext xmlns:c16="http://schemas.microsoft.com/office/drawing/2014/chart" uri="{C3380CC4-5D6E-409C-BE32-E72D297353CC}">
                <c16:uniqueId val="{0000001E-54B2-41BF-ACA5-7296272A8C6B}"/>
              </c:ext>
            </c:extLst>
          </c:dPt>
          <c:dPt>
            <c:idx val="31"/>
            <c:bubble3D val="0"/>
            <c:extLst>
              <c:ext xmlns:c16="http://schemas.microsoft.com/office/drawing/2014/chart" uri="{C3380CC4-5D6E-409C-BE32-E72D297353CC}">
                <c16:uniqueId val="{0000001F-54B2-41BF-ACA5-7296272A8C6B}"/>
              </c:ext>
            </c:extLst>
          </c:dPt>
          <c:dPt>
            <c:idx val="32"/>
            <c:bubble3D val="0"/>
            <c:extLst>
              <c:ext xmlns:c16="http://schemas.microsoft.com/office/drawing/2014/chart" uri="{C3380CC4-5D6E-409C-BE32-E72D297353CC}">
                <c16:uniqueId val="{00000020-54B2-41BF-ACA5-7296272A8C6B}"/>
              </c:ext>
            </c:extLst>
          </c:dPt>
          <c:dPt>
            <c:idx val="33"/>
            <c:bubble3D val="0"/>
            <c:extLst>
              <c:ext xmlns:c16="http://schemas.microsoft.com/office/drawing/2014/chart" uri="{C3380CC4-5D6E-409C-BE32-E72D297353CC}">
                <c16:uniqueId val="{00000021-54B2-41BF-ACA5-7296272A8C6B}"/>
              </c:ext>
            </c:extLst>
          </c:dPt>
          <c:dPt>
            <c:idx val="34"/>
            <c:bubble3D val="0"/>
            <c:extLst>
              <c:ext xmlns:c16="http://schemas.microsoft.com/office/drawing/2014/chart" uri="{C3380CC4-5D6E-409C-BE32-E72D297353CC}">
                <c16:uniqueId val="{00000022-54B2-41BF-ACA5-7296272A8C6B}"/>
              </c:ext>
            </c:extLst>
          </c:dPt>
          <c:dPt>
            <c:idx val="35"/>
            <c:bubble3D val="0"/>
            <c:extLst>
              <c:ext xmlns:c16="http://schemas.microsoft.com/office/drawing/2014/chart" uri="{C3380CC4-5D6E-409C-BE32-E72D297353CC}">
                <c16:uniqueId val="{00000023-54B2-41BF-ACA5-7296272A8C6B}"/>
              </c:ext>
            </c:extLst>
          </c:dPt>
          <c:dPt>
            <c:idx val="36"/>
            <c:bubble3D val="0"/>
            <c:extLst>
              <c:ext xmlns:c16="http://schemas.microsoft.com/office/drawing/2014/chart" uri="{C3380CC4-5D6E-409C-BE32-E72D297353CC}">
                <c16:uniqueId val="{00000024-54B2-41BF-ACA5-7296272A8C6B}"/>
              </c:ext>
            </c:extLst>
          </c:dPt>
          <c:dPt>
            <c:idx val="37"/>
            <c:bubble3D val="0"/>
            <c:extLst>
              <c:ext xmlns:c16="http://schemas.microsoft.com/office/drawing/2014/chart" uri="{C3380CC4-5D6E-409C-BE32-E72D297353CC}">
                <c16:uniqueId val="{00000025-54B2-41BF-ACA5-7296272A8C6B}"/>
              </c:ext>
            </c:extLst>
          </c:dPt>
          <c:dPt>
            <c:idx val="38"/>
            <c:bubble3D val="0"/>
            <c:extLst>
              <c:ext xmlns:c16="http://schemas.microsoft.com/office/drawing/2014/chart" uri="{C3380CC4-5D6E-409C-BE32-E72D297353CC}">
                <c16:uniqueId val="{00000026-54B2-41BF-ACA5-7296272A8C6B}"/>
              </c:ext>
            </c:extLst>
          </c:dPt>
          <c:dPt>
            <c:idx val="39"/>
            <c:bubble3D val="0"/>
            <c:extLst>
              <c:ext xmlns:c16="http://schemas.microsoft.com/office/drawing/2014/chart" uri="{C3380CC4-5D6E-409C-BE32-E72D297353CC}">
                <c16:uniqueId val="{00000027-54B2-41BF-ACA5-7296272A8C6B}"/>
              </c:ext>
            </c:extLst>
          </c:dPt>
          <c:dPt>
            <c:idx val="40"/>
            <c:bubble3D val="0"/>
            <c:extLst>
              <c:ext xmlns:c16="http://schemas.microsoft.com/office/drawing/2014/chart" uri="{C3380CC4-5D6E-409C-BE32-E72D297353CC}">
                <c16:uniqueId val="{00000028-54B2-41BF-ACA5-7296272A8C6B}"/>
              </c:ext>
            </c:extLst>
          </c:dPt>
          <c:dPt>
            <c:idx val="41"/>
            <c:bubble3D val="0"/>
            <c:extLst>
              <c:ext xmlns:c16="http://schemas.microsoft.com/office/drawing/2014/chart" uri="{C3380CC4-5D6E-409C-BE32-E72D297353CC}">
                <c16:uniqueId val="{00000029-54B2-41BF-ACA5-7296272A8C6B}"/>
              </c:ext>
            </c:extLst>
          </c:dPt>
          <c:dPt>
            <c:idx val="42"/>
            <c:bubble3D val="0"/>
            <c:extLst>
              <c:ext xmlns:c16="http://schemas.microsoft.com/office/drawing/2014/chart" uri="{C3380CC4-5D6E-409C-BE32-E72D297353CC}">
                <c16:uniqueId val="{0000002A-54B2-41BF-ACA5-7296272A8C6B}"/>
              </c:ext>
            </c:extLst>
          </c:dPt>
          <c:dPt>
            <c:idx val="43"/>
            <c:bubble3D val="0"/>
            <c:extLst>
              <c:ext xmlns:c16="http://schemas.microsoft.com/office/drawing/2014/chart" uri="{C3380CC4-5D6E-409C-BE32-E72D297353CC}">
                <c16:uniqueId val="{0000002B-54B2-41BF-ACA5-7296272A8C6B}"/>
              </c:ext>
            </c:extLst>
          </c:dPt>
          <c:dPt>
            <c:idx val="44"/>
            <c:bubble3D val="0"/>
            <c:extLst>
              <c:ext xmlns:c16="http://schemas.microsoft.com/office/drawing/2014/chart" uri="{C3380CC4-5D6E-409C-BE32-E72D297353CC}">
                <c16:uniqueId val="{0000002C-54B2-41BF-ACA5-7296272A8C6B}"/>
              </c:ext>
            </c:extLst>
          </c:dPt>
          <c:dPt>
            <c:idx val="45"/>
            <c:bubble3D val="0"/>
            <c:extLst>
              <c:ext xmlns:c16="http://schemas.microsoft.com/office/drawing/2014/chart" uri="{C3380CC4-5D6E-409C-BE32-E72D297353CC}">
                <c16:uniqueId val="{0000002D-54B2-41BF-ACA5-7296272A8C6B}"/>
              </c:ext>
            </c:extLst>
          </c:dPt>
          <c:dPt>
            <c:idx val="46"/>
            <c:bubble3D val="0"/>
            <c:extLst>
              <c:ext xmlns:c16="http://schemas.microsoft.com/office/drawing/2014/chart" uri="{C3380CC4-5D6E-409C-BE32-E72D297353CC}">
                <c16:uniqueId val="{0000002E-54B2-41BF-ACA5-7296272A8C6B}"/>
              </c:ext>
            </c:extLst>
          </c:dPt>
          <c:dPt>
            <c:idx val="47"/>
            <c:bubble3D val="0"/>
            <c:extLst>
              <c:ext xmlns:c16="http://schemas.microsoft.com/office/drawing/2014/chart" uri="{C3380CC4-5D6E-409C-BE32-E72D297353CC}">
                <c16:uniqueId val="{0000002F-54B2-41BF-ACA5-7296272A8C6B}"/>
              </c:ext>
            </c:extLst>
          </c:dPt>
          <c:dPt>
            <c:idx val="48"/>
            <c:bubble3D val="0"/>
            <c:extLst>
              <c:ext xmlns:c16="http://schemas.microsoft.com/office/drawing/2014/chart" uri="{C3380CC4-5D6E-409C-BE32-E72D297353CC}">
                <c16:uniqueId val="{00000030-54B2-41BF-ACA5-7296272A8C6B}"/>
              </c:ext>
            </c:extLst>
          </c:dPt>
          <c:dPt>
            <c:idx val="49"/>
            <c:bubble3D val="0"/>
            <c:extLst>
              <c:ext xmlns:c16="http://schemas.microsoft.com/office/drawing/2014/chart" uri="{C3380CC4-5D6E-409C-BE32-E72D297353CC}">
                <c16:uniqueId val="{00000031-54B2-41BF-ACA5-7296272A8C6B}"/>
              </c:ext>
            </c:extLst>
          </c:dPt>
          <c:dPt>
            <c:idx val="50"/>
            <c:bubble3D val="0"/>
            <c:extLst>
              <c:ext xmlns:c16="http://schemas.microsoft.com/office/drawing/2014/chart" uri="{C3380CC4-5D6E-409C-BE32-E72D297353CC}">
                <c16:uniqueId val="{00000032-54B2-41BF-ACA5-7296272A8C6B}"/>
              </c:ext>
            </c:extLst>
          </c:dPt>
          <c:dPt>
            <c:idx val="51"/>
            <c:bubble3D val="0"/>
            <c:extLst>
              <c:ext xmlns:c16="http://schemas.microsoft.com/office/drawing/2014/chart" uri="{C3380CC4-5D6E-409C-BE32-E72D297353CC}">
                <c16:uniqueId val="{00000033-54B2-41BF-ACA5-7296272A8C6B}"/>
              </c:ext>
            </c:extLst>
          </c:dPt>
          <c:dPt>
            <c:idx val="52"/>
            <c:bubble3D val="0"/>
            <c:extLst>
              <c:ext xmlns:c16="http://schemas.microsoft.com/office/drawing/2014/chart" uri="{C3380CC4-5D6E-409C-BE32-E72D297353CC}">
                <c16:uniqueId val="{00000034-54B2-41BF-ACA5-7296272A8C6B}"/>
              </c:ext>
            </c:extLst>
          </c:dPt>
          <c:dPt>
            <c:idx val="53"/>
            <c:bubble3D val="0"/>
            <c:extLst>
              <c:ext xmlns:c16="http://schemas.microsoft.com/office/drawing/2014/chart" uri="{C3380CC4-5D6E-409C-BE32-E72D297353CC}">
                <c16:uniqueId val="{00000035-54B2-41BF-ACA5-7296272A8C6B}"/>
              </c:ext>
            </c:extLst>
          </c:dPt>
          <c:dPt>
            <c:idx val="54"/>
            <c:bubble3D val="0"/>
            <c:extLst>
              <c:ext xmlns:c16="http://schemas.microsoft.com/office/drawing/2014/chart" uri="{C3380CC4-5D6E-409C-BE32-E72D297353CC}">
                <c16:uniqueId val="{00000036-54B2-41BF-ACA5-7296272A8C6B}"/>
              </c:ext>
            </c:extLst>
          </c:dPt>
          <c:dPt>
            <c:idx val="55"/>
            <c:bubble3D val="0"/>
            <c:extLst>
              <c:ext xmlns:c16="http://schemas.microsoft.com/office/drawing/2014/chart" uri="{C3380CC4-5D6E-409C-BE32-E72D297353CC}">
                <c16:uniqueId val="{00000037-54B2-41BF-ACA5-7296272A8C6B}"/>
              </c:ext>
            </c:extLst>
          </c:dPt>
          <c:dPt>
            <c:idx val="56"/>
            <c:bubble3D val="0"/>
            <c:extLst>
              <c:ext xmlns:c16="http://schemas.microsoft.com/office/drawing/2014/chart" uri="{C3380CC4-5D6E-409C-BE32-E72D297353CC}">
                <c16:uniqueId val="{00000038-54B2-41BF-ACA5-7296272A8C6B}"/>
              </c:ext>
            </c:extLst>
          </c:dPt>
          <c:dPt>
            <c:idx val="59"/>
            <c:bubble3D val="0"/>
            <c:extLst>
              <c:ext xmlns:c16="http://schemas.microsoft.com/office/drawing/2014/chart" uri="{C3380CC4-5D6E-409C-BE32-E72D297353CC}">
                <c16:uniqueId val="{00000039-54B2-41BF-ACA5-7296272A8C6B}"/>
              </c:ext>
            </c:extLst>
          </c:dPt>
          <c:dPt>
            <c:idx val="60"/>
            <c:bubble3D val="0"/>
            <c:extLst>
              <c:ext xmlns:c16="http://schemas.microsoft.com/office/drawing/2014/chart" uri="{C3380CC4-5D6E-409C-BE32-E72D297353CC}">
                <c16:uniqueId val="{0000003A-54B2-41BF-ACA5-7296272A8C6B}"/>
              </c:ext>
            </c:extLst>
          </c:dPt>
          <c:dPt>
            <c:idx val="61"/>
            <c:bubble3D val="0"/>
            <c:extLst>
              <c:ext xmlns:c16="http://schemas.microsoft.com/office/drawing/2014/chart" uri="{C3380CC4-5D6E-409C-BE32-E72D297353CC}">
                <c16:uniqueId val="{0000003B-54B2-41BF-ACA5-7296272A8C6B}"/>
              </c:ext>
            </c:extLst>
          </c:dPt>
          <c:dPt>
            <c:idx val="71"/>
            <c:bubble3D val="0"/>
            <c:extLst>
              <c:ext xmlns:c16="http://schemas.microsoft.com/office/drawing/2014/chart" uri="{C3380CC4-5D6E-409C-BE32-E72D297353CC}">
                <c16:uniqueId val="{0000003C-54B2-41BF-ACA5-7296272A8C6B}"/>
              </c:ext>
            </c:extLst>
          </c:dPt>
          <c:dPt>
            <c:idx val="72"/>
            <c:bubble3D val="0"/>
            <c:extLst>
              <c:ext xmlns:c16="http://schemas.microsoft.com/office/drawing/2014/chart" uri="{C3380CC4-5D6E-409C-BE32-E72D297353CC}">
                <c16:uniqueId val="{0000003D-54B2-41BF-ACA5-7296272A8C6B}"/>
              </c:ext>
            </c:extLst>
          </c:dPt>
          <c:dPt>
            <c:idx val="73"/>
            <c:bubble3D val="0"/>
            <c:extLst>
              <c:ext xmlns:c16="http://schemas.microsoft.com/office/drawing/2014/chart" uri="{C3380CC4-5D6E-409C-BE32-E72D297353CC}">
                <c16:uniqueId val="{0000003E-54B2-41BF-ACA5-7296272A8C6B}"/>
              </c:ext>
            </c:extLst>
          </c:dPt>
          <c:dLbls>
            <c:dLbl>
              <c:idx val="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B2-41BF-ACA5-7296272A8C6B}"/>
                </c:ext>
              </c:extLst>
            </c:dLbl>
            <c:dLbl>
              <c:idx val="1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4B2-41BF-ACA5-7296272A8C6B}"/>
                </c:ext>
              </c:extLst>
            </c:dLbl>
            <c:dLbl>
              <c:idx val="2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4B2-41BF-ACA5-7296272A8C6B}"/>
                </c:ext>
              </c:extLst>
            </c:dLbl>
            <c:dLbl>
              <c:idx val="3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54B2-41BF-ACA5-7296272A8C6B}"/>
                </c:ext>
              </c:extLst>
            </c:dLbl>
            <c:dLbl>
              <c:idx val="4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4B2-41BF-ACA5-7296272A8C6B}"/>
                </c:ext>
              </c:extLst>
            </c:dLbl>
            <c:dLbl>
              <c:idx val="6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54B2-41BF-ACA5-7296272A8C6B}"/>
                </c:ext>
              </c:extLst>
            </c:dLbl>
            <c:dLbl>
              <c:idx val="7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54B2-41BF-ACA5-7296272A8C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'F29-30'!$A$7:$B$80</c:f>
              <c:multiLvlStrCache>
                <c:ptCount val="7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lvl>
                <c:lvl>
                  <c:pt idx="0">
                    <c:v>2017</c:v>
                  </c:pt>
                  <c:pt idx="12">
                    <c:v>2018</c:v>
                  </c:pt>
                  <c:pt idx="24">
                    <c:v>2019</c:v>
                  </c:pt>
                  <c:pt idx="36">
                    <c:v>2020</c:v>
                  </c:pt>
                  <c:pt idx="48">
                    <c:v>2021</c:v>
                  </c:pt>
                  <c:pt idx="60">
                    <c:v>2022</c:v>
                  </c:pt>
                  <c:pt idx="72">
                    <c:v>2023</c:v>
                  </c:pt>
                </c:lvl>
              </c:multiLvlStrCache>
            </c:multiLvlStrRef>
          </c:cat>
          <c:val>
            <c:numRef>
              <c:f>'F29-30'!$E$7:$E$80</c:f>
              <c:numCache>
                <c:formatCode>0.00</c:formatCode>
                <c:ptCount val="74"/>
                <c:pt idx="0">
                  <c:v>17.294502752644501</c:v>
                </c:pt>
                <c:pt idx="1">
                  <c:v>17.288462738507501</c:v>
                </c:pt>
                <c:pt idx="2">
                  <c:v>17.164721707315</c:v>
                </c:pt>
                <c:pt idx="3">
                  <c:v>17.095617316134099</c:v>
                </c:pt>
                <c:pt idx="4">
                  <c:v>16.9757140270933</c:v>
                </c:pt>
                <c:pt idx="5">
                  <c:v>16.796238753919098</c:v>
                </c:pt>
                <c:pt idx="6">
                  <c:v>16.670035932285199</c:v>
                </c:pt>
                <c:pt idx="7">
                  <c:v>16.723212340993602</c:v>
                </c:pt>
                <c:pt idx="8">
                  <c:v>16.974701176247599</c:v>
                </c:pt>
                <c:pt idx="9">
                  <c:v>17.166011289959801</c:v>
                </c:pt>
                <c:pt idx="10">
                  <c:v>17.286427085808</c:v>
                </c:pt>
                <c:pt idx="11">
                  <c:v>17.4418023401089</c:v>
                </c:pt>
                <c:pt idx="12">
                  <c:v>18.026870105317599</c:v>
                </c:pt>
                <c:pt idx="13">
                  <c:v>18.783817413091501</c:v>
                </c:pt>
                <c:pt idx="14">
                  <c:v>19.043688534307101</c:v>
                </c:pt>
                <c:pt idx="15">
                  <c:v>19.121714415335099</c:v>
                </c:pt>
                <c:pt idx="16">
                  <c:v>19.3331360333347</c:v>
                </c:pt>
                <c:pt idx="17">
                  <c:v>19.6214311331807</c:v>
                </c:pt>
                <c:pt idx="18">
                  <c:v>19.913286092365801</c:v>
                </c:pt>
                <c:pt idx="19">
                  <c:v>20.344545886245399</c:v>
                </c:pt>
                <c:pt idx="20">
                  <c:v>20.591370578587899</c:v>
                </c:pt>
                <c:pt idx="21">
                  <c:v>20.875385654755299</c:v>
                </c:pt>
                <c:pt idx="22">
                  <c:v>21.044528167723399</c:v>
                </c:pt>
                <c:pt idx="23">
                  <c:v>20.9323412669665</c:v>
                </c:pt>
                <c:pt idx="24">
                  <c:v>20.943174345428801</c:v>
                </c:pt>
                <c:pt idx="25">
                  <c:v>21.801021079720801</c:v>
                </c:pt>
                <c:pt idx="26">
                  <c:v>21.927467088610001</c:v>
                </c:pt>
                <c:pt idx="27">
                  <c:v>21.7386803341271</c:v>
                </c:pt>
                <c:pt idx="28">
                  <c:v>21.6602215772959</c:v>
                </c:pt>
                <c:pt idx="29">
                  <c:v>21.456055401163201</c:v>
                </c:pt>
                <c:pt idx="30">
                  <c:v>21.497953235815</c:v>
                </c:pt>
                <c:pt idx="31">
                  <c:v>21.424309671244501</c:v>
                </c:pt>
                <c:pt idx="32">
                  <c:v>21.414000606360901</c:v>
                </c:pt>
                <c:pt idx="33">
                  <c:v>21.359036249125101</c:v>
                </c:pt>
                <c:pt idx="34">
                  <c:v>21.320472978319302</c:v>
                </c:pt>
                <c:pt idx="35">
                  <c:v>21.440107489046699</c:v>
                </c:pt>
                <c:pt idx="36">
                  <c:v>21.5055793335004</c:v>
                </c:pt>
                <c:pt idx="37">
                  <c:v>21.310375608076701</c:v>
                </c:pt>
                <c:pt idx="38">
                  <c:v>20.450780596460799</c:v>
                </c:pt>
                <c:pt idx="39">
                  <c:v>19.202514951924702</c:v>
                </c:pt>
                <c:pt idx="40">
                  <c:v>18.702259494549899</c:v>
                </c:pt>
                <c:pt idx="41">
                  <c:v>19.226384754789098</c:v>
                </c:pt>
                <c:pt idx="42">
                  <c:v>19.867464365827502</c:v>
                </c:pt>
                <c:pt idx="43">
                  <c:v>19.915712668195301</c:v>
                </c:pt>
                <c:pt idx="44">
                  <c:v>19.653683905842001</c:v>
                </c:pt>
                <c:pt idx="45">
                  <c:v>19.278611743625198</c:v>
                </c:pt>
                <c:pt idx="46">
                  <c:v>18.938829060048199</c:v>
                </c:pt>
                <c:pt idx="47">
                  <c:v>19.242656463608899</c:v>
                </c:pt>
                <c:pt idx="48">
                  <c:v>19.9139582142334</c:v>
                </c:pt>
                <c:pt idx="49">
                  <c:v>20.715949328495199</c:v>
                </c:pt>
                <c:pt idx="50">
                  <c:v>21.483003992284601</c:v>
                </c:pt>
                <c:pt idx="51">
                  <c:v>21.6496451613442</c:v>
                </c:pt>
                <c:pt idx="52">
                  <c:v>21.817251381957099</c:v>
                </c:pt>
                <c:pt idx="53">
                  <c:v>21.805548520361501</c:v>
                </c:pt>
                <c:pt idx="54">
                  <c:v>21.801951594903802</c:v>
                </c:pt>
                <c:pt idx="55">
                  <c:v>21.796883780698401</c:v>
                </c:pt>
                <c:pt idx="56">
                  <c:v>21.753087666921701</c:v>
                </c:pt>
                <c:pt idx="57">
                  <c:v>21.6736414388951</c:v>
                </c:pt>
                <c:pt idx="58">
                  <c:v>21.6298265670886</c:v>
                </c:pt>
                <c:pt idx="59">
                  <c:v>21.899960807089599</c:v>
                </c:pt>
                <c:pt idx="60">
                  <c:v>22.308198951586299</c:v>
                </c:pt>
                <c:pt idx="61">
                  <c:v>22.473735671219501</c:v>
                </c:pt>
                <c:pt idx="62">
                  <c:v>22.964378965453601</c:v>
                </c:pt>
                <c:pt idx="63">
                  <c:v>23.378970699477701</c:v>
                </c:pt>
                <c:pt idx="64">
                  <c:v>23.4994266820039</c:v>
                </c:pt>
                <c:pt idx="65">
                  <c:v>23.5705058066474</c:v>
                </c:pt>
                <c:pt idx="66">
                  <c:v>23.6649591174615</c:v>
                </c:pt>
                <c:pt idx="67">
                  <c:v>23.738189488513999</c:v>
                </c:pt>
                <c:pt idx="68">
                  <c:v>23.778538268713401</c:v>
                </c:pt>
                <c:pt idx="69">
                  <c:v>23.847880182090702</c:v>
                </c:pt>
                <c:pt idx="70">
                  <c:v>23.915267238280599</c:v>
                </c:pt>
                <c:pt idx="71">
                  <c:v>23.8343366106572</c:v>
                </c:pt>
                <c:pt idx="72">
                  <c:v>23.923705678786501</c:v>
                </c:pt>
                <c:pt idx="73">
                  <c:v>23.8097106622658</c:v>
                </c:pt>
              </c:numCache>
            </c:numRef>
          </c:val>
          <c:smooth val="0"/>
          <c:extLst>
            <c:ext xmlns:c16="http://schemas.microsoft.com/office/drawing/2014/chart" uri="{C3380CC4-5D6E-409C-BE32-E72D297353CC}">
              <c16:uniqueId val="{0000003F-54B2-41BF-ACA5-7296272A8C6B}"/>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54B2-41BF-ACA5-7296272A8C6B}"/>
              </c:ext>
            </c:extLst>
          </c:dPt>
          <c:dPt>
            <c:idx val="1"/>
            <c:bubble3D val="0"/>
            <c:extLst>
              <c:ext xmlns:c16="http://schemas.microsoft.com/office/drawing/2014/chart" uri="{C3380CC4-5D6E-409C-BE32-E72D297353CC}">
                <c16:uniqueId val="{00000041-54B2-41BF-ACA5-7296272A8C6B}"/>
              </c:ext>
            </c:extLst>
          </c:dPt>
          <c:dPt>
            <c:idx val="2"/>
            <c:bubble3D val="0"/>
            <c:extLst>
              <c:ext xmlns:c16="http://schemas.microsoft.com/office/drawing/2014/chart" uri="{C3380CC4-5D6E-409C-BE32-E72D297353CC}">
                <c16:uniqueId val="{00000042-54B2-41BF-ACA5-7296272A8C6B}"/>
              </c:ext>
            </c:extLst>
          </c:dPt>
          <c:dPt>
            <c:idx val="3"/>
            <c:bubble3D val="0"/>
            <c:extLst>
              <c:ext xmlns:c16="http://schemas.microsoft.com/office/drawing/2014/chart" uri="{C3380CC4-5D6E-409C-BE32-E72D297353CC}">
                <c16:uniqueId val="{00000043-54B2-41BF-ACA5-7296272A8C6B}"/>
              </c:ext>
            </c:extLst>
          </c:dPt>
          <c:dPt>
            <c:idx val="4"/>
            <c:bubble3D val="0"/>
            <c:extLst>
              <c:ext xmlns:c16="http://schemas.microsoft.com/office/drawing/2014/chart" uri="{C3380CC4-5D6E-409C-BE32-E72D297353CC}">
                <c16:uniqueId val="{00000044-54B2-41BF-ACA5-7296272A8C6B}"/>
              </c:ext>
            </c:extLst>
          </c:dPt>
          <c:dPt>
            <c:idx val="5"/>
            <c:bubble3D val="0"/>
            <c:extLst>
              <c:ext xmlns:c16="http://schemas.microsoft.com/office/drawing/2014/chart" uri="{C3380CC4-5D6E-409C-BE32-E72D297353CC}">
                <c16:uniqueId val="{00000045-54B2-41BF-ACA5-7296272A8C6B}"/>
              </c:ext>
            </c:extLst>
          </c:dPt>
          <c:dPt>
            <c:idx val="6"/>
            <c:bubble3D val="0"/>
            <c:extLst>
              <c:ext xmlns:c16="http://schemas.microsoft.com/office/drawing/2014/chart" uri="{C3380CC4-5D6E-409C-BE32-E72D297353CC}">
                <c16:uniqueId val="{00000046-54B2-41BF-ACA5-7296272A8C6B}"/>
              </c:ext>
            </c:extLst>
          </c:dPt>
          <c:dPt>
            <c:idx val="7"/>
            <c:bubble3D val="0"/>
            <c:extLst>
              <c:ext xmlns:c16="http://schemas.microsoft.com/office/drawing/2014/chart" uri="{C3380CC4-5D6E-409C-BE32-E72D297353CC}">
                <c16:uniqueId val="{00000047-54B2-41BF-ACA5-7296272A8C6B}"/>
              </c:ext>
            </c:extLst>
          </c:dPt>
          <c:dPt>
            <c:idx val="8"/>
            <c:bubble3D val="0"/>
            <c:extLst>
              <c:ext xmlns:c16="http://schemas.microsoft.com/office/drawing/2014/chart" uri="{C3380CC4-5D6E-409C-BE32-E72D297353CC}">
                <c16:uniqueId val="{00000048-54B2-41BF-ACA5-7296272A8C6B}"/>
              </c:ext>
            </c:extLst>
          </c:dPt>
          <c:dPt>
            <c:idx val="9"/>
            <c:bubble3D val="0"/>
            <c:extLst>
              <c:ext xmlns:c16="http://schemas.microsoft.com/office/drawing/2014/chart" uri="{C3380CC4-5D6E-409C-BE32-E72D297353CC}">
                <c16:uniqueId val="{00000049-54B2-41BF-ACA5-7296272A8C6B}"/>
              </c:ext>
            </c:extLst>
          </c:dPt>
          <c:dPt>
            <c:idx val="10"/>
            <c:bubble3D val="0"/>
            <c:extLst>
              <c:ext xmlns:c16="http://schemas.microsoft.com/office/drawing/2014/chart" uri="{C3380CC4-5D6E-409C-BE32-E72D297353CC}">
                <c16:uniqueId val="{0000004A-54B2-41BF-ACA5-7296272A8C6B}"/>
              </c:ext>
            </c:extLst>
          </c:dPt>
          <c:dPt>
            <c:idx val="11"/>
            <c:bubble3D val="0"/>
            <c:extLst>
              <c:ext xmlns:c16="http://schemas.microsoft.com/office/drawing/2014/chart" uri="{C3380CC4-5D6E-409C-BE32-E72D297353CC}">
                <c16:uniqueId val="{0000004B-54B2-41BF-ACA5-7296272A8C6B}"/>
              </c:ext>
            </c:extLst>
          </c:dPt>
          <c:dPt>
            <c:idx val="12"/>
            <c:bubble3D val="0"/>
            <c:extLst>
              <c:ext xmlns:c16="http://schemas.microsoft.com/office/drawing/2014/chart" uri="{C3380CC4-5D6E-409C-BE32-E72D297353CC}">
                <c16:uniqueId val="{0000004C-54B2-41BF-ACA5-7296272A8C6B}"/>
              </c:ext>
            </c:extLst>
          </c:dPt>
          <c:dPt>
            <c:idx val="13"/>
            <c:bubble3D val="0"/>
            <c:extLst>
              <c:ext xmlns:c16="http://schemas.microsoft.com/office/drawing/2014/chart" uri="{C3380CC4-5D6E-409C-BE32-E72D297353CC}">
                <c16:uniqueId val="{0000004D-54B2-41BF-ACA5-7296272A8C6B}"/>
              </c:ext>
            </c:extLst>
          </c:dPt>
          <c:dPt>
            <c:idx val="14"/>
            <c:bubble3D val="0"/>
            <c:extLst>
              <c:ext xmlns:c16="http://schemas.microsoft.com/office/drawing/2014/chart" uri="{C3380CC4-5D6E-409C-BE32-E72D297353CC}">
                <c16:uniqueId val="{0000004E-54B2-41BF-ACA5-7296272A8C6B}"/>
              </c:ext>
            </c:extLst>
          </c:dPt>
          <c:dPt>
            <c:idx val="15"/>
            <c:bubble3D val="0"/>
            <c:extLst>
              <c:ext xmlns:c16="http://schemas.microsoft.com/office/drawing/2014/chart" uri="{C3380CC4-5D6E-409C-BE32-E72D297353CC}">
                <c16:uniqueId val="{0000004F-54B2-41BF-ACA5-7296272A8C6B}"/>
              </c:ext>
            </c:extLst>
          </c:dPt>
          <c:dPt>
            <c:idx val="16"/>
            <c:bubble3D val="0"/>
            <c:extLst>
              <c:ext xmlns:c16="http://schemas.microsoft.com/office/drawing/2014/chart" uri="{C3380CC4-5D6E-409C-BE32-E72D297353CC}">
                <c16:uniqueId val="{00000050-54B2-41BF-ACA5-7296272A8C6B}"/>
              </c:ext>
            </c:extLst>
          </c:dPt>
          <c:dPt>
            <c:idx val="17"/>
            <c:bubble3D val="0"/>
            <c:extLst>
              <c:ext xmlns:c16="http://schemas.microsoft.com/office/drawing/2014/chart" uri="{C3380CC4-5D6E-409C-BE32-E72D297353CC}">
                <c16:uniqueId val="{00000051-54B2-41BF-ACA5-7296272A8C6B}"/>
              </c:ext>
            </c:extLst>
          </c:dPt>
          <c:dPt>
            <c:idx val="18"/>
            <c:bubble3D val="0"/>
            <c:extLst>
              <c:ext xmlns:c16="http://schemas.microsoft.com/office/drawing/2014/chart" uri="{C3380CC4-5D6E-409C-BE32-E72D297353CC}">
                <c16:uniqueId val="{00000052-54B2-41BF-ACA5-7296272A8C6B}"/>
              </c:ext>
            </c:extLst>
          </c:dPt>
          <c:dPt>
            <c:idx val="19"/>
            <c:bubble3D val="0"/>
            <c:extLst>
              <c:ext xmlns:c16="http://schemas.microsoft.com/office/drawing/2014/chart" uri="{C3380CC4-5D6E-409C-BE32-E72D297353CC}">
                <c16:uniqueId val="{00000053-54B2-41BF-ACA5-7296272A8C6B}"/>
              </c:ext>
            </c:extLst>
          </c:dPt>
          <c:dPt>
            <c:idx val="20"/>
            <c:bubble3D val="0"/>
            <c:extLst>
              <c:ext xmlns:c16="http://schemas.microsoft.com/office/drawing/2014/chart" uri="{C3380CC4-5D6E-409C-BE32-E72D297353CC}">
                <c16:uniqueId val="{00000054-54B2-41BF-ACA5-7296272A8C6B}"/>
              </c:ext>
            </c:extLst>
          </c:dPt>
          <c:dPt>
            <c:idx val="21"/>
            <c:bubble3D val="0"/>
            <c:extLst>
              <c:ext xmlns:c16="http://schemas.microsoft.com/office/drawing/2014/chart" uri="{C3380CC4-5D6E-409C-BE32-E72D297353CC}">
                <c16:uniqueId val="{00000055-54B2-41BF-ACA5-7296272A8C6B}"/>
              </c:ext>
            </c:extLst>
          </c:dPt>
          <c:dPt>
            <c:idx val="22"/>
            <c:bubble3D val="0"/>
            <c:extLst>
              <c:ext xmlns:c16="http://schemas.microsoft.com/office/drawing/2014/chart" uri="{C3380CC4-5D6E-409C-BE32-E72D297353CC}">
                <c16:uniqueId val="{00000056-54B2-41BF-ACA5-7296272A8C6B}"/>
              </c:ext>
            </c:extLst>
          </c:dPt>
          <c:dPt>
            <c:idx val="23"/>
            <c:bubble3D val="0"/>
            <c:extLst>
              <c:ext xmlns:c16="http://schemas.microsoft.com/office/drawing/2014/chart" uri="{C3380CC4-5D6E-409C-BE32-E72D297353CC}">
                <c16:uniqueId val="{00000057-54B2-41BF-ACA5-7296272A8C6B}"/>
              </c:ext>
            </c:extLst>
          </c:dPt>
          <c:dPt>
            <c:idx val="24"/>
            <c:bubble3D val="0"/>
            <c:extLst>
              <c:ext xmlns:c16="http://schemas.microsoft.com/office/drawing/2014/chart" uri="{C3380CC4-5D6E-409C-BE32-E72D297353CC}">
                <c16:uniqueId val="{00000058-54B2-41BF-ACA5-7296272A8C6B}"/>
              </c:ext>
            </c:extLst>
          </c:dPt>
          <c:dPt>
            <c:idx val="25"/>
            <c:bubble3D val="0"/>
            <c:extLst>
              <c:ext xmlns:c16="http://schemas.microsoft.com/office/drawing/2014/chart" uri="{C3380CC4-5D6E-409C-BE32-E72D297353CC}">
                <c16:uniqueId val="{00000059-54B2-41BF-ACA5-7296272A8C6B}"/>
              </c:ext>
            </c:extLst>
          </c:dPt>
          <c:dPt>
            <c:idx val="26"/>
            <c:bubble3D val="0"/>
            <c:extLst>
              <c:ext xmlns:c16="http://schemas.microsoft.com/office/drawing/2014/chart" uri="{C3380CC4-5D6E-409C-BE32-E72D297353CC}">
                <c16:uniqueId val="{0000005A-54B2-41BF-ACA5-7296272A8C6B}"/>
              </c:ext>
            </c:extLst>
          </c:dPt>
          <c:dPt>
            <c:idx val="27"/>
            <c:bubble3D val="0"/>
            <c:extLst>
              <c:ext xmlns:c16="http://schemas.microsoft.com/office/drawing/2014/chart" uri="{C3380CC4-5D6E-409C-BE32-E72D297353CC}">
                <c16:uniqueId val="{0000005B-54B2-41BF-ACA5-7296272A8C6B}"/>
              </c:ext>
            </c:extLst>
          </c:dPt>
          <c:dPt>
            <c:idx val="28"/>
            <c:bubble3D val="0"/>
            <c:extLst>
              <c:ext xmlns:c16="http://schemas.microsoft.com/office/drawing/2014/chart" uri="{C3380CC4-5D6E-409C-BE32-E72D297353CC}">
                <c16:uniqueId val="{0000005C-54B2-41BF-ACA5-7296272A8C6B}"/>
              </c:ext>
            </c:extLst>
          </c:dPt>
          <c:dPt>
            <c:idx val="29"/>
            <c:bubble3D val="0"/>
            <c:extLst>
              <c:ext xmlns:c16="http://schemas.microsoft.com/office/drawing/2014/chart" uri="{C3380CC4-5D6E-409C-BE32-E72D297353CC}">
                <c16:uniqueId val="{0000005D-54B2-41BF-ACA5-7296272A8C6B}"/>
              </c:ext>
            </c:extLst>
          </c:dPt>
          <c:dPt>
            <c:idx val="30"/>
            <c:bubble3D val="0"/>
            <c:extLst>
              <c:ext xmlns:c16="http://schemas.microsoft.com/office/drawing/2014/chart" uri="{C3380CC4-5D6E-409C-BE32-E72D297353CC}">
                <c16:uniqueId val="{0000005E-54B2-41BF-ACA5-7296272A8C6B}"/>
              </c:ext>
            </c:extLst>
          </c:dPt>
          <c:dPt>
            <c:idx val="31"/>
            <c:bubble3D val="0"/>
            <c:extLst>
              <c:ext xmlns:c16="http://schemas.microsoft.com/office/drawing/2014/chart" uri="{C3380CC4-5D6E-409C-BE32-E72D297353CC}">
                <c16:uniqueId val="{0000005F-54B2-41BF-ACA5-7296272A8C6B}"/>
              </c:ext>
            </c:extLst>
          </c:dPt>
          <c:dPt>
            <c:idx val="32"/>
            <c:bubble3D val="0"/>
            <c:extLst>
              <c:ext xmlns:c16="http://schemas.microsoft.com/office/drawing/2014/chart" uri="{C3380CC4-5D6E-409C-BE32-E72D297353CC}">
                <c16:uniqueId val="{00000060-54B2-41BF-ACA5-7296272A8C6B}"/>
              </c:ext>
            </c:extLst>
          </c:dPt>
          <c:dPt>
            <c:idx val="33"/>
            <c:bubble3D val="0"/>
            <c:extLst>
              <c:ext xmlns:c16="http://schemas.microsoft.com/office/drawing/2014/chart" uri="{C3380CC4-5D6E-409C-BE32-E72D297353CC}">
                <c16:uniqueId val="{00000061-54B2-41BF-ACA5-7296272A8C6B}"/>
              </c:ext>
            </c:extLst>
          </c:dPt>
          <c:dPt>
            <c:idx val="34"/>
            <c:bubble3D val="0"/>
            <c:extLst>
              <c:ext xmlns:c16="http://schemas.microsoft.com/office/drawing/2014/chart" uri="{C3380CC4-5D6E-409C-BE32-E72D297353CC}">
                <c16:uniqueId val="{00000062-54B2-41BF-ACA5-7296272A8C6B}"/>
              </c:ext>
            </c:extLst>
          </c:dPt>
          <c:dPt>
            <c:idx val="35"/>
            <c:bubble3D val="0"/>
            <c:extLst>
              <c:ext xmlns:c16="http://schemas.microsoft.com/office/drawing/2014/chart" uri="{C3380CC4-5D6E-409C-BE32-E72D297353CC}">
                <c16:uniqueId val="{00000063-54B2-41BF-ACA5-7296272A8C6B}"/>
              </c:ext>
            </c:extLst>
          </c:dPt>
          <c:dPt>
            <c:idx val="36"/>
            <c:bubble3D val="0"/>
            <c:extLst>
              <c:ext xmlns:c16="http://schemas.microsoft.com/office/drawing/2014/chart" uri="{C3380CC4-5D6E-409C-BE32-E72D297353CC}">
                <c16:uniqueId val="{00000064-54B2-41BF-ACA5-7296272A8C6B}"/>
              </c:ext>
            </c:extLst>
          </c:dPt>
          <c:dPt>
            <c:idx val="37"/>
            <c:bubble3D val="0"/>
            <c:extLst>
              <c:ext xmlns:c16="http://schemas.microsoft.com/office/drawing/2014/chart" uri="{C3380CC4-5D6E-409C-BE32-E72D297353CC}">
                <c16:uniqueId val="{00000065-54B2-41BF-ACA5-7296272A8C6B}"/>
              </c:ext>
            </c:extLst>
          </c:dPt>
          <c:dPt>
            <c:idx val="38"/>
            <c:bubble3D val="0"/>
            <c:extLst>
              <c:ext xmlns:c16="http://schemas.microsoft.com/office/drawing/2014/chart" uri="{C3380CC4-5D6E-409C-BE32-E72D297353CC}">
                <c16:uniqueId val="{00000066-54B2-41BF-ACA5-7296272A8C6B}"/>
              </c:ext>
            </c:extLst>
          </c:dPt>
          <c:dPt>
            <c:idx val="39"/>
            <c:bubble3D val="0"/>
            <c:extLst>
              <c:ext xmlns:c16="http://schemas.microsoft.com/office/drawing/2014/chart" uri="{C3380CC4-5D6E-409C-BE32-E72D297353CC}">
                <c16:uniqueId val="{00000067-54B2-41BF-ACA5-7296272A8C6B}"/>
              </c:ext>
            </c:extLst>
          </c:dPt>
          <c:dPt>
            <c:idx val="40"/>
            <c:bubble3D val="0"/>
            <c:extLst>
              <c:ext xmlns:c16="http://schemas.microsoft.com/office/drawing/2014/chart" uri="{C3380CC4-5D6E-409C-BE32-E72D297353CC}">
                <c16:uniqueId val="{00000068-54B2-41BF-ACA5-7296272A8C6B}"/>
              </c:ext>
            </c:extLst>
          </c:dPt>
          <c:dPt>
            <c:idx val="41"/>
            <c:bubble3D val="0"/>
            <c:extLst>
              <c:ext xmlns:c16="http://schemas.microsoft.com/office/drawing/2014/chart" uri="{C3380CC4-5D6E-409C-BE32-E72D297353CC}">
                <c16:uniqueId val="{00000069-54B2-41BF-ACA5-7296272A8C6B}"/>
              </c:ext>
            </c:extLst>
          </c:dPt>
          <c:dPt>
            <c:idx val="42"/>
            <c:bubble3D val="0"/>
            <c:extLst>
              <c:ext xmlns:c16="http://schemas.microsoft.com/office/drawing/2014/chart" uri="{C3380CC4-5D6E-409C-BE32-E72D297353CC}">
                <c16:uniqueId val="{0000006A-54B2-41BF-ACA5-7296272A8C6B}"/>
              </c:ext>
            </c:extLst>
          </c:dPt>
          <c:dPt>
            <c:idx val="43"/>
            <c:bubble3D val="0"/>
            <c:extLst>
              <c:ext xmlns:c16="http://schemas.microsoft.com/office/drawing/2014/chart" uri="{C3380CC4-5D6E-409C-BE32-E72D297353CC}">
                <c16:uniqueId val="{0000006B-54B2-41BF-ACA5-7296272A8C6B}"/>
              </c:ext>
            </c:extLst>
          </c:dPt>
          <c:dPt>
            <c:idx val="44"/>
            <c:bubble3D val="0"/>
            <c:extLst>
              <c:ext xmlns:c16="http://schemas.microsoft.com/office/drawing/2014/chart" uri="{C3380CC4-5D6E-409C-BE32-E72D297353CC}">
                <c16:uniqueId val="{0000006C-54B2-41BF-ACA5-7296272A8C6B}"/>
              </c:ext>
            </c:extLst>
          </c:dPt>
          <c:dPt>
            <c:idx val="45"/>
            <c:bubble3D val="0"/>
            <c:extLst>
              <c:ext xmlns:c16="http://schemas.microsoft.com/office/drawing/2014/chart" uri="{C3380CC4-5D6E-409C-BE32-E72D297353CC}">
                <c16:uniqueId val="{0000006D-54B2-41BF-ACA5-7296272A8C6B}"/>
              </c:ext>
            </c:extLst>
          </c:dPt>
          <c:dPt>
            <c:idx val="46"/>
            <c:bubble3D val="0"/>
            <c:extLst>
              <c:ext xmlns:c16="http://schemas.microsoft.com/office/drawing/2014/chart" uri="{C3380CC4-5D6E-409C-BE32-E72D297353CC}">
                <c16:uniqueId val="{0000006E-54B2-41BF-ACA5-7296272A8C6B}"/>
              </c:ext>
            </c:extLst>
          </c:dPt>
          <c:dPt>
            <c:idx val="47"/>
            <c:bubble3D val="0"/>
            <c:extLst>
              <c:ext xmlns:c16="http://schemas.microsoft.com/office/drawing/2014/chart" uri="{C3380CC4-5D6E-409C-BE32-E72D297353CC}">
                <c16:uniqueId val="{0000006F-54B2-41BF-ACA5-7296272A8C6B}"/>
              </c:ext>
            </c:extLst>
          </c:dPt>
          <c:dPt>
            <c:idx val="48"/>
            <c:bubble3D val="0"/>
            <c:extLst>
              <c:ext xmlns:c16="http://schemas.microsoft.com/office/drawing/2014/chart" uri="{C3380CC4-5D6E-409C-BE32-E72D297353CC}">
                <c16:uniqueId val="{00000070-54B2-41BF-ACA5-7296272A8C6B}"/>
              </c:ext>
            </c:extLst>
          </c:dPt>
          <c:dPt>
            <c:idx val="49"/>
            <c:bubble3D val="0"/>
            <c:extLst>
              <c:ext xmlns:c16="http://schemas.microsoft.com/office/drawing/2014/chart" uri="{C3380CC4-5D6E-409C-BE32-E72D297353CC}">
                <c16:uniqueId val="{00000071-54B2-41BF-ACA5-7296272A8C6B}"/>
              </c:ext>
            </c:extLst>
          </c:dPt>
          <c:dPt>
            <c:idx val="50"/>
            <c:bubble3D val="0"/>
            <c:extLst>
              <c:ext xmlns:c16="http://schemas.microsoft.com/office/drawing/2014/chart" uri="{C3380CC4-5D6E-409C-BE32-E72D297353CC}">
                <c16:uniqueId val="{00000072-54B2-41BF-ACA5-7296272A8C6B}"/>
              </c:ext>
            </c:extLst>
          </c:dPt>
          <c:dPt>
            <c:idx val="51"/>
            <c:bubble3D val="0"/>
            <c:extLst>
              <c:ext xmlns:c16="http://schemas.microsoft.com/office/drawing/2014/chart" uri="{C3380CC4-5D6E-409C-BE32-E72D297353CC}">
                <c16:uniqueId val="{00000073-54B2-41BF-ACA5-7296272A8C6B}"/>
              </c:ext>
            </c:extLst>
          </c:dPt>
          <c:dPt>
            <c:idx val="52"/>
            <c:bubble3D val="0"/>
            <c:extLst>
              <c:ext xmlns:c16="http://schemas.microsoft.com/office/drawing/2014/chart" uri="{C3380CC4-5D6E-409C-BE32-E72D297353CC}">
                <c16:uniqueId val="{00000074-54B2-41BF-ACA5-7296272A8C6B}"/>
              </c:ext>
            </c:extLst>
          </c:dPt>
          <c:dPt>
            <c:idx val="53"/>
            <c:bubble3D val="0"/>
            <c:extLst>
              <c:ext xmlns:c16="http://schemas.microsoft.com/office/drawing/2014/chart" uri="{C3380CC4-5D6E-409C-BE32-E72D297353CC}">
                <c16:uniqueId val="{00000075-54B2-41BF-ACA5-7296272A8C6B}"/>
              </c:ext>
            </c:extLst>
          </c:dPt>
          <c:dPt>
            <c:idx val="54"/>
            <c:bubble3D val="0"/>
            <c:extLst>
              <c:ext xmlns:c16="http://schemas.microsoft.com/office/drawing/2014/chart" uri="{C3380CC4-5D6E-409C-BE32-E72D297353CC}">
                <c16:uniqueId val="{00000076-54B2-41BF-ACA5-7296272A8C6B}"/>
              </c:ext>
            </c:extLst>
          </c:dPt>
          <c:dPt>
            <c:idx val="55"/>
            <c:bubble3D val="0"/>
            <c:extLst>
              <c:ext xmlns:c16="http://schemas.microsoft.com/office/drawing/2014/chart" uri="{C3380CC4-5D6E-409C-BE32-E72D297353CC}">
                <c16:uniqueId val="{00000077-54B2-41BF-ACA5-7296272A8C6B}"/>
              </c:ext>
            </c:extLst>
          </c:dPt>
          <c:dPt>
            <c:idx val="56"/>
            <c:bubble3D val="0"/>
            <c:extLst>
              <c:ext xmlns:c16="http://schemas.microsoft.com/office/drawing/2014/chart" uri="{C3380CC4-5D6E-409C-BE32-E72D297353CC}">
                <c16:uniqueId val="{00000078-54B2-41BF-ACA5-7296272A8C6B}"/>
              </c:ext>
            </c:extLst>
          </c:dPt>
          <c:dPt>
            <c:idx val="59"/>
            <c:bubble3D val="0"/>
            <c:extLst>
              <c:ext xmlns:c16="http://schemas.microsoft.com/office/drawing/2014/chart" uri="{C3380CC4-5D6E-409C-BE32-E72D297353CC}">
                <c16:uniqueId val="{00000079-54B2-41BF-ACA5-7296272A8C6B}"/>
              </c:ext>
            </c:extLst>
          </c:dPt>
          <c:dPt>
            <c:idx val="60"/>
            <c:bubble3D val="0"/>
            <c:extLst>
              <c:ext xmlns:c16="http://schemas.microsoft.com/office/drawing/2014/chart" uri="{C3380CC4-5D6E-409C-BE32-E72D297353CC}">
                <c16:uniqueId val="{0000007A-54B2-41BF-ACA5-7296272A8C6B}"/>
              </c:ext>
            </c:extLst>
          </c:dPt>
          <c:dPt>
            <c:idx val="61"/>
            <c:bubble3D val="0"/>
            <c:extLst>
              <c:ext xmlns:c16="http://schemas.microsoft.com/office/drawing/2014/chart" uri="{C3380CC4-5D6E-409C-BE32-E72D297353CC}">
                <c16:uniqueId val="{0000007B-54B2-41BF-ACA5-7296272A8C6B}"/>
              </c:ext>
            </c:extLst>
          </c:dPt>
          <c:dPt>
            <c:idx val="71"/>
            <c:bubble3D val="0"/>
            <c:extLst>
              <c:ext xmlns:c16="http://schemas.microsoft.com/office/drawing/2014/chart" uri="{C3380CC4-5D6E-409C-BE32-E72D297353CC}">
                <c16:uniqueId val="{0000007C-54B2-41BF-ACA5-7296272A8C6B}"/>
              </c:ext>
            </c:extLst>
          </c:dPt>
          <c:dPt>
            <c:idx val="72"/>
            <c:bubble3D val="0"/>
            <c:extLst>
              <c:ext xmlns:c16="http://schemas.microsoft.com/office/drawing/2014/chart" uri="{C3380CC4-5D6E-409C-BE32-E72D297353CC}">
                <c16:uniqueId val="{0000007D-54B2-41BF-ACA5-7296272A8C6B}"/>
              </c:ext>
            </c:extLst>
          </c:dPt>
          <c:dPt>
            <c:idx val="73"/>
            <c:bubble3D val="0"/>
            <c:extLst>
              <c:ext xmlns:c16="http://schemas.microsoft.com/office/drawing/2014/chart" uri="{C3380CC4-5D6E-409C-BE32-E72D297353CC}">
                <c16:uniqueId val="{0000007E-54B2-41BF-ACA5-7296272A8C6B}"/>
              </c:ext>
            </c:extLst>
          </c:dPt>
          <c:dLbls>
            <c:dLbl>
              <c:idx val="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54B2-41BF-ACA5-7296272A8C6B}"/>
                </c:ext>
              </c:extLst>
            </c:dLbl>
            <c:dLbl>
              <c:idx val="1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54B2-41BF-ACA5-7296272A8C6B}"/>
                </c:ext>
              </c:extLst>
            </c:dLbl>
            <c:dLbl>
              <c:idx val="2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54B2-41BF-ACA5-7296272A8C6B}"/>
                </c:ext>
              </c:extLst>
            </c:dLbl>
            <c:dLbl>
              <c:idx val="3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54B2-41BF-ACA5-7296272A8C6B}"/>
                </c:ext>
              </c:extLst>
            </c:dLbl>
            <c:dLbl>
              <c:idx val="4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54B2-41BF-ACA5-7296272A8C6B}"/>
                </c:ext>
              </c:extLst>
            </c:dLbl>
            <c:dLbl>
              <c:idx val="6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54B2-41BF-ACA5-7296272A8C6B}"/>
                </c:ext>
              </c:extLst>
            </c:dLbl>
            <c:dLbl>
              <c:idx val="7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54B2-41BF-ACA5-7296272A8C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'F29-30'!$F$7:$F$80</c:f>
              <c:numCache>
                <c:formatCode>0.00</c:formatCode>
                <c:ptCount val="74"/>
                <c:pt idx="0">
                  <c:v>17.074313615121401</c:v>
                </c:pt>
                <c:pt idx="1">
                  <c:v>17.065597703047501</c:v>
                </c:pt>
                <c:pt idx="2">
                  <c:v>16.9498532895533</c:v>
                </c:pt>
                <c:pt idx="3">
                  <c:v>16.883721073636501</c:v>
                </c:pt>
                <c:pt idx="4">
                  <c:v>16.7661412693482</c:v>
                </c:pt>
                <c:pt idx="5">
                  <c:v>16.590894011054701</c:v>
                </c:pt>
                <c:pt idx="6">
                  <c:v>16.4629208193249</c:v>
                </c:pt>
                <c:pt idx="7">
                  <c:v>16.5154317053887</c:v>
                </c:pt>
                <c:pt idx="8">
                  <c:v>16.768190704804798</c:v>
                </c:pt>
                <c:pt idx="9">
                  <c:v>16.9593770088327</c:v>
                </c:pt>
                <c:pt idx="10">
                  <c:v>17.083504831977798</c:v>
                </c:pt>
                <c:pt idx="11">
                  <c:v>17.241641537202</c:v>
                </c:pt>
                <c:pt idx="12">
                  <c:v>17.783892527658899</c:v>
                </c:pt>
                <c:pt idx="13">
                  <c:v>18.447064021845001</c:v>
                </c:pt>
                <c:pt idx="14">
                  <c:v>18.689965982853</c:v>
                </c:pt>
                <c:pt idx="15">
                  <c:v>18.780545247240202</c:v>
                </c:pt>
                <c:pt idx="16">
                  <c:v>18.938496349444002</c:v>
                </c:pt>
                <c:pt idx="17">
                  <c:v>19.174175412531898</c:v>
                </c:pt>
                <c:pt idx="18">
                  <c:v>19.532149325649101</c:v>
                </c:pt>
                <c:pt idx="19">
                  <c:v>20.045081185363902</c:v>
                </c:pt>
                <c:pt idx="20">
                  <c:v>20.3218888119059</c:v>
                </c:pt>
                <c:pt idx="21">
                  <c:v>20.6111327612014</c:v>
                </c:pt>
                <c:pt idx="22">
                  <c:v>20.782250757103199</c:v>
                </c:pt>
                <c:pt idx="23">
                  <c:v>20.661376207358298</c:v>
                </c:pt>
                <c:pt idx="24">
                  <c:v>20.5835196329617</c:v>
                </c:pt>
                <c:pt idx="25">
                  <c:v>21.417091525834099</c:v>
                </c:pt>
                <c:pt idx="26">
                  <c:v>21.529641308428399</c:v>
                </c:pt>
                <c:pt idx="27">
                  <c:v>21.3335600073774</c:v>
                </c:pt>
                <c:pt idx="28">
                  <c:v>21.246148929556298</c:v>
                </c:pt>
                <c:pt idx="29">
                  <c:v>21.041225877984001</c:v>
                </c:pt>
                <c:pt idx="30">
                  <c:v>21.126071217349299</c:v>
                </c:pt>
                <c:pt idx="31">
                  <c:v>21.0993802885604</c:v>
                </c:pt>
                <c:pt idx="32">
                  <c:v>21.1508491680876</c:v>
                </c:pt>
                <c:pt idx="33">
                  <c:v>21.0837162974059</c:v>
                </c:pt>
                <c:pt idx="34">
                  <c:v>21.069014924409899</c:v>
                </c:pt>
                <c:pt idx="35">
                  <c:v>21.2124560152897</c:v>
                </c:pt>
                <c:pt idx="36">
                  <c:v>21.279110135076699</c:v>
                </c:pt>
                <c:pt idx="37">
                  <c:v>21.020797909078901</c:v>
                </c:pt>
                <c:pt idx="38">
                  <c:v>20.177345112897999</c:v>
                </c:pt>
                <c:pt idx="39">
                  <c:v>19.025367992045599</c:v>
                </c:pt>
                <c:pt idx="40">
                  <c:v>18.5671217783141</c:v>
                </c:pt>
                <c:pt idx="41">
                  <c:v>19.125712297907299</c:v>
                </c:pt>
                <c:pt idx="42">
                  <c:v>19.695218368898601</c:v>
                </c:pt>
                <c:pt idx="43">
                  <c:v>19.7027314217781</c:v>
                </c:pt>
                <c:pt idx="44">
                  <c:v>19.400065610753298</c:v>
                </c:pt>
                <c:pt idx="45">
                  <c:v>19.060155858244901</c:v>
                </c:pt>
                <c:pt idx="46">
                  <c:v>18.8019315650339</c:v>
                </c:pt>
                <c:pt idx="47">
                  <c:v>19.152073843451699</c:v>
                </c:pt>
                <c:pt idx="48">
                  <c:v>19.870742849603701</c:v>
                </c:pt>
                <c:pt idx="49">
                  <c:v>20.745151394540901</c:v>
                </c:pt>
                <c:pt idx="50">
                  <c:v>21.427620911797899</c:v>
                </c:pt>
                <c:pt idx="51">
                  <c:v>21.549174451317501</c:v>
                </c:pt>
                <c:pt idx="52">
                  <c:v>21.685154052528201</c:v>
                </c:pt>
                <c:pt idx="53">
                  <c:v>21.732751381016001</c:v>
                </c:pt>
                <c:pt idx="54">
                  <c:v>21.735496353358901</c:v>
                </c:pt>
                <c:pt idx="55">
                  <c:v>21.7870390921737</c:v>
                </c:pt>
                <c:pt idx="56">
                  <c:v>21.725235413032099</c:v>
                </c:pt>
                <c:pt idx="57">
                  <c:v>21.708185384478099</c:v>
                </c:pt>
                <c:pt idx="58">
                  <c:v>21.642098937403901</c:v>
                </c:pt>
                <c:pt idx="59">
                  <c:v>21.819912303908101</c:v>
                </c:pt>
                <c:pt idx="60">
                  <c:v>22.1629026447476</c:v>
                </c:pt>
                <c:pt idx="61">
                  <c:v>22.328281175691199</c:v>
                </c:pt>
                <c:pt idx="62">
                  <c:v>22.726783175680001</c:v>
                </c:pt>
                <c:pt idx="63">
                  <c:v>23.135019494209601</c:v>
                </c:pt>
                <c:pt idx="64">
                  <c:v>23.292570064022701</c:v>
                </c:pt>
                <c:pt idx="65">
                  <c:v>23.383301165543401</c:v>
                </c:pt>
                <c:pt idx="66">
                  <c:v>23.455411415909701</c:v>
                </c:pt>
                <c:pt idx="67">
                  <c:v>23.529055755759298</c:v>
                </c:pt>
                <c:pt idx="68">
                  <c:v>23.569318492322399</c:v>
                </c:pt>
                <c:pt idx="69">
                  <c:v>23.647235709832099</c:v>
                </c:pt>
                <c:pt idx="70">
                  <c:v>23.7345106519887</c:v>
                </c:pt>
                <c:pt idx="71">
                  <c:v>23.6626882880369</c:v>
                </c:pt>
                <c:pt idx="72">
                  <c:v>23.741436130713399</c:v>
                </c:pt>
                <c:pt idx="73">
                  <c:v>23.6311561758415</c:v>
                </c:pt>
              </c:numCache>
            </c:numRef>
          </c:val>
          <c:smooth val="0"/>
          <c:extLst>
            <c:ext xmlns:c16="http://schemas.microsoft.com/office/drawing/2014/chart" uri="{C3380CC4-5D6E-409C-BE32-E72D297353CC}">
              <c16:uniqueId val="{0000007F-54B2-41BF-ACA5-7296272A8C6B}"/>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8.134064428738601"/>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v>Regular</c:v>
          </c:tx>
          <c:spPr>
            <a:solidFill>
              <a:srgbClr val="AFB7BC"/>
            </a:solidFill>
          </c:spPr>
          <c:invertIfNegative val="0"/>
          <c:dPt>
            <c:idx val="1"/>
            <c:invertIfNegative val="0"/>
            <c:bubble3D val="0"/>
            <c:extLst>
              <c:ext xmlns:c16="http://schemas.microsoft.com/office/drawing/2014/chart" uri="{C3380CC4-5D6E-409C-BE32-E72D297353CC}">
                <c16:uniqueId val="{00000000-84D5-4ECD-AA1D-CA6A8E97CBD7}"/>
              </c:ext>
            </c:extLst>
          </c:dPt>
          <c:dPt>
            <c:idx val="2"/>
            <c:invertIfNegative val="0"/>
            <c:bubble3D val="0"/>
            <c:extLst>
              <c:ext xmlns:c16="http://schemas.microsoft.com/office/drawing/2014/chart" uri="{C3380CC4-5D6E-409C-BE32-E72D297353CC}">
                <c16:uniqueId val="{00000001-84D5-4ECD-AA1D-CA6A8E97CBD7}"/>
              </c:ext>
            </c:extLst>
          </c:dPt>
          <c:dPt>
            <c:idx val="3"/>
            <c:invertIfNegative val="0"/>
            <c:bubble3D val="0"/>
            <c:extLst>
              <c:ext xmlns:c16="http://schemas.microsoft.com/office/drawing/2014/chart" uri="{C3380CC4-5D6E-409C-BE32-E72D297353CC}">
                <c16:uniqueId val="{00000002-84D5-4ECD-AA1D-CA6A8E97CBD7}"/>
              </c:ext>
            </c:extLst>
          </c:dPt>
          <c:dPt>
            <c:idx val="4"/>
            <c:invertIfNegative val="0"/>
            <c:bubble3D val="0"/>
            <c:extLst>
              <c:ext xmlns:c16="http://schemas.microsoft.com/office/drawing/2014/chart" uri="{C3380CC4-5D6E-409C-BE32-E72D297353CC}">
                <c16:uniqueId val="{00000003-84D5-4ECD-AA1D-CA6A8E97CBD7}"/>
              </c:ext>
            </c:extLst>
          </c:dPt>
          <c:dPt>
            <c:idx val="5"/>
            <c:invertIfNegative val="0"/>
            <c:bubble3D val="0"/>
            <c:extLst>
              <c:ext xmlns:c16="http://schemas.microsoft.com/office/drawing/2014/chart" uri="{C3380CC4-5D6E-409C-BE32-E72D297353CC}">
                <c16:uniqueId val="{00000004-84D5-4ECD-AA1D-CA6A8E97CBD7}"/>
              </c:ext>
            </c:extLst>
          </c:dPt>
          <c:dPt>
            <c:idx val="6"/>
            <c:invertIfNegative val="0"/>
            <c:bubble3D val="0"/>
            <c:extLst>
              <c:ext xmlns:c16="http://schemas.microsoft.com/office/drawing/2014/chart" uri="{C3380CC4-5D6E-409C-BE32-E72D297353CC}">
                <c16:uniqueId val="{00000005-84D5-4ECD-AA1D-CA6A8E97CBD7}"/>
              </c:ext>
            </c:extLst>
          </c:dPt>
          <c:dPt>
            <c:idx val="8"/>
            <c:invertIfNegative val="0"/>
            <c:bubble3D val="0"/>
            <c:extLst>
              <c:ext xmlns:c16="http://schemas.microsoft.com/office/drawing/2014/chart" uri="{C3380CC4-5D6E-409C-BE32-E72D297353CC}">
                <c16:uniqueId val="{00000006-84D5-4ECD-AA1D-CA6A8E97CBD7}"/>
              </c:ext>
            </c:extLst>
          </c:dPt>
          <c:dPt>
            <c:idx val="9"/>
            <c:invertIfNegative val="0"/>
            <c:bubble3D val="0"/>
            <c:extLst>
              <c:ext xmlns:c16="http://schemas.microsoft.com/office/drawing/2014/chart" uri="{C3380CC4-5D6E-409C-BE32-E72D297353CC}">
                <c16:uniqueId val="{00000007-84D5-4ECD-AA1D-CA6A8E97CBD7}"/>
              </c:ext>
            </c:extLst>
          </c:dPt>
          <c:dPt>
            <c:idx val="10"/>
            <c:invertIfNegative val="0"/>
            <c:bubble3D val="0"/>
            <c:extLst>
              <c:ext xmlns:c16="http://schemas.microsoft.com/office/drawing/2014/chart" uri="{C3380CC4-5D6E-409C-BE32-E72D297353CC}">
                <c16:uniqueId val="{00000008-84D5-4ECD-AA1D-CA6A8E97CBD7}"/>
              </c:ext>
            </c:extLst>
          </c:dPt>
          <c:dPt>
            <c:idx val="11"/>
            <c:invertIfNegative val="0"/>
            <c:bubble3D val="0"/>
            <c:extLst>
              <c:ext xmlns:c16="http://schemas.microsoft.com/office/drawing/2014/chart" uri="{C3380CC4-5D6E-409C-BE32-E72D297353CC}">
                <c16:uniqueId val="{00000009-84D5-4ECD-AA1D-CA6A8E97CBD7}"/>
              </c:ext>
            </c:extLst>
          </c:dPt>
          <c:dPt>
            <c:idx val="12"/>
            <c:invertIfNegative val="0"/>
            <c:bubble3D val="0"/>
            <c:extLst>
              <c:ext xmlns:c16="http://schemas.microsoft.com/office/drawing/2014/chart" uri="{C3380CC4-5D6E-409C-BE32-E72D297353CC}">
                <c16:uniqueId val="{0000000A-84D5-4ECD-AA1D-CA6A8E97CBD7}"/>
              </c:ext>
            </c:extLst>
          </c:dPt>
          <c:dPt>
            <c:idx val="13"/>
            <c:invertIfNegative val="0"/>
            <c:bubble3D val="0"/>
            <c:extLst>
              <c:ext xmlns:c16="http://schemas.microsoft.com/office/drawing/2014/chart" uri="{C3380CC4-5D6E-409C-BE32-E72D297353CC}">
                <c16:uniqueId val="{0000000B-84D5-4ECD-AA1D-CA6A8E97CBD7}"/>
              </c:ext>
            </c:extLst>
          </c:dPt>
          <c:dPt>
            <c:idx val="14"/>
            <c:invertIfNegative val="0"/>
            <c:bubble3D val="0"/>
            <c:spPr>
              <a:solidFill>
                <a:srgbClr val="595959"/>
              </a:solidFill>
            </c:spPr>
            <c:extLst>
              <c:ext xmlns:c16="http://schemas.microsoft.com/office/drawing/2014/chart" uri="{C3380CC4-5D6E-409C-BE32-E72D297353CC}">
                <c16:uniqueId val="{0000000D-84D5-4ECD-AA1D-CA6A8E97CBD7}"/>
              </c:ext>
            </c:extLst>
          </c:dPt>
          <c:dPt>
            <c:idx val="15"/>
            <c:invertIfNegative val="0"/>
            <c:bubble3D val="0"/>
            <c:extLst>
              <c:ext xmlns:c16="http://schemas.microsoft.com/office/drawing/2014/chart" uri="{C3380CC4-5D6E-409C-BE32-E72D297353CC}">
                <c16:uniqueId val="{0000000E-84D5-4ECD-AA1D-CA6A8E97CBD7}"/>
              </c:ext>
            </c:extLst>
          </c:dPt>
          <c:dPt>
            <c:idx val="17"/>
            <c:invertIfNegative val="0"/>
            <c:bubble3D val="0"/>
            <c:extLst>
              <c:ext xmlns:c16="http://schemas.microsoft.com/office/drawing/2014/chart" uri="{C3380CC4-5D6E-409C-BE32-E72D297353CC}">
                <c16:uniqueId val="{0000000F-84D5-4ECD-AA1D-CA6A8E97CBD7}"/>
              </c:ext>
            </c:extLst>
          </c:dPt>
          <c:dPt>
            <c:idx val="19"/>
            <c:invertIfNegative val="0"/>
            <c:bubble3D val="0"/>
            <c:extLst>
              <c:ext xmlns:c16="http://schemas.microsoft.com/office/drawing/2014/chart" uri="{C3380CC4-5D6E-409C-BE32-E72D297353CC}">
                <c16:uniqueId val="{00000010-84D5-4ECD-AA1D-CA6A8E97CBD7}"/>
              </c:ext>
            </c:extLst>
          </c:dPt>
          <c:dPt>
            <c:idx val="20"/>
            <c:invertIfNegative val="0"/>
            <c:bubble3D val="0"/>
            <c:extLst>
              <c:ext xmlns:c16="http://schemas.microsoft.com/office/drawing/2014/chart" uri="{C3380CC4-5D6E-409C-BE32-E72D297353CC}">
                <c16:uniqueId val="{00000011-84D5-4ECD-AA1D-CA6A8E97CBD7}"/>
              </c:ext>
            </c:extLst>
          </c:dPt>
          <c:dPt>
            <c:idx val="21"/>
            <c:invertIfNegative val="0"/>
            <c:bubble3D val="0"/>
            <c:extLst>
              <c:ext xmlns:c16="http://schemas.microsoft.com/office/drawing/2014/chart" uri="{C3380CC4-5D6E-409C-BE32-E72D297353CC}">
                <c16:uniqueId val="{00000012-84D5-4ECD-AA1D-CA6A8E97CBD7}"/>
              </c:ext>
            </c:extLst>
          </c:dPt>
          <c:dPt>
            <c:idx val="22"/>
            <c:invertIfNegative val="0"/>
            <c:bubble3D val="0"/>
            <c:extLst>
              <c:ext xmlns:c16="http://schemas.microsoft.com/office/drawing/2014/chart" uri="{C3380CC4-5D6E-409C-BE32-E72D297353CC}">
                <c16:uniqueId val="{00000013-84D5-4ECD-AA1D-CA6A8E97CBD7}"/>
              </c:ext>
            </c:extLst>
          </c:dPt>
          <c:dPt>
            <c:idx val="23"/>
            <c:invertIfNegative val="0"/>
            <c:bubble3D val="0"/>
            <c:spPr>
              <a:solidFill>
                <a:srgbClr val="595959"/>
              </a:solidFill>
            </c:spPr>
            <c:extLst>
              <c:ext xmlns:c16="http://schemas.microsoft.com/office/drawing/2014/chart" uri="{C3380CC4-5D6E-409C-BE32-E72D297353CC}">
                <c16:uniqueId val="{00000015-84D5-4ECD-AA1D-CA6A8E97CBD7}"/>
              </c:ext>
            </c:extLst>
          </c:dPt>
          <c:dPt>
            <c:idx val="24"/>
            <c:invertIfNegative val="0"/>
            <c:bubble3D val="0"/>
            <c:extLst>
              <c:ext xmlns:c16="http://schemas.microsoft.com/office/drawing/2014/chart" uri="{C3380CC4-5D6E-409C-BE32-E72D297353CC}">
                <c16:uniqueId val="{00000016-84D5-4ECD-AA1D-CA6A8E97CBD7}"/>
              </c:ext>
            </c:extLst>
          </c:dPt>
          <c:dPt>
            <c:idx val="25"/>
            <c:invertIfNegative val="0"/>
            <c:bubble3D val="0"/>
            <c:extLst>
              <c:ext xmlns:c16="http://schemas.microsoft.com/office/drawing/2014/chart" uri="{C3380CC4-5D6E-409C-BE32-E72D297353CC}">
                <c16:uniqueId val="{00000017-84D5-4ECD-AA1D-CA6A8E97CBD7}"/>
              </c:ext>
            </c:extLst>
          </c:dPt>
          <c:dPt>
            <c:idx val="26"/>
            <c:invertIfNegative val="0"/>
            <c:bubble3D val="0"/>
            <c:extLst>
              <c:ext xmlns:c16="http://schemas.microsoft.com/office/drawing/2014/chart" uri="{C3380CC4-5D6E-409C-BE32-E72D297353CC}">
                <c16:uniqueId val="{00000018-84D5-4ECD-AA1D-CA6A8E97CBD7}"/>
              </c:ext>
            </c:extLst>
          </c:dPt>
          <c:dPt>
            <c:idx val="27"/>
            <c:invertIfNegative val="0"/>
            <c:bubble3D val="0"/>
            <c:extLst>
              <c:ext xmlns:c16="http://schemas.microsoft.com/office/drawing/2014/chart" uri="{C3380CC4-5D6E-409C-BE32-E72D297353CC}">
                <c16:uniqueId val="{00000019-84D5-4ECD-AA1D-CA6A8E97CBD7}"/>
              </c:ext>
            </c:extLst>
          </c:dPt>
          <c:dPt>
            <c:idx val="30"/>
            <c:invertIfNegative val="0"/>
            <c:bubble3D val="0"/>
            <c:extLst>
              <c:ext xmlns:c16="http://schemas.microsoft.com/office/drawing/2014/chart" uri="{C3380CC4-5D6E-409C-BE32-E72D297353CC}">
                <c16:uniqueId val="{0000001A-84D5-4ECD-AA1D-CA6A8E97CBD7}"/>
              </c:ext>
            </c:extLst>
          </c:dPt>
          <c:dPt>
            <c:idx val="32"/>
            <c:invertIfNegative val="0"/>
            <c:bubble3D val="0"/>
            <c:extLst>
              <c:ext xmlns:c16="http://schemas.microsoft.com/office/drawing/2014/chart" uri="{C3380CC4-5D6E-409C-BE32-E72D297353CC}">
                <c16:uniqueId val="{0000001B-84D5-4ECD-AA1D-CA6A8E97CBD7}"/>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D5-4ECD-AA1D-CA6A8E97CBD7}"/>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D5-4ECD-AA1D-CA6A8E97CBD7}"/>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D5-4ECD-AA1D-CA6A8E97CBD7}"/>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4D5-4ECD-AA1D-CA6A8E97CBD7}"/>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D5-4ECD-AA1D-CA6A8E97CBD7}"/>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D5-4ECD-AA1D-CA6A8E97CBD7}"/>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D5-4ECD-AA1D-CA6A8E97CBD7}"/>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4D5-4ECD-AA1D-CA6A8E97CBD7}"/>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4D5-4ECD-AA1D-CA6A8E97CBD7}"/>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4D5-4ECD-AA1D-CA6A8E97CBD7}"/>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4D5-4ECD-AA1D-CA6A8E97CBD7}"/>
                </c:ext>
              </c:extLst>
            </c:dLbl>
            <c:dLbl>
              <c:idx val="1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4D5-4ECD-AA1D-CA6A8E97CBD7}"/>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4D5-4ECD-AA1D-CA6A8E97CBD7}"/>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4D5-4ECD-AA1D-CA6A8E97CBD7}"/>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4D5-4ECD-AA1D-CA6A8E97CBD7}"/>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4D5-4ECD-AA1D-CA6A8E97CBD7}"/>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4D5-4ECD-AA1D-CA6A8E97CBD7}"/>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4D5-4ECD-AA1D-CA6A8E97CBD7}"/>
                </c:ext>
              </c:extLst>
            </c:dLbl>
            <c:dLbl>
              <c:idx val="23"/>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4D5-4ECD-AA1D-CA6A8E97CBD7}"/>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4D5-4ECD-AA1D-CA6A8E97CBD7}"/>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4D5-4ECD-AA1D-CA6A8E97CBD7}"/>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4D5-4ECD-AA1D-CA6A8E97CBD7}"/>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4D5-4ECD-AA1D-CA6A8E97CBD7}"/>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4D5-4ECD-AA1D-CA6A8E97CBD7}"/>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'F31'!$A$7:$A$39</c:f>
              <c:strCache>
                <c:ptCount val="33"/>
                <c:pt idx="0">
                  <c:v>Tamaulipas</c:v>
                </c:pt>
                <c:pt idx="1">
                  <c:v>Chihuahua</c:v>
                </c:pt>
                <c:pt idx="2">
                  <c:v>Querétaro</c:v>
                </c:pt>
                <c:pt idx="3">
                  <c:v>Baja California</c:v>
                </c:pt>
                <c:pt idx="4">
                  <c:v>Coahuila</c:v>
                </c:pt>
                <c:pt idx="5">
                  <c:v>Hidalgo</c:v>
                </c:pt>
                <c:pt idx="6">
                  <c:v>Tlaxcala</c:v>
                </c:pt>
                <c:pt idx="7">
                  <c:v>Puebla</c:v>
                </c:pt>
                <c:pt idx="8">
                  <c:v>Morelos</c:v>
                </c:pt>
                <c:pt idx="9">
                  <c:v>Veracruz</c:v>
                </c:pt>
                <c:pt idx="10">
                  <c:v>Aguascalientes</c:v>
                </c:pt>
                <c:pt idx="11">
                  <c:v>Tabasco</c:v>
                </c:pt>
                <c:pt idx="12">
                  <c:v>Sonora</c:v>
                </c:pt>
                <c:pt idx="13">
                  <c:v>México</c:v>
                </c:pt>
                <c:pt idx="14">
                  <c:v>Nacional</c:v>
                </c:pt>
                <c:pt idx="15">
                  <c:v>Chiapas</c:v>
                </c:pt>
                <c:pt idx="16">
                  <c:v>Guanajuato</c:v>
                </c:pt>
                <c:pt idx="17">
                  <c:v>Durango</c:v>
                </c:pt>
                <c:pt idx="18">
                  <c:v>Zacatecas</c:v>
                </c:pt>
                <c:pt idx="19">
                  <c:v>Sinaloa</c:v>
                </c:pt>
                <c:pt idx="20">
                  <c:v>Colima</c:v>
                </c:pt>
                <c:pt idx="21">
                  <c:v>San Luis Potosí</c:v>
                </c:pt>
                <c:pt idx="22">
                  <c:v>Ciudad de México</c:v>
                </c:pt>
                <c:pt idx="23">
                  <c:v>Jalisco</c:v>
                </c:pt>
                <c:pt idx="24">
                  <c:v>Michoacán</c:v>
                </c:pt>
                <c:pt idx="25">
                  <c:v>Yucatán</c:v>
                </c:pt>
                <c:pt idx="26">
                  <c:v>Nayarit</c:v>
                </c:pt>
                <c:pt idx="27">
                  <c:v>Oaxaca</c:v>
                </c:pt>
                <c:pt idx="28">
                  <c:v>Baja California Sur</c:v>
                </c:pt>
                <c:pt idx="29">
                  <c:v>Campeche</c:v>
                </c:pt>
                <c:pt idx="30">
                  <c:v>Nuevo León</c:v>
                </c:pt>
                <c:pt idx="31">
                  <c:v>Guerrero</c:v>
                </c:pt>
                <c:pt idx="32">
                  <c:v>Quintana Roo</c:v>
                </c:pt>
              </c:strCache>
            </c:strRef>
          </c:cat>
          <c:val>
            <c:numRef>
              <c:f>'F31'!$B$7:$B$39</c:f>
              <c:numCache>
                <c:formatCode>0.00</c:formatCode>
                <c:ptCount val="33"/>
                <c:pt idx="0">
                  <c:v>18.821261195912001</c:v>
                </c:pt>
                <c:pt idx="1">
                  <c:v>19.762440177638801</c:v>
                </c:pt>
                <c:pt idx="2">
                  <c:v>21.0566415276488</c:v>
                </c:pt>
                <c:pt idx="3">
                  <c:v>21.068946149255101</c:v>
                </c:pt>
                <c:pt idx="4">
                  <c:v>21.100581068964299</c:v>
                </c:pt>
                <c:pt idx="5">
                  <c:v>21.3630520827687</c:v>
                </c:pt>
                <c:pt idx="6">
                  <c:v>21.404051398006899</c:v>
                </c:pt>
                <c:pt idx="7">
                  <c:v>21.4075233312671</c:v>
                </c:pt>
                <c:pt idx="8">
                  <c:v>21.541710360025998</c:v>
                </c:pt>
                <c:pt idx="9">
                  <c:v>21.560945413310002</c:v>
                </c:pt>
                <c:pt idx="10">
                  <c:v>21.5857930198726</c:v>
                </c:pt>
                <c:pt idx="11">
                  <c:v>21.608002112601699</c:v>
                </c:pt>
                <c:pt idx="12">
                  <c:v>21.637665638704</c:v>
                </c:pt>
                <c:pt idx="13">
                  <c:v>21.739054709010698</c:v>
                </c:pt>
                <c:pt idx="14">
                  <c:v>21.789886465647701</c:v>
                </c:pt>
                <c:pt idx="15">
                  <c:v>21.8527167405929</c:v>
                </c:pt>
                <c:pt idx="16">
                  <c:v>22.0469083166969</c:v>
                </c:pt>
                <c:pt idx="17">
                  <c:v>22.0634473751307</c:v>
                </c:pt>
                <c:pt idx="18">
                  <c:v>22.097019284964599</c:v>
                </c:pt>
                <c:pt idx="19">
                  <c:v>22.137063678179501</c:v>
                </c:pt>
                <c:pt idx="20">
                  <c:v>22.161542006023101</c:v>
                </c:pt>
                <c:pt idx="21">
                  <c:v>22.1871818608819</c:v>
                </c:pt>
                <c:pt idx="22">
                  <c:v>22.366569906454099</c:v>
                </c:pt>
                <c:pt idx="23">
                  <c:v>22.392877919212498</c:v>
                </c:pt>
                <c:pt idx="24">
                  <c:v>22.452094241601898</c:v>
                </c:pt>
                <c:pt idx="25">
                  <c:v>22.4647652045381</c:v>
                </c:pt>
                <c:pt idx="26">
                  <c:v>22.653843441925101</c:v>
                </c:pt>
                <c:pt idx="27">
                  <c:v>22.888054842386101</c:v>
                </c:pt>
                <c:pt idx="28">
                  <c:v>22.972389994150699</c:v>
                </c:pt>
                <c:pt idx="29">
                  <c:v>23.0066430932137</c:v>
                </c:pt>
                <c:pt idx="30">
                  <c:v>23.167439777802201</c:v>
                </c:pt>
                <c:pt idx="31">
                  <c:v>23.303818675320301</c:v>
                </c:pt>
                <c:pt idx="32">
                  <c:v>23.327151350228402</c:v>
                </c:pt>
              </c:numCache>
            </c:numRef>
          </c:val>
          <c:extLst>
            <c:ext xmlns:c16="http://schemas.microsoft.com/office/drawing/2014/chart" uri="{C3380CC4-5D6E-409C-BE32-E72D297353CC}">
              <c16:uniqueId val="{0000001C-84D5-4ECD-AA1D-CA6A8E97CBD7}"/>
            </c:ext>
          </c:extLst>
        </c:ser>
        <c:ser>
          <c:idx val="1"/>
          <c:order val="1"/>
          <c:tx>
            <c:v>Premium</c:v>
          </c:tx>
          <c:spPr>
            <a:solidFill>
              <a:srgbClr val="FFE699"/>
            </a:solidFill>
          </c:spPr>
          <c:invertIfNegative val="0"/>
          <c:dPt>
            <c:idx val="1"/>
            <c:invertIfNegative val="0"/>
            <c:bubble3D val="0"/>
            <c:extLst>
              <c:ext xmlns:c16="http://schemas.microsoft.com/office/drawing/2014/chart" uri="{C3380CC4-5D6E-409C-BE32-E72D297353CC}">
                <c16:uniqueId val="{0000001D-84D5-4ECD-AA1D-CA6A8E97CBD7}"/>
              </c:ext>
            </c:extLst>
          </c:dPt>
          <c:dPt>
            <c:idx val="2"/>
            <c:invertIfNegative val="0"/>
            <c:bubble3D val="0"/>
            <c:extLst>
              <c:ext xmlns:c16="http://schemas.microsoft.com/office/drawing/2014/chart" uri="{C3380CC4-5D6E-409C-BE32-E72D297353CC}">
                <c16:uniqueId val="{0000001E-84D5-4ECD-AA1D-CA6A8E97CBD7}"/>
              </c:ext>
            </c:extLst>
          </c:dPt>
          <c:dPt>
            <c:idx val="3"/>
            <c:invertIfNegative val="0"/>
            <c:bubble3D val="0"/>
            <c:extLst>
              <c:ext xmlns:c16="http://schemas.microsoft.com/office/drawing/2014/chart" uri="{C3380CC4-5D6E-409C-BE32-E72D297353CC}">
                <c16:uniqueId val="{0000001F-84D5-4ECD-AA1D-CA6A8E97CBD7}"/>
              </c:ext>
            </c:extLst>
          </c:dPt>
          <c:dPt>
            <c:idx val="4"/>
            <c:invertIfNegative val="0"/>
            <c:bubble3D val="0"/>
            <c:extLst>
              <c:ext xmlns:c16="http://schemas.microsoft.com/office/drawing/2014/chart" uri="{C3380CC4-5D6E-409C-BE32-E72D297353CC}">
                <c16:uniqueId val="{00000020-84D5-4ECD-AA1D-CA6A8E97CBD7}"/>
              </c:ext>
            </c:extLst>
          </c:dPt>
          <c:dPt>
            <c:idx val="5"/>
            <c:invertIfNegative val="0"/>
            <c:bubble3D val="0"/>
            <c:extLst>
              <c:ext xmlns:c16="http://schemas.microsoft.com/office/drawing/2014/chart" uri="{C3380CC4-5D6E-409C-BE32-E72D297353CC}">
                <c16:uniqueId val="{00000021-84D5-4ECD-AA1D-CA6A8E97CBD7}"/>
              </c:ext>
            </c:extLst>
          </c:dPt>
          <c:dPt>
            <c:idx val="6"/>
            <c:invertIfNegative val="0"/>
            <c:bubble3D val="0"/>
            <c:extLst>
              <c:ext xmlns:c16="http://schemas.microsoft.com/office/drawing/2014/chart" uri="{C3380CC4-5D6E-409C-BE32-E72D297353CC}">
                <c16:uniqueId val="{00000022-84D5-4ECD-AA1D-CA6A8E97CBD7}"/>
              </c:ext>
            </c:extLst>
          </c:dPt>
          <c:dPt>
            <c:idx val="8"/>
            <c:invertIfNegative val="0"/>
            <c:bubble3D val="0"/>
            <c:extLst>
              <c:ext xmlns:c16="http://schemas.microsoft.com/office/drawing/2014/chart" uri="{C3380CC4-5D6E-409C-BE32-E72D297353CC}">
                <c16:uniqueId val="{00000023-84D5-4ECD-AA1D-CA6A8E97CBD7}"/>
              </c:ext>
            </c:extLst>
          </c:dPt>
          <c:dPt>
            <c:idx val="9"/>
            <c:invertIfNegative val="0"/>
            <c:bubble3D val="0"/>
            <c:extLst>
              <c:ext xmlns:c16="http://schemas.microsoft.com/office/drawing/2014/chart" uri="{C3380CC4-5D6E-409C-BE32-E72D297353CC}">
                <c16:uniqueId val="{00000024-84D5-4ECD-AA1D-CA6A8E97CBD7}"/>
              </c:ext>
            </c:extLst>
          </c:dPt>
          <c:dPt>
            <c:idx val="10"/>
            <c:invertIfNegative val="0"/>
            <c:bubble3D val="0"/>
            <c:extLst>
              <c:ext xmlns:c16="http://schemas.microsoft.com/office/drawing/2014/chart" uri="{C3380CC4-5D6E-409C-BE32-E72D297353CC}">
                <c16:uniqueId val="{00000025-84D5-4ECD-AA1D-CA6A8E97CBD7}"/>
              </c:ext>
            </c:extLst>
          </c:dPt>
          <c:dPt>
            <c:idx val="11"/>
            <c:invertIfNegative val="0"/>
            <c:bubble3D val="0"/>
            <c:extLst>
              <c:ext xmlns:c16="http://schemas.microsoft.com/office/drawing/2014/chart" uri="{C3380CC4-5D6E-409C-BE32-E72D297353CC}">
                <c16:uniqueId val="{00000026-84D5-4ECD-AA1D-CA6A8E97CBD7}"/>
              </c:ext>
            </c:extLst>
          </c:dPt>
          <c:dPt>
            <c:idx val="12"/>
            <c:invertIfNegative val="0"/>
            <c:bubble3D val="0"/>
            <c:extLst>
              <c:ext xmlns:c16="http://schemas.microsoft.com/office/drawing/2014/chart" uri="{C3380CC4-5D6E-409C-BE32-E72D297353CC}">
                <c16:uniqueId val="{00000027-84D5-4ECD-AA1D-CA6A8E97CBD7}"/>
              </c:ext>
            </c:extLst>
          </c:dPt>
          <c:dPt>
            <c:idx val="13"/>
            <c:invertIfNegative val="0"/>
            <c:bubble3D val="0"/>
            <c:extLst>
              <c:ext xmlns:c16="http://schemas.microsoft.com/office/drawing/2014/chart" uri="{C3380CC4-5D6E-409C-BE32-E72D297353CC}">
                <c16:uniqueId val="{00000028-84D5-4ECD-AA1D-CA6A8E97CBD7}"/>
              </c:ext>
            </c:extLst>
          </c:dPt>
          <c:dPt>
            <c:idx val="14"/>
            <c:invertIfNegative val="0"/>
            <c:bubble3D val="0"/>
            <c:spPr>
              <a:solidFill>
                <a:srgbClr val="FFC000"/>
              </a:solidFill>
            </c:spPr>
            <c:extLst>
              <c:ext xmlns:c16="http://schemas.microsoft.com/office/drawing/2014/chart" uri="{C3380CC4-5D6E-409C-BE32-E72D297353CC}">
                <c16:uniqueId val="{0000002A-84D5-4ECD-AA1D-CA6A8E97CBD7}"/>
              </c:ext>
            </c:extLst>
          </c:dPt>
          <c:dPt>
            <c:idx val="15"/>
            <c:invertIfNegative val="0"/>
            <c:bubble3D val="0"/>
            <c:extLst>
              <c:ext xmlns:c16="http://schemas.microsoft.com/office/drawing/2014/chart" uri="{C3380CC4-5D6E-409C-BE32-E72D297353CC}">
                <c16:uniqueId val="{0000002B-84D5-4ECD-AA1D-CA6A8E97CBD7}"/>
              </c:ext>
            </c:extLst>
          </c:dPt>
          <c:dPt>
            <c:idx val="17"/>
            <c:invertIfNegative val="0"/>
            <c:bubble3D val="0"/>
            <c:extLst>
              <c:ext xmlns:c16="http://schemas.microsoft.com/office/drawing/2014/chart" uri="{C3380CC4-5D6E-409C-BE32-E72D297353CC}">
                <c16:uniqueId val="{0000002C-84D5-4ECD-AA1D-CA6A8E97CBD7}"/>
              </c:ext>
            </c:extLst>
          </c:dPt>
          <c:dPt>
            <c:idx val="19"/>
            <c:invertIfNegative val="0"/>
            <c:bubble3D val="0"/>
            <c:extLst>
              <c:ext xmlns:c16="http://schemas.microsoft.com/office/drawing/2014/chart" uri="{C3380CC4-5D6E-409C-BE32-E72D297353CC}">
                <c16:uniqueId val="{0000002D-84D5-4ECD-AA1D-CA6A8E97CBD7}"/>
              </c:ext>
            </c:extLst>
          </c:dPt>
          <c:dPt>
            <c:idx val="20"/>
            <c:invertIfNegative val="0"/>
            <c:bubble3D val="0"/>
            <c:extLst>
              <c:ext xmlns:c16="http://schemas.microsoft.com/office/drawing/2014/chart" uri="{C3380CC4-5D6E-409C-BE32-E72D297353CC}">
                <c16:uniqueId val="{0000002E-84D5-4ECD-AA1D-CA6A8E97CBD7}"/>
              </c:ext>
            </c:extLst>
          </c:dPt>
          <c:dPt>
            <c:idx val="21"/>
            <c:invertIfNegative val="0"/>
            <c:bubble3D val="0"/>
            <c:extLst>
              <c:ext xmlns:c16="http://schemas.microsoft.com/office/drawing/2014/chart" uri="{C3380CC4-5D6E-409C-BE32-E72D297353CC}">
                <c16:uniqueId val="{0000002F-84D5-4ECD-AA1D-CA6A8E97CBD7}"/>
              </c:ext>
            </c:extLst>
          </c:dPt>
          <c:dPt>
            <c:idx val="22"/>
            <c:invertIfNegative val="0"/>
            <c:bubble3D val="0"/>
            <c:extLst>
              <c:ext xmlns:c16="http://schemas.microsoft.com/office/drawing/2014/chart" uri="{C3380CC4-5D6E-409C-BE32-E72D297353CC}">
                <c16:uniqueId val="{00000030-84D5-4ECD-AA1D-CA6A8E97CBD7}"/>
              </c:ext>
            </c:extLst>
          </c:dPt>
          <c:dPt>
            <c:idx val="23"/>
            <c:invertIfNegative val="0"/>
            <c:bubble3D val="0"/>
            <c:spPr>
              <a:solidFill>
                <a:srgbClr val="FFC000"/>
              </a:solidFill>
            </c:spPr>
            <c:extLst>
              <c:ext xmlns:c16="http://schemas.microsoft.com/office/drawing/2014/chart" uri="{C3380CC4-5D6E-409C-BE32-E72D297353CC}">
                <c16:uniqueId val="{00000032-84D5-4ECD-AA1D-CA6A8E97CBD7}"/>
              </c:ext>
            </c:extLst>
          </c:dPt>
          <c:dPt>
            <c:idx val="24"/>
            <c:invertIfNegative val="0"/>
            <c:bubble3D val="0"/>
            <c:extLst>
              <c:ext xmlns:c16="http://schemas.microsoft.com/office/drawing/2014/chart" uri="{C3380CC4-5D6E-409C-BE32-E72D297353CC}">
                <c16:uniqueId val="{00000033-84D5-4ECD-AA1D-CA6A8E97CBD7}"/>
              </c:ext>
            </c:extLst>
          </c:dPt>
          <c:dPt>
            <c:idx val="25"/>
            <c:invertIfNegative val="0"/>
            <c:bubble3D val="0"/>
            <c:extLst>
              <c:ext xmlns:c16="http://schemas.microsoft.com/office/drawing/2014/chart" uri="{C3380CC4-5D6E-409C-BE32-E72D297353CC}">
                <c16:uniqueId val="{00000034-84D5-4ECD-AA1D-CA6A8E97CBD7}"/>
              </c:ext>
            </c:extLst>
          </c:dPt>
          <c:dPt>
            <c:idx val="26"/>
            <c:invertIfNegative val="0"/>
            <c:bubble3D val="0"/>
            <c:extLst>
              <c:ext xmlns:c16="http://schemas.microsoft.com/office/drawing/2014/chart" uri="{C3380CC4-5D6E-409C-BE32-E72D297353CC}">
                <c16:uniqueId val="{00000035-84D5-4ECD-AA1D-CA6A8E97CBD7}"/>
              </c:ext>
            </c:extLst>
          </c:dPt>
          <c:dPt>
            <c:idx val="27"/>
            <c:invertIfNegative val="0"/>
            <c:bubble3D val="0"/>
            <c:extLst>
              <c:ext xmlns:c16="http://schemas.microsoft.com/office/drawing/2014/chart" uri="{C3380CC4-5D6E-409C-BE32-E72D297353CC}">
                <c16:uniqueId val="{00000036-84D5-4ECD-AA1D-CA6A8E97CBD7}"/>
              </c:ext>
            </c:extLst>
          </c:dPt>
          <c:dPt>
            <c:idx val="30"/>
            <c:invertIfNegative val="0"/>
            <c:bubble3D val="0"/>
            <c:extLst>
              <c:ext xmlns:c16="http://schemas.microsoft.com/office/drawing/2014/chart" uri="{C3380CC4-5D6E-409C-BE32-E72D297353CC}">
                <c16:uniqueId val="{00000037-84D5-4ECD-AA1D-CA6A8E97CBD7}"/>
              </c:ext>
            </c:extLst>
          </c:dPt>
          <c:dPt>
            <c:idx val="31"/>
            <c:invertIfNegative val="0"/>
            <c:bubble3D val="0"/>
            <c:extLst>
              <c:ext xmlns:c16="http://schemas.microsoft.com/office/drawing/2014/chart" uri="{C3380CC4-5D6E-409C-BE32-E72D297353CC}">
                <c16:uniqueId val="{00000038-84D5-4ECD-AA1D-CA6A8E97CBD7}"/>
              </c:ext>
            </c:extLst>
          </c:dPt>
          <c:dPt>
            <c:idx val="32"/>
            <c:invertIfNegative val="0"/>
            <c:bubble3D val="0"/>
            <c:extLst>
              <c:ext xmlns:c16="http://schemas.microsoft.com/office/drawing/2014/chart" uri="{C3380CC4-5D6E-409C-BE32-E72D297353CC}">
                <c16:uniqueId val="{00000039-84D5-4ECD-AA1D-CA6A8E97CBD7}"/>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4D5-4ECD-AA1D-CA6A8E97CBD7}"/>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4D5-4ECD-AA1D-CA6A8E97CBD7}"/>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84D5-4ECD-AA1D-CA6A8E97CBD7}"/>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4D5-4ECD-AA1D-CA6A8E97CBD7}"/>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84D5-4ECD-AA1D-CA6A8E97CBD7}"/>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4D5-4ECD-AA1D-CA6A8E97CBD7}"/>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84D5-4ECD-AA1D-CA6A8E97CBD7}"/>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4D5-4ECD-AA1D-CA6A8E97CBD7}"/>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84D5-4ECD-AA1D-CA6A8E97CBD7}"/>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84D5-4ECD-AA1D-CA6A8E97CBD7}"/>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84D5-4ECD-AA1D-CA6A8E97CBD7}"/>
                </c:ext>
              </c:extLst>
            </c:dLbl>
            <c:dLbl>
              <c:idx val="1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84D5-4ECD-AA1D-CA6A8E97CBD7}"/>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84D5-4ECD-AA1D-CA6A8E97CBD7}"/>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84D5-4ECD-AA1D-CA6A8E97CBD7}"/>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84D5-4ECD-AA1D-CA6A8E97CBD7}"/>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84D5-4ECD-AA1D-CA6A8E97CBD7}"/>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84D5-4ECD-AA1D-CA6A8E97CBD7}"/>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84D5-4ECD-AA1D-CA6A8E97CBD7}"/>
                </c:ext>
              </c:extLst>
            </c:dLbl>
            <c:dLbl>
              <c:idx val="23"/>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84D5-4ECD-AA1D-CA6A8E97CBD7}"/>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84D5-4ECD-AA1D-CA6A8E97CBD7}"/>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84D5-4ECD-AA1D-CA6A8E97CBD7}"/>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84D5-4ECD-AA1D-CA6A8E97CBD7}"/>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84D5-4ECD-AA1D-CA6A8E97CBD7}"/>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84D5-4ECD-AA1D-CA6A8E97CBD7}"/>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'F31'!$A$7:$A$39</c:f>
              <c:strCache>
                <c:ptCount val="33"/>
                <c:pt idx="0">
                  <c:v>Tamaulipas</c:v>
                </c:pt>
                <c:pt idx="1">
                  <c:v>Chihuahua</c:v>
                </c:pt>
                <c:pt idx="2">
                  <c:v>Querétaro</c:v>
                </c:pt>
                <c:pt idx="3">
                  <c:v>Baja California</c:v>
                </c:pt>
                <c:pt idx="4">
                  <c:v>Coahuila</c:v>
                </c:pt>
                <c:pt idx="5">
                  <c:v>Hidalgo</c:v>
                </c:pt>
                <c:pt idx="6">
                  <c:v>Tlaxcala</c:v>
                </c:pt>
                <c:pt idx="7">
                  <c:v>Puebla</c:v>
                </c:pt>
                <c:pt idx="8">
                  <c:v>Morelos</c:v>
                </c:pt>
                <c:pt idx="9">
                  <c:v>Veracruz</c:v>
                </c:pt>
                <c:pt idx="10">
                  <c:v>Aguascalientes</c:v>
                </c:pt>
                <c:pt idx="11">
                  <c:v>Tabasco</c:v>
                </c:pt>
                <c:pt idx="12">
                  <c:v>Sonora</c:v>
                </c:pt>
                <c:pt idx="13">
                  <c:v>México</c:v>
                </c:pt>
                <c:pt idx="14">
                  <c:v>Nacional</c:v>
                </c:pt>
                <c:pt idx="15">
                  <c:v>Chiapas</c:v>
                </c:pt>
                <c:pt idx="16">
                  <c:v>Guanajuato</c:v>
                </c:pt>
                <c:pt idx="17">
                  <c:v>Durango</c:v>
                </c:pt>
                <c:pt idx="18">
                  <c:v>Zacatecas</c:v>
                </c:pt>
                <c:pt idx="19">
                  <c:v>Sinaloa</c:v>
                </c:pt>
                <c:pt idx="20">
                  <c:v>Colima</c:v>
                </c:pt>
                <c:pt idx="21">
                  <c:v>San Luis Potosí</c:v>
                </c:pt>
                <c:pt idx="22">
                  <c:v>Ciudad de México</c:v>
                </c:pt>
                <c:pt idx="23">
                  <c:v>Jalisco</c:v>
                </c:pt>
                <c:pt idx="24">
                  <c:v>Michoacán</c:v>
                </c:pt>
                <c:pt idx="25">
                  <c:v>Yucatán</c:v>
                </c:pt>
                <c:pt idx="26">
                  <c:v>Nayarit</c:v>
                </c:pt>
                <c:pt idx="27">
                  <c:v>Oaxaca</c:v>
                </c:pt>
                <c:pt idx="28">
                  <c:v>Baja California Sur</c:v>
                </c:pt>
                <c:pt idx="29">
                  <c:v>Campeche</c:v>
                </c:pt>
                <c:pt idx="30">
                  <c:v>Nuevo León</c:v>
                </c:pt>
                <c:pt idx="31">
                  <c:v>Guerrero</c:v>
                </c:pt>
                <c:pt idx="32">
                  <c:v>Quintana Roo</c:v>
                </c:pt>
              </c:strCache>
            </c:strRef>
          </c:cat>
          <c:val>
            <c:numRef>
              <c:f>'F31'!$C$7:$C$39</c:f>
              <c:numCache>
                <c:formatCode>0.00</c:formatCode>
                <c:ptCount val="33"/>
                <c:pt idx="0">
                  <c:v>21.323955707288601</c:v>
                </c:pt>
                <c:pt idx="1">
                  <c:v>22.221434831232301</c:v>
                </c:pt>
                <c:pt idx="2">
                  <c:v>23.263724215758899</c:v>
                </c:pt>
                <c:pt idx="3">
                  <c:v>23.623355870675599</c:v>
                </c:pt>
                <c:pt idx="4">
                  <c:v>24.133632564835001</c:v>
                </c:pt>
                <c:pt idx="5">
                  <c:v>23.4387707891877</c:v>
                </c:pt>
                <c:pt idx="6">
                  <c:v>23.5430109400363</c:v>
                </c:pt>
                <c:pt idx="7">
                  <c:v>23.467648897353602</c:v>
                </c:pt>
                <c:pt idx="8">
                  <c:v>23.448009281938301</c:v>
                </c:pt>
                <c:pt idx="9">
                  <c:v>23.399738634115899</c:v>
                </c:pt>
                <c:pt idx="10">
                  <c:v>24.1611317196055</c:v>
                </c:pt>
                <c:pt idx="11">
                  <c:v>23.5401151703511</c:v>
                </c:pt>
                <c:pt idx="12">
                  <c:v>24.149225035339398</c:v>
                </c:pt>
                <c:pt idx="13">
                  <c:v>24.175738368926201</c:v>
                </c:pt>
                <c:pt idx="14">
                  <c:v>24.086428378055999</c:v>
                </c:pt>
                <c:pt idx="15">
                  <c:v>23.7572803411366</c:v>
                </c:pt>
                <c:pt idx="16">
                  <c:v>24.602960023701002</c:v>
                </c:pt>
                <c:pt idx="17">
                  <c:v>24.572585875913401</c:v>
                </c:pt>
                <c:pt idx="18">
                  <c:v>24.2721519930355</c:v>
                </c:pt>
                <c:pt idx="19">
                  <c:v>24.3419417885897</c:v>
                </c:pt>
                <c:pt idx="20">
                  <c:v>24.2101185841858</c:v>
                </c:pt>
                <c:pt idx="21">
                  <c:v>24.263791206240199</c:v>
                </c:pt>
                <c:pt idx="22">
                  <c:v>24.830367098899899</c:v>
                </c:pt>
                <c:pt idx="23">
                  <c:v>24.806252517085198</c:v>
                </c:pt>
                <c:pt idx="24">
                  <c:v>24.394312496496301</c:v>
                </c:pt>
                <c:pt idx="25">
                  <c:v>24.1260351618924</c:v>
                </c:pt>
                <c:pt idx="26">
                  <c:v>24.694127952365001</c:v>
                </c:pt>
                <c:pt idx="27">
                  <c:v>24.601858615996399</c:v>
                </c:pt>
                <c:pt idx="28">
                  <c:v>24.992741858746999</c:v>
                </c:pt>
                <c:pt idx="29">
                  <c:v>24.286727131959399</c:v>
                </c:pt>
                <c:pt idx="30">
                  <c:v>25.5634655799686</c:v>
                </c:pt>
                <c:pt idx="31">
                  <c:v>24.7640505815308</c:v>
                </c:pt>
                <c:pt idx="32">
                  <c:v>24.6865491713036</c:v>
                </c:pt>
              </c:numCache>
            </c:numRef>
          </c:val>
          <c:extLst>
            <c:ext xmlns:c16="http://schemas.microsoft.com/office/drawing/2014/chart" uri="{C3380CC4-5D6E-409C-BE32-E72D297353CC}">
              <c16:uniqueId val="{0000003A-84D5-4ECD-AA1D-CA6A8E97CBD7}"/>
            </c:ext>
          </c:extLst>
        </c:ser>
        <c:ser>
          <c:idx val="2"/>
          <c:order val="2"/>
          <c:tx>
            <c:v>Diésel</c:v>
          </c:tx>
          <c:spPr>
            <a:solidFill>
              <a:srgbClr val="F8CBAD"/>
            </a:solidFill>
          </c:spPr>
          <c:invertIfNegative val="0"/>
          <c:dPt>
            <c:idx val="1"/>
            <c:invertIfNegative val="0"/>
            <c:bubble3D val="0"/>
            <c:extLst>
              <c:ext xmlns:c16="http://schemas.microsoft.com/office/drawing/2014/chart" uri="{C3380CC4-5D6E-409C-BE32-E72D297353CC}">
                <c16:uniqueId val="{0000003B-84D5-4ECD-AA1D-CA6A8E97CBD7}"/>
              </c:ext>
            </c:extLst>
          </c:dPt>
          <c:dPt>
            <c:idx val="2"/>
            <c:invertIfNegative val="0"/>
            <c:bubble3D val="0"/>
            <c:extLst>
              <c:ext xmlns:c16="http://schemas.microsoft.com/office/drawing/2014/chart" uri="{C3380CC4-5D6E-409C-BE32-E72D297353CC}">
                <c16:uniqueId val="{0000003C-84D5-4ECD-AA1D-CA6A8E97CBD7}"/>
              </c:ext>
            </c:extLst>
          </c:dPt>
          <c:dPt>
            <c:idx val="3"/>
            <c:invertIfNegative val="0"/>
            <c:bubble3D val="0"/>
            <c:extLst>
              <c:ext xmlns:c16="http://schemas.microsoft.com/office/drawing/2014/chart" uri="{C3380CC4-5D6E-409C-BE32-E72D297353CC}">
                <c16:uniqueId val="{0000003D-84D5-4ECD-AA1D-CA6A8E97CBD7}"/>
              </c:ext>
            </c:extLst>
          </c:dPt>
          <c:dPt>
            <c:idx val="4"/>
            <c:invertIfNegative val="0"/>
            <c:bubble3D val="0"/>
            <c:extLst>
              <c:ext xmlns:c16="http://schemas.microsoft.com/office/drawing/2014/chart" uri="{C3380CC4-5D6E-409C-BE32-E72D297353CC}">
                <c16:uniqueId val="{0000003E-84D5-4ECD-AA1D-CA6A8E97CBD7}"/>
              </c:ext>
            </c:extLst>
          </c:dPt>
          <c:dPt>
            <c:idx val="5"/>
            <c:invertIfNegative val="0"/>
            <c:bubble3D val="0"/>
            <c:extLst>
              <c:ext xmlns:c16="http://schemas.microsoft.com/office/drawing/2014/chart" uri="{C3380CC4-5D6E-409C-BE32-E72D297353CC}">
                <c16:uniqueId val="{0000003F-84D5-4ECD-AA1D-CA6A8E97CBD7}"/>
              </c:ext>
            </c:extLst>
          </c:dPt>
          <c:dPt>
            <c:idx val="6"/>
            <c:invertIfNegative val="0"/>
            <c:bubble3D val="0"/>
            <c:extLst>
              <c:ext xmlns:c16="http://schemas.microsoft.com/office/drawing/2014/chart" uri="{C3380CC4-5D6E-409C-BE32-E72D297353CC}">
                <c16:uniqueId val="{00000040-84D5-4ECD-AA1D-CA6A8E97CBD7}"/>
              </c:ext>
            </c:extLst>
          </c:dPt>
          <c:dPt>
            <c:idx val="8"/>
            <c:invertIfNegative val="0"/>
            <c:bubble3D val="0"/>
            <c:extLst>
              <c:ext xmlns:c16="http://schemas.microsoft.com/office/drawing/2014/chart" uri="{C3380CC4-5D6E-409C-BE32-E72D297353CC}">
                <c16:uniqueId val="{00000041-84D5-4ECD-AA1D-CA6A8E97CBD7}"/>
              </c:ext>
            </c:extLst>
          </c:dPt>
          <c:dPt>
            <c:idx val="9"/>
            <c:invertIfNegative val="0"/>
            <c:bubble3D val="0"/>
            <c:extLst>
              <c:ext xmlns:c16="http://schemas.microsoft.com/office/drawing/2014/chart" uri="{C3380CC4-5D6E-409C-BE32-E72D297353CC}">
                <c16:uniqueId val="{00000042-84D5-4ECD-AA1D-CA6A8E97CBD7}"/>
              </c:ext>
            </c:extLst>
          </c:dPt>
          <c:dPt>
            <c:idx val="10"/>
            <c:invertIfNegative val="0"/>
            <c:bubble3D val="0"/>
            <c:extLst>
              <c:ext xmlns:c16="http://schemas.microsoft.com/office/drawing/2014/chart" uri="{C3380CC4-5D6E-409C-BE32-E72D297353CC}">
                <c16:uniqueId val="{00000043-84D5-4ECD-AA1D-CA6A8E97CBD7}"/>
              </c:ext>
            </c:extLst>
          </c:dPt>
          <c:dPt>
            <c:idx val="11"/>
            <c:invertIfNegative val="0"/>
            <c:bubble3D val="0"/>
            <c:extLst>
              <c:ext xmlns:c16="http://schemas.microsoft.com/office/drawing/2014/chart" uri="{C3380CC4-5D6E-409C-BE32-E72D297353CC}">
                <c16:uniqueId val="{00000044-84D5-4ECD-AA1D-CA6A8E97CBD7}"/>
              </c:ext>
            </c:extLst>
          </c:dPt>
          <c:dPt>
            <c:idx val="12"/>
            <c:invertIfNegative val="0"/>
            <c:bubble3D val="0"/>
            <c:extLst>
              <c:ext xmlns:c16="http://schemas.microsoft.com/office/drawing/2014/chart" uri="{C3380CC4-5D6E-409C-BE32-E72D297353CC}">
                <c16:uniqueId val="{00000045-84D5-4ECD-AA1D-CA6A8E97CBD7}"/>
              </c:ext>
            </c:extLst>
          </c:dPt>
          <c:dPt>
            <c:idx val="13"/>
            <c:invertIfNegative val="0"/>
            <c:bubble3D val="0"/>
            <c:extLst>
              <c:ext xmlns:c16="http://schemas.microsoft.com/office/drawing/2014/chart" uri="{C3380CC4-5D6E-409C-BE32-E72D297353CC}">
                <c16:uniqueId val="{00000046-84D5-4ECD-AA1D-CA6A8E97CBD7}"/>
              </c:ext>
            </c:extLst>
          </c:dPt>
          <c:dPt>
            <c:idx val="14"/>
            <c:invertIfNegative val="0"/>
            <c:bubble3D val="0"/>
            <c:spPr>
              <a:solidFill>
                <a:srgbClr val="C55A11"/>
              </a:solidFill>
            </c:spPr>
            <c:extLst>
              <c:ext xmlns:c16="http://schemas.microsoft.com/office/drawing/2014/chart" uri="{C3380CC4-5D6E-409C-BE32-E72D297353CC}">
                <c16:uniqueId val="{00000048-84D5-4ECD-AA1D-CA6A8E97CBD7}"/>
              </c:ext>
            </c:extLst>
          </c:dPt>
          <c:dPt>
            <c:idx val="15"/>
            <c:invertIfNegative val="0"/>
            <c:bubble3D val="0"/>
            <c:extLst>
              <c:ext xmlns:c16="http://schemas.microsoft.com/office/drawing/2014/chart" uri="{C3380CC4-5D6E-409C-BE32-E72D297353CC}">
                <c16:uniqueId val="{00000049-84D5-4ECD-AA1D-CA6A8E97CBD7}"/>
              </c:ext>
            </c:extLst>
          </c:dPt>
          <c:dPt>
            <c:idx val="17"/>
            <c:invertIfNegative val="0"/>
            <c:bubble3D val="0"/>
            <c:extLst>
              <c:ext xmlns:c16="http://schemas.microsoft.com/office/drawing/2014/chart" uri="{C3380CC4-5D6E-409C-BE32-E72D297353CC}">
                <c16:uniqueId val="{0000004A-84D5-4ECD-AA1D-CA6A8E97CBD7}"/>
              </c:ext>
            </c:extLst>
          </c:dPt>
          <c:dPt>
            <c:idx val="19"/>
            <c:invertIfNegative val="0"/>
            <c:bubble3D val="0"/>
            <c:extLst>
              <c:ext xmlns:c16="http://schemas.microsoft.com/office/drawing/2014/chart" uri="{C3380CC4-5D6E-409C-BE32-E72D297353CC}">
                <c16:uniqueId val="{0000004B-84D5-4ECD-AA1D-CA6A8E97CBD7}"/>
              </c:ext>
            </c:extLst>
          </c:dPt>
          <c:dPt>
            <c:idx val="20"/>
            <c:invertIfNegative val="0"/>
            <c:bubble3D val="0"/>
            <c:extLst>
              <c:ext xmlns:c16="http://schemas.microsoft.com/office/drawing/2014/chart" uri="{C3380CC4-5D6E-409C-BE32-E72D297353CC}">
                <c16:uniqueId val="{0000004C-84D5-4ECD-AA1D-CA6A8E97CBD7}"/>
              </c:ext>
            </c:extLst>
          </c:dPt>
          <c:dPt>
            <c:idx val="21"/>
            <c:invertIfNegative val="0"/>
            <c:bubble3D val="0"/>
            <c:extLst>
              <c:ext xmlns:c16="http://schemas.microsoft.com/office/drawing/2014/chart" uri="{C3380CC4-5D6E-409C-BE32-E72D297353CC}">
                <c16:uniqueId val="{0000004D-84D5-4ECD-AA1D-CA6A8E97CBD7}"/>
              </c:ext>
            </c:extLst>
          </c:dPt>
          <c:dPt>
            <c:idx val="22"/>
            <c:invertIfNegative val="0"/>
            <c:bubble3D val="0"/>
            <c:extLst>
              <c:ext xmlns:c16="http://schemas.microsoft.com/office/drawing/2014/chart" uri="{C3380CC4-5D6E-409C-BE32-E72D297353CC}">
                <c16:uniqueId val="{0000004E-84D5-4ECD-AA1D-CA6A8E97CBD7}"/>
              </c:ext>
            </c:extLst>
          </c:dPt>
          <c:dPt>
            <c:idx val="23"/>
            <c:invertIfNegative val="0"/>
            <c:bubble3D val="0"/>
            <c:spPr>
              <a:solidFill>
                <a:srgbClr val="C55A11"/>
              </a:solidFill>
            </c:spPr>
            <c:extLst>
              <c:ext xmlns:c16="http://schemas.microsoft.com/office/drawing/2014/chart" uri="{C3380CC4-5D6E-409C-BE32-E72D297353CC}">
                <c16:uniqueId val="{00000050-84D5-4ECD-AA1D-CA6A8E97CBD7}"/>
              </c:ext>
            </c:extLst>
          </c:dPt>
          <c:dPt>
            <c:idx val="24"/>
            <c:invertIfNegative val="0"/>
            <c:bubble3D val="0"/>
            <c:extLst>
              <c:ext xmlns:c16="http://schemas.microsoft.com/office/drawing/2014/chart" uri="{C3380CC4-5D6E-409C-BE32-E72D297353CC}">
                <c16:uniqueId val="{00000051-84D5-4ECD-AA1D-CA6A8E97CBD7}"/>
              </c:ext>
            </c:extLst>
          </c:dPt>
          <c:dPt>
            <c:idx val="25"/>
            <c:invertIfNegative val="0"/>
            <c:bubble3D val="0"/>
            <c:extLst>
              <c:ext xmlns:c16="http://schemas.microsoft.com/office/drawing/2014/chart" uri="{C3380CC4-5D6E-409C-BE32-E72D297353CC}">
                <c16:uniqueId val="{00000052-84D5-4ECD-AA1D-CA6A8E97CBD7}"/>
              </c:ext>
            </c:extLst>
          </c:dPt>
          <c:dPt>
            <c:idx val="26"/>
            <c:invertIfNegative val="0"/>
            <c:bubble3D val="0"/>
            <c:extLst>
              <c:ext xmlns:c16="http://schemas.microsoft.com/office/drawing/2014/chart" uri="{C3380CC4-5D6E-409C-BE32-E72D297353CC}">
                <c16:uniqueId val="{00000053-84D5-4ECD-AA1D-CA6A8E97CBD7}"/>
              </c:ext>
            </c:extLst>
          </c:dPt>
          <c:dPt>
            <c:idx val="27"/>
            <c:invertIfNegative val="0"/>
            <c:bubble3D val="0"/>
            <c:extLst>
              <c:ext xmlns:c16="http://schemas.microsoft.com/office/drawing/2014/chart" uri="{C3380CC4-5D6E-409C-BE32-E72D297353CC}">
                <c16:uniqueId val="{00000054-84D5-4ECD-AA1D-CA6A8E97CBD7}"/>
              </c:ext>
            </c:extLst>
          </c:dPt>
          <c:dPt>
            <c:idx val="30"/>
            <c:invertIfNegative val="0"/>
            <c:bubble3D val="0"/>
            <c:extLst>
              <c:ext xmlns:c16="http://schemas.microsoft.com/office/drawing/2014/chart" uri="{C3380CC4-5D6E-409C-BE32-E72D297353CC}">
                <c16:uniqueId val="{00000055-84D5-4ECD-AA1D-CA6A8E97CBD7}"/>
              </c:ext>
            </c:extLst>
          </c:dPt>
          <c:dPt>
            <c:idx val="32"/>
            <c:invertIfNegative val="0"/>
            <c:bubble3D val="0"/>
            <c:extLst>
              <c:ext xmlns:c16="http://schemas.microsoft.com/office/drawing/2014/chart" uri="{C3380CC4-5D6E-409C-BE32-E72D297353CC}">
                <c16:uniqueId val="{00000056-84D5-4ECD-AA1D-CA6A8E97CBD7}"/>
              </c:ext>
            </c:extLst>
          </c:dPt>
          <c:dLbls>
            <c:dLbl>
              <c:idx val="1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8-84D5-4ECD-AA1D-CA6A8E97CBD7}"/>
                </c:ext>
              </c:extLst>
            </c:dLbl>
            <c:dLbl>
              <c:idx val="23"/>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50-84D5-4ECD-AA1D-CA6A8E97CBD7}"/>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'F31'!$A$7:$A$39</c:f>
              <c:strCache>
                <c:ptCount val="33"/>
                <c:pt idx="0">
                  <c:v>Tamaulipas</c:v>
                </c:pt>
                <c:pt idx="1">
                  <c:v>Chihuahua</c:v>
                </c:pt>
                <c:pt idx="2">
                  <c:v>Querétaro</c:v>
                </c:pt>
                <c:pt idx="3">
                  <c:v>Baja California</c:v>
                </c:pt>
                <c:pt idx="4">
                  <c:v>Coahuila</c:v>
                </c:pt>
                <c:pt idx="5">
                  <c:v>Hidalgo</c:v>
                </c:pt>
                <c:pt idx="6">
                  <c:v>Tlaxcala</c:v>
                </c:pt>
                <c:pt idx="7">
                  <c:v>Puebla</c:v>
                </c:pt>
                <c:pt idx="8">
                  <c:v>Morelos</c:v>
                </c:pt>
                <c:pt idx="9">
                  <c:v>Veracruz</c:v>
                </c:pt>
                <c:pt idx="10">
                  <c:v>Aguascalientes</c:v>
                </c:pt>
                <c:pt idx="11">
                  <c:v>Tabasco</c:v>
                </c:pt>
                <c:pt idx="12">
                  <c:v>Sonora</c:v>
                </c:pt>
                <c:pt idx="13">
                  <c:v>México</c:v>
                </c:pt>
                <c:pt idx="14">
                  <c:v>Nacional</c:v>
                </c:pt>
                <c:pt idx="15">
                  <c:v>Chiapas</c:v>
                </c:pt>
                <c:pt idx="16">
                  <c:v>Guanajuato</c:v>
                </c:pt>
                <c:pt idx="17">
                  <c:v>Durango</c:v>
                </c:pt>
                <c:pt idx="18">
                  <c:v>Zacatecas</c:v>
                </c:pt>
                <c:pt idx="19">
                  <c:v>Sinaloa</c:v>
                </c:pt>
                <c:pt idx="20">
                  <c:v>Colima</c:v>
                </c:pt>
                <c:pt idx="21">
                  <c:v>San Luis Potosí</c:v>
                </c:pt>
                <c:pt idx="22">
                  <c:v>Ciudad de México</c:v>
                </c:pt>
                <c:pt idx="23">
                  <c:v>Jalisco</c:v>
                </c:pt>
                <c:pt idx="24">
                  <c:v>Michoacán</c:v>
                </c:pt>
                <c:pt idx="25">
                  <c:v>Yucatán</c:v>
                </c:pt>
                <c:pt idx="26">
                  <c:v>Nayarit</c:v>
                </c:pt>
                <c:pt idx="27">
                  <c:v>Oaxaca</c:v>
                </c:pt>
                <c:pt idx="28">
                  <c:v>Baja California Sur</c:v>
                </c:pt>
                <c:pt idx="29">
                  <c:v>Campeche</c:v>
                </c:pt>
                <c:pt idx="30">
                  <c:v>Nuevo León</c:v>
                </c:pt>
                <c:pt idx="31">
                  <c:v>Guerrero</c:v>
                </c:pt>
                <c:pt idx="32">
                  <c:v>Quintana Roo</c:v>
                </c:pt>
              </c:strCache>
            </c:strRef>
          </c:cat>
          <c:val>
            <c:numRef>
              <c:f>'F31'!$D$7:$D$39</c:f>
              <c:numCache>
                <c:formatCode>0.00</c:formatCode>
                <c:ptCount val="33"/>
                <c:pt idx="0">
                  <c:v>22.716935371170699</c:v>
                </c:pt>
                <c:pt idx="1">
                  <c:v>22.890010366479601</c:v>
                </c:pt>
                <c:pt idx="2">
                  <c:v>23.043378092850201</c:v>
                </c:pt>
                <c:pt idx="3">
                  <c:v>22.673290497971099</c:v>
                </c:pt>
                <c:pt idx="4">
                  <c:v>23.794666759830701</c:v>
                </c:pt>
                <c:pt idx="5">
                  <c:v>23.065731644045101</c:v>
                </c:pt>
                <c:pt idx="6">
                  <c:v>22.961703557230798</c:v>
                </c:pt>
                <c:pt idx="7">
                  <c:v>23.130116316406699</c:v>
                </c:pt>
                <c:pt idx="8">
                  <c:v>23.268367738533701</c:v>
                </c:pt>
                <c:pt idx="9">
                  <c:v>23.415138716513098</c:v>
                </c:pt>
                <c:pt idx="10">
                  <c:v>23.4855483483135</c:v>
                </c:pt>
                <c:pt idx="11">
                  <c:v>23.4736607902448</c:v>
                </c:pt>
                <c:pt idx="12">
                  <c:v>24.0472634073198</c:v>
                </c:pt>
                <c:pt idx="13">
                  <c:v>23.230962227172601</c:v>
                </c:pt>
                <c:pt idx="14">
                  <c:v>23.6311561758415</c:v>
                </c:pt>
                <c:pt idx="15">
                  <c:v>23.7663647952083</c:v>
                </c:pt>
                <c:pt idx="16">
                  <c:v>23.9134140221128</c:v>
                </c:pt>
                <c:pt idx="17">
                  <c:v>24.101610531338601</c:v>
                </c:pt>
                <c:pt idx="18">
                  <c:v>23.731951860276801</c:v>
                </c:pt>
                <c:pt idx="19">
                  <c:v>23.7585197493257</c:v>
                </c:pt>
                <c:pt idx="20">
                  <c:v>23.806240470225799</c:v>
                </c:pt>
                <c:pt idx="21">
                  <c:v>23.804369164334201</c:v>
                </c:pt>
                <c:pt idx="22">
                  <c:v>23.507157130316202</c:v>
                </c:pt>
                <c:pt idx="23">
                  <c:v>23.8097106622658</c:v>
                </c:pt>
                <c:pt idx="24">
                  <c:v>24.068491207248901</c:v>
                </c:pt>
                <c:pt idx="25">
                  <c:v>24.212783892163799</c:v>
                </c:pt>
                <c:pt idx="26">
                  <c:v>24.1190194282627</c:v>
                </c:pt>
                <c:pt idx="27">
                  <c:v>24.494004633932501</c:v>
                </c:pt>
                <c:pt idx="28">
                  <c:v>24.307303813854499</c:v>
                </c:pt>
                <c:pt idx="29">
                  <c:v>24.272504315842301</c:v>
                </c:pt>
                <c:pt idx="30">
                  <c:v>24.126140805110101</c:v>
                </c:pt>
                <c:pt idx="31">
                  <c:v>24.703870915222598</c:v>
                </c:pt>
                <c:pt idx="32">
                  <c:v>24.650930062804999</c:v>
                </c:pt>
              </c:numCache>
            </c:numRef>
          </c:val>
          <c:extLst>
            <c:ext xmlns:c16="http://schemas.microsoft.com/office/drawing/2014/chart" uri="{C3380CC4-5D6E-409C-BE32-E72D297353CC}">
              <c16:uniqueId val="{00000057-84D5-4ECD-AA1D-CA6A8E97CBD7}"/>
            </c:ext>
          </c:extLst>
        </c:ser>
        <c:dLbls>
          <c:showLegendKey val="0"/>
          <c:showVal val="0"/>
          <c:showCatName val="0"/>
          <c:showSerName val="0"/>
          <c:showPercent val="0"/>
          <c:showBubbleSize val="0"/>
        </c:dLbls>
        <c:gapWidth val="5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1">
                <a:lumMod val="50000"/>
              </a:schemeClr>
            </a:solidFill>
            <a:ln>
              <a:noFill/>
            </a:ln>
            <a:effectLst/>
          </c:spPr>
          <c:invertIfNegative val="0"/>
          <c:dPt>
            <c:idx val="15"/>
            <c:invertIfNegative val="0"/>
            <c:bubble3D val="0"/>
            <c:spPr>
              <a:solidFill>
                <a:schemeClr val="bg1">
                  <a:lumMod val="50000"/>
                </a:schemeClr>
              </a:solidFill>
              <a:ln>
                <a:noFill/>
              </a:ln>
              <a:effectLst/>
            </c:spPr>
            <c:extLst>
              <c:ext xmlns:c16="http://schemas.microsoft.com/office/drawing/2014/chart" uri="{C3380CC4-5D6E-409C-BE32-E72D297353CC}">
                <c16:uniqueId val="{00000001-E7E8-4B47-8D05-13437D1E4D1D}"/>
              </c:ext>
            </c:extLst>
          </c:dPt>
          <c:dPt>
            <c:idx val="16"/>
            <c:invertIfNegative val="0"/>
            <c:bubble3D val="0"/>
            <c:spPr>
              <a:solidFill>
                <a:schemeClr val="bg1">
                  <a:lumMod val="50000"/>
                </a:schemeClr>
              </a:solidFill>
              <a:ln>
                <a:noFill/>
              </a:ln>
              <a:effectLst/>
            </c:spPr>
            <c:extLst>
              <c:ext xmlns:c16="http://schemas.microsoft.com/office/drawing/2014/chart" uri="{C3380CC4-5D6E-409C-BE32-E72D297353CC}">
                <c16:uniqueId val="{00000003-E7E8-4B47-8D05-13437D1E4D1D}"/>
              </c:ext>
            </c:extLst>
          </c:dPt>
          <c:dPt>
            <c:idx val="17"/>
            <c:invertIfNegative val="0"/>
            <c:bubble3D val="0"/>
            <c:spPr>
              <a:solidFill>
                <a:srgbClr val="FFC000"/>
              </a:solidFill>
              <a:ln>
                <a:noFill/>
              </a:ln>
              <a:effectLst/>
            </c:spPr>
            <c:extLst>
              <c:ext xmlns:c16="http://schemas.microsoft.com/office/drawing/2014/chart" uri="{C3380CC4-5D6E-409C-BE32-E72D297353CC}">
                <c16:uniqueId val="{00000005-E7E8-4B47-8D05-13437D1E4D1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'F32'!$A$6:$A$23</c:f>
              <c:strCache>
                <c:ptCount val="18"/>
                <c:pt idx="0">
                  <c:v>2006/01</c:v>
                </c:pt>
                <c:pt idx="1">
                  <c:v>2007/01</c:v>
                </c:pt>
                <c:pt idx="2">
                  <c:v>2008/01</c:v>
                </c:pt>
                <c:pt idx="3">
                  <c:v>2009/01</c:v>
                </c:pt>
                <c:pt idx="4">
                  <c:v>2010/01</c:v>
                </c:pt>
                <c:pt idx="5">
                  <c:v>2011/01</c:v>
                </c:pt>
                <c:pt idx="6">
                  <c:v>2012/01</c:v>
                </c:pt>
                <c:pt idx="7">
                  <c:v>2013/01</c:v>
                </c:pt>
                <c:pt idx="8">
                  <c:v>2014/01</c:v>
                </c:pt>
                <c:pt idx="9">
                  <c:v>2015/01</c:v>
                </c:pt>
                <c:pt idx="10">
                  <c:v>2016/01</c:v>
                </c:pt>
                <c:pt idx="11">
                  <c:v>2017/01</c:v>
                </c:pt>
                <c:pt idx="12">
                  <c:v>2018/01</c:v>
                </c:pt>
                <c:pt idx="13">
                  <c:v>2019/01</c:v>
                </c:pt>
                <c:pt idx="14">
                  <c:v>2020/01</c:v>
                </c:pt>
                <c:pt idx="15">
                  <c:v>2021/01</c:v>
                </c:pt>
                <c:pt idx="16">
                  <c:v>2022/01</c:v>
                </c:pt>
                <c:pt idx="17">
                  <c:v>2023/01</c:v>
                </c:pt>
              </c:strCache>
            </c:strRef>
          </c:cat>
          <c:val>
            <c:numRef>
              <c:f>'F32'!$B$6:$B$23</c:f>
              <c:numCache>
                <c:formatCode>General</c:formatCode>
                <c:ptCount val="18"/>
                <c:pt idx="0">
                  <c:v>3.371448218826</c:v>
                </c:pt>
                <c:pt idx="1">
                  <c:v>3.6936648158069998</c:v>
                </c:pt>
                <c:pt idx="2">
                  <c:v>2.9533656306639999</c:v>
                </c:pt>
                <c:pt idx="3">
                  <c:v>4.1914664799169996</c:v>
                </c:pt>
                <c:pt idx="4">
                  <c:v>5.0381969784400003</c:v>
                </c:pt>
                <c:pt idx="5">
                  <c:v>5.147141998515</c:v>
                </c:pt>
                <c:pt idx="6">
                  <c:v>4.8926986831960004</c:v>
                </c:pt>
                <c:pt idx="7">
                  <c:v>4.8978600241040002</c:v>
                </c:pt>
                <c:pt idx="8">
                  <c:v>5.1515674722810001</c:v>
                </c:pt>
                <c:pt idx="9">
                  <c:v>4.5646224101159998</c:v>
                </c:pt>
                <c:pt idx="10">
                  <c:v>4.3222439109749997</c:v>
                </c:pt>
                <c:pt idx="11">
                  <c:v>3.329561430484</c:v>
                </c:pt>
                <c:pt idx="12">
                  <c:v>2.701816463333</c:v>
                </c:pt>
                <c:pt idx="13">
                  <c:v>2.4670080400000001</c:v>
                </c:pt>
                <c:pt idx="14">
                  <c:v>3.2766507366669999</c:v>
                </c:pt>
                <c:pt idx="15">
                  <c:v>3.29</c:v>
                </c:pt>
                <c:pt idx="16">
                  <c:v>2.2999999999999998</c:v>
                </c:pt>
                <c:pt idx="17">
                  <c:v>2.6337000000000046</c:v>
                </c:pt>
              </c:numCache>
            </c:numRef>
          </c:val>
          <c:extLst>
            <c:ext xmlns:c16="http://schemas.microsoft.com/office/drawing/2014/chart" uri="{C3380CC4-5D6E-409C-BE32-E72D297353CC}">
              <c16:uniqueId val="{00000006-E7E8-4B47-8D05-13437D1E4D1D}"/>
            </c:ext>
          </c:extLst>
        </c:ser>
        <c:dLbls>
          <c:showLegendKey val="0"/>
          <c:showVal val="0"/>
          <c:showCatName val="0"/>
          <c:showSerName val="0"/>
          <c:showPercent val="0"/>
          <c:showBubbleSize val="0"/>
        </c:dLbls>
        <c:gapWidth val="219"/>
        <c:overlap val="-27"/>
        <c:axId val="259880752"/>
        <c:axId val="186055472"/>
      </c:barChart>
      <c:catAx>
        <c:axId val="259880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86055472"/>
        <c:crosses val="autoZero"/>
        <c:auto val="1"/>
        <c:lblAlgn val="ctr"/>
        <c:lblOffset val="100"/>
        <c:noMultiLvlLbl val="0"/>
      </c:catAx>
      <c:valAx>
        <c:axId val="186055472"/>
        <c:scaling>
          <c:orientation val="minMax"/>
        </c:scaling>
        <c:delete val="1"/>
        <c:axPos val="l"/>
        <c:numFmt formatCode="General" sourceLinked="1"/>
        <c:majorTickMark val="none"/>
        <c:minorTickMark val="none"/>
        <c:tickLblPos val="nextTo"/>
        <c:crossAx val="259880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8EB2-48A6-BAB5-544B4BB09635}"/>
              </c:ext>
            </c:extLst>
          </c:dPt>
          <c:dPt>
            <c:idx val="2"/>
            <c:invertIfNegative val="0"/>
            <c:bubble3D val="0"/>
            <c:extLst>
              <c:ext xmlns:c16="http://schemas.microsoft.com/office/drawing/2014/chart" uri="{C3380CC4-5D6E-409C-BE32-E72D297353CC}">
                <c16:uniqueId val="{00000001-8EB2-48A6-BAB5-544B4BB09635}"/>
              </c:ext>
            </c:extLst>
          </c:dPt>
          <c:dPt>
            <c:idx val="3"/>
            <c:invertIfNegative val="0"/>
            <c:bubble3D val="0"/>
            <c:extLst>
              <c:ext xmlns:c16="http://schemas.microsoft.com/office/drawing/2014/chart" uri="{C3380CC4-5D6E-409C-BE32-E72D297353CC}">
                <c16:uniqueId val="{00000002-8EB2-48A6-BAB5-544B4BB09635}"/>
              </c:ext>
            </c:extLst>
          </c:dPt>
          <c:dPt>
            <c:idx val="4"/>
            <c:invertIfNegative val="0"/>
            <c:bubble3D val="0"/>
            <c:spPr>
              <a:solidFill>
                <a:srgbClr val="7C878E"/>
              </a:solidFill>
              <a:ln>
                <a:noFill/>
              </a:ln>
              <a:effectLst/>
            </c:spPr>
            <c:extLst>
              <c:ext xmlns:c16="http://schemas.microsoft.com/office/drawing/2014/chart" uri="{C3380CC4-5D6E-409C-BE32-E72D297353CC}">
                <c16:uniqueId val="{00000004-8EB2-48A6-BAB5-544B4BB09635}"/>
              </c:ext>
            </c:extLst>
          </c:dPt>
          <c:dPt>
            <c:idx val="5"/>
            <c:invertIfNegative val="0"/>
            <c:bubble3D val="0"/>
            <c:extLst>
              <c:ext xmlns:c16="http://schemas.microsoft.com/office/drawing/2014/chart" uri="{C3380CC4-5D6E-409C-BE32-E72D297353CC}">
                <c16:uniqueId val="{00000005-8EB2-48A6-BAB5-544B4BB09635}"/>
              </c:ext>
            </c:extLst>
          </c:dPt>
          <c:dPt>
            <c:idx val="6"/>
            <c:invertIfNegative val="0"/>
            <c:bubble3D val="0"/>
            <c:extLst>
              <c:ext xmlns:c16="http://schemas.microsoft.com/office/drawing/2014/chart" uri="{C3380CC4-5D6E-409C-BE32-E72D297353CC}">
                <c16:uniqueId val="{00000006-8EB2-48A6-BAB5-544B4BB09635}"/>
              </c:ext>
            </c:extLst>
          </c:dPt>
          <c:dPt>
            <c:idx val="7"/>
            <c:invertIfNegative val="0"/>
            <c:bubble3D val="0"/>
            <c:extLst>
              <c:ext xmlns:c16="http://schemas.microsoft.com/office/drawing/2014/chart" uri="{C3380CC4-5D6E-409C-BE32-E72D297353CC}">
                <c16:uniqueId val="{00000007-8EB2-48A6-BAB5-544B4BB09635}"/>
              </c:ext>
            </c:extLst>
          </c:dPt>
          <c:dPt>
            <c:idx val="8"/>
            <c:invertIfNegative val="0"/>
            <c:bubble3D val="0"/>
            <c:extLst>
              <c:ext xmlns:c16="http://schemas.microsoft.com/office/drawing/2014/chart" uri="{C3380CC4-5D6E-409C-BE32-E72D297353CC}">
                <c16:uniqueId val="{00000008-8EB2-48A6-BAB5-544B4BB09635}"/>
              </c:ext>
            </c:extLst>
          </c:dPt>
          <c:dPt>
            <c:idx val="9"/>
            <c:invertIfNegative val="0"/>
            <c:bubble3D val="0"/>
            <c:spPr>
              <a:solidFill>
                <a:srgbClr val="7C878E"/>
              </a:solidFill>
              <a:ln>
                <a:noFill/>
              </a:ln>
              <a:effectLst/>
            </c:spPr>
            <c:extLst>
              <c:ext xmlns:c16="http://schemas.microsoft.com/office/drawing/2014/chart" uri="{C3380CC4-5D6E-409C-BE32-E72D297353CC}">
                <c16:uniqueId val="{0000000A-8EB2-48A6-BAB5-544B4BB09635}"/>
              </c:ext>
            </c:extLst>
          </c:dPt>
          <c:dPt>
            <c:idx val="11"/>
            <c:invertIfNegative val="0"/>
            <c:bubble3D val="0"/>
            <c:spPr>
              <a:solidFill>
                <a:srgbClr val="7C878E"/>
              </a:solidFill>
              <a:ln>
                <a:noFill/>
              </a:ln>
              <a:effectLst/>
            </c:spPr>
            <c:extLst>
              <c:ext xmlns:c16="http://schemas.microsoft.com/office/drawing/2014/chart" uri="{C3380CC4-5D6E-409C-BE32-E72D297353CC}">
                <c16:uniqueId val="{0000000C-8EB2-48A6-BAB5-544B4BB09635}"/>
              </c:ext>
            </c:extLst>
          </c:dPt>
          <c:dPt>
            <c:idx val="12"/>
            <c:invertIfNegative val="0"/>
            <c:bubble3D val="0"/>
            <c:extLst>
              <c:ext xmlns:c16="http://schemas.microsoft.com/office/drawing/2014/chart" uri="{C3380CC4-5D6E-409C-BE32-E72D297353CC}">
                <c16:uniqueId val="{0000000D-8EB2-48A6-BAB5-544B4BB09635}"/>
              </c:ext>
            </c:extLst>
          </c:dPt>
          <c:dPt>
            <c:idx val="13"/>
            <c:invertIfNegative val="0"/>
            <c:bubble3D val="0"/>
            <c:spPr>
              <a:solidFill>
                <a:srgbClr val="7C878E"/>
              </a:solidFill>
              <a:ln>
                <a:noFill/>
              </a:ln>
              <a:effectLst/>
            </c:spPr>
            <c:extLst>
              <c:ext xmlns:c16="http://schemas.microsoft.com/office/drawing/2014/chart" uri="{C3380CC4-5D6E-409C-BE32-E72D297353CC}">
                <c16:uniqueId val="{0000000F-8EB2-48A6-BAB5-544B4BB09635}"/>
              </c:ext>
            </c:extLst>
          </c:dPt>
          <c:dPt>
            <c:idx val="14"/>
            <c:invertIfNegative val="0"/>
            <c:bubble3D val="0"/>
            <c:spPr>
              <a:solidFill>
                <a:srgbClr val="7C878E"/>
              </a:solidFill>
              <a:ln>
                <a:noFill/>
              </a:ln>
              <a:effectLst/>
            </c:spPr>
            <c:extLst>
              <c:ext xmlns:c16="http://schemas.microsoft.com/office/drawing/2014/chart" uri="{C3380CC4-5D6E-409C-BE32-E72D297353CC}">
                <c16:uniqueId val="{00000011-8EB2-48A6-BAB5-544B4BB09635}"/>
              </c:ext>
            </c:extLst>
          </c:dPt>
          <c:dPt>
            <c:idx val="15"/>
            <c:invertIfNegative val="0"/>
            <c:bubble3D val="0"/>
            <c:extLst>
              <c:ext xmlns:c16="http://schemas.microsoft.com/office/drawing/2014/chart" uri="{C3380CC4-5D6E-409C-BE32-E72D297353CC}">
                <c16:uniqueId val="{00000012-8EB2-48A6-BAB5-544B4BB09635}"/>
              </c:ext>
            </c:extLst>
          </c:dPt>
          <c:dPt>
            <c:idx val="16"/>
            <c:invertIfNegative val="0"/>
            <c:bubble3D val="0"/>
            <c:extLst>
              <c:ext xmlns:c16="http://schemas.microsoft.com/office/drawing/2014/chart" uri="{C3380CC4-5D6E-409C-BE32-E72D297353CC}">
                <c16:uniqueId val="{00000013-8EB2-48A6-BAB5-544B4BB09635}"/>
              </c:ext>
            </c:extLst>
          </c:dPt>
          <c:dPt>
            <c:idx val="20"/>
            <c:invertIfNegative val="0"/>
            <c:bubble3D val="0"/>
            <c:extLst>
              <c:ext xmlns:c16="http://schemas.microsoft.com/office/drawing/2014/chart" uri="{C3380CC4-5D6E-409C-BE32-E72D297353CC}">
                <c16:uniqueId val="{00000014-8EB2-48A6-BAB5-544B4BB09635}"/>
              </c:ext>
            </c:extLst>
          </c:dPt>
          <c:dPt>
            <c:idx val="22"/>
            <c:invertIfNegative val="0"/>
            <c:bubble3D val="0"/>
            <c:spPr>
              <a:solidFill>
                <a:srgbClr val="7C878E"/>
              </a:solidFill>
              <a:ln>
                <a:noFill/>
              </a:ln>
              <a:effectLst/>
            </c:spPr>
            <c:extLst>
              <c:ext xmlns:c16="http://schemas.microsoft.com/office/drawing/2014/chart" uri="{C3380CC4-5D6E-409C-BE32-E72D297353CC}">
                <c16:uniqueId val="{00000016-8EB2-48A6-BAB5-544B4BB09635}"/>
              </c:ext>
            </c:extLst>
          </c:dPt>
          <c:dPt>
            <c:idx val="24"/>
            <c:invertIfNegative val="0"/>
            <c:bubble3D val="0"/>
            <c:spPr>
              <a:solidFill>
                <a:srgbClr val="7C878E"/>
              </a:solidFill>
              <a:ln>
                <a:noFill/>
              </a:ln>
              <a:effectLst/>
            </c:spPr>
            <c:extLst>
              <c:ext xmlns:c16="http://schemas.microsoft.com/office/drawing/2014/chart" uri="{C3380CC4-5D6E-409C-BE32-E72D297353CC}">
                <c16:uniqueId val="{00000018-8EB2-48A6-BAB5-544B4BB09635}"/>
              </c:ext>
            </c:extLst>
          </c:dPt>
          <c:dPt>
            <c:idx val="25"/>
            <c:invertIfNegative val="0"/>
            <c:bubble3D val="0"/>
            <c:spPr>
              <a:solidFill>
                <a:srgbClr val="7C878E"/>
              </a:solidFill>
              <a:ln>
                <a:noFill/>
              </a:ln>
              <a:effectLst/>
            </c:spPr>
            <c:extLst>
              <c:ext xmlns:c16="http://schemas.microsoft.com/office/drawing/2014/chart" uri="{C3380CC4-5D6E-409C-BE32-E72D297353CC}">
                <c16:uniqueId val="{0000001A-8EB2-48A6-BAB5-544B4BB09635}"/>
              </c:ext>
            </c:extLst>
          </c:dPt>
          <c:dPt>
            <c:idx val="28"/>
            <c:invertIfNegative val="0"/>
            <c:bubble3D val="0"/>
            <c:spPr>
              <a:solidFill>
                <a:srgbClr val="7C878E"/>
              </a:solidFill>
              <a:ln>
                <a:noFill/>
              </a:ln>
              <a:effectLst/>
            </c:spPr>
            <c:extLst>
              <c:ext xmlns:c16="http://schemas.microsoft.com/office/drawing/2014/chart" uri="{C3380CC4-5D6E-409C-BE32-E72D297353CC}">
                <c16:uniqueId val="{0000001C-8EB2-48A6-BAB5-544B4BB09635}"/>
              </c:ext>
            </c:extLst>
          </c:dPt>
          <c:dPt>
            <c:idx val="30"/>
            <c:invertIfNegative val="0"/>
            <c:bubble3D val="0"/>
            <c:extLst>
              <c:ext xmlns:c16="http://schemas.microsoft.com/office/drawing/2014/chart" uri="{C3380CC4-5D6E-409C-BE32-E72D297353CC}">
                <c16:uniqueId val="{0000001D-8EB2-48A6-BAB5-544B4BB09635}"/>
              </c:ext>
            </c:extLst>
          </c:dPt>
          <c:dPt>
            <c:idx val="31"/>
            <c:invertIfNegative val="0"/>
            <c:bubble3D val="0"/>
            <c:spPr>
              <a:solidFill>
                <a:srgbClr val="7C878E"/>
              </a:solidFill>
              <a:ln>
                <a:noFill/>
              </a:ln>
              <a:effectLst/>
            </c:spPr>
            <c:extLst>
              <c:ext xmlns:c16="http://schemas.microsoft.com/office/drawing/2014/chart" uri="{C3380CC4-5D6E-409C-BE32-E72D297353CC}">
                <c16:uniqueId val="{0000001F-8EB2-48A6-BAB5-544B4BB0963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'F6'!$A$5:$A$37</c:f>
              <c:strCache>
                <c:ptCount val="33"/>
                <c:pt idx="0">
                  <c:v>Tabasco</c:v>
                </c:pt>
                <c:pt idx="1">
                  <c:v>Sonora</c:v>
                </c:pt>
                <c:pt idx="2">
                  <c:v>Tamaulipas</c:v>
                </c:pt>
                <c:pt idx="3">
                  <c:v>Veracruz</c:v>
                </c:pt>
                <c:pt idx="4">
                  <c:v>México</c:v>
                </c:pt>
                <c:pt idx="5">
                  <c:v>Guerrero</c:v>
                </c:pt>
                <c:pt idx="6">
                  <c:v>Coahuila</c:v>
                </c:pt>
                <c:pt idx="7">
                  <c:v>Ciudad de México</c:v>
                </c:pt>
                <c:pt idx="8">
                  <c:v>Oaxaca</c:v>
                </c:pt>
                <c:pt idx="9">
                  <c:v>Quintana Roo</c:v>
                </c:pt>
                <c:pt idx="10">
                  <c:v>Durango</c:v>
                </c:pt>
                <c:pt idx="11">
                  <c:v>Nuevo León</c:v>
                </c:pt>
                <c:pt idx="12">
                  <c:v>Nacional</c:v>
                </c:pt>
                <c:pt idx="13">
                  <c:v>Hidalgo</c:v>
                </c:pt>
                <c:pt idx="14">
                  <c:v>Campeche</c:v>
                </c:pt>
                <c:pt idx="15">
                  <c:v>Yucatán</c:v>
                </c:pt>
                <c:pt idx="16">
                  <c:v>Morelos</c:v>
                </c:pt>
                <c:pt idx="17">
                  <c:v>Puebla</c:v>
                </c:pt>
                <c:pt idx="18">
                  <c:v>Tlaxcala</c:v>
                </c:pt>
                <c:pt idx="19">
                  <c:v>Chihuahua</c:v>
                </c:pt>
                <c:pt idx="20">
                  <c:v>Chiapas</c:v>
                </c:pt>
                <c:pt idx="21">
                  <c:v>Baja California Sur</c:v>
                </c:pt>
                <c:pt idx="22">
                  <c:v>Baja California</c:v>
                </c:pt>
                <c:pt idx="23">
                  <c:v>Sinaloa</c:v>
                </c:pt>
                <c:pt idx="24">
                  <c:v>Jalisco</c:v>
                </c:pt>
                <c:pt idx="25">
                  <c:v>Michoacán</c:v>
                </c:pt>
                <c:pt idx="26">
                  <c:v>Colima</c:v>
                </c:pt>
                <c:pt idx="27">
                  <c:v>Guanajuato</c:v>
                </c:pt>
                <c:pt idx="28">
                  <c:v>Nayarit</c:v>
                </c:pt>
                <c:pt idx="29">
                  <c:v>Aguascalientes</c:v>
                </c:pt>
                <c:pt idx="30">
                  <c:v>Querétaro</c:v>
                </c:pt>
                <c:pt idx="31">
                  <c:v>San Luis Potosí</c:v>
                </c:pt>
                <c:pt idx="32">
                  <c:v>Zacatecas</c:v>
                </c:pt>
              </c:strCache>
            </c:strRef>
          </c:cat>
          <c:val>
            <c:numRef>
              <c:f>'F6'!$B$5:$B$37</c:f>
              <c:numCache>
                <c:formatCode>0.00%</c:formatCode>
                <c:ptCount val="33"/>
                <c:pt idx="0">
                  <c:v>0.21684990912853364</c:v>
                </c:pt>
                <c:pt idx="1">
                  <c:v>0.18702548867417856</c:v>
                </c:pt>
                <c:pt idx="2">
                  <c:v>0.17433845367947789</c:v>
                </c:pt>
                <c:pt idx="3">
                  <c:v>0.17420490398928951</c:v>
                </c:pt>
                <c:pt idx="4">
                  <c:v>0.16110427802145433</c:v>
                </c:pt>
                <c:pt idx="5">
                  <c:v>0.15863099280184706</c:v>
                </c:pt>
                <c:pt idx="6">
                  <c:v>0.15798160890233798</c:v>
                </c:pt>
                <c:pt idx="7">
                  <c:v>0.15613813219650999</c:v>
                </c:pt>
                <c:pt idx="8">
                  <c:v>0.15054008477279979</c:v>
                </c:pt>
                <c:pt idx="9">
                  <c:v>0.15042488224015907</c:v>
                </c:pt>
                <c:pt idx="10">
                  <c:v>0.14778830963665088</c:v>
                </c:pt>
                <c:pt idx="11">
                  <c:v>0.14261805157153168</c:v>
                </c:pt>
                <c:pt idx="12">
                  <c:v>0.14198261716831267</c:v>
                </c:pt>
                <c:pt idx="13">
                  <c:v>0.14079890992541594</c:v>
                </c:pt>
                <c:pt idx="14">
                  <c:v>0.14028103976752518</c:v>
                </c:pt>
                <c:pt idx="15">
                  <c:v>0.13836921279980668</c:v>
                </c:pt>
                <c:pt idx="16">
                  <c:v>0.13577263280003868</c:v>
                </c:pt>
                <c:pt idx="17">
                  <c:v>0.13488448663776545</c:v>
                </c:pt>
                <c:pt idx="18">
                  <c:v>0.13480011301031219</c:v>
                </c:pt>
                <c:pt idx="19">
                  <c:v>0.13354431439527134</c:v>
                </c:pt>
                <c:pt idx="20">
                  <c:v>0.13266938644908408</c:v>
                </c:pt>
                <c:pt idx="21">
                  <c:v>0.13254951702605133</c:v>
                </c:pt>
                <c:pt idx="22">
                  <c:v>0.13253323500005704</c:v>
                </c:pt>
                <c:pt idx="23">
                  <c:v>0.1311893908924342</c:v>
                </c:pt>
                <c:pt idx="24">
                  <c:v>0.12702598239209792</c:v>
                </c:pt>
                <c:pt idx="25">
                  <c:v>0.12286994705361499</c:v>
                </c:pt>
                <c:pt idx="26">
                  <c:v>0.12252799722198107</c:v>
                </c:pt>
                <c:pt idx="27">
                  <c:v>0.11744976695397129</c:v>
                </c:pt>
                <c:pt idx="28">
                  <c:v>0.11316323262517348</c:v>
                </c:pt>
                <c:pt idx="29">
                  <c:v>0.10117730290606973</c:v>
                </c:pt>
                <c:pt idx="30">
                  <c:v>9.978684307239985E-2</c:v>
                </c:pt>
                <c:pt idx="31">
                  <c:v>8.7388820859516492E-2</c:v>
                </c:pt>
                <c:pt idx="32">
                  <c:v>8.2782299084435407E-2</c:v>
                </c:pt>
              </c:numCache>
            </c:numRef>
          </c:val>
          <c:extLst>
            <c:ext xmlns:c16="http://schemas.microsoft.com/office/drawing/2014/chart" uri="{C3380CC4-5D6E-409C-BE32-E72D297353CC}">
              <c16:uniqueId val="{00000020-8EB2-48A6-BAB5-544B4BB09635}"/>
            </c:ext>
          </c:extLst>
        </c:ser>
        <c:dLbls>
          <c:showLegendKey val="0"/>
          <c:showVal val="0"/>
          <c:showCatName val="0"/>
          <c:showSerName val="0"/>
          <c:showPercent val="0"/>
          <c:showBubbleSize val="0"/>
        </c:dLbls>
        <c:gapWidth val="94"/>
        <c:axId val="852507103"/>
        <c:axId val="1148842399"/>
      </c:barChart>
      <c:catAx>
        <c:axId val="8525071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48842399"/>
        <c:crosses val="autoZero"/>
        <c:auto val="1"/>
        <c:lblAlgn val="ctr"/>
        <c:lblOffset val="100"/>
        <c:noMultiLvlLbl val="0"/>
      </c:catAx>
      <c:valAx>
        <c:axId val="1148842399"/>
        <c:scaling>
          <c:orientation val="minMax"/>
        </c:scaling>
        <c:delete val="1"/>
        <c:axPos val="b"/>
        <c:numFmt formatCode="0.00%" sourceLinked="1"/>
        <c:majorTickMark val="out"/>
        <c:minorTickMark val="none"/>
        <c:tickLblPos val="nextTo"/>
        <c:crossAx val="852507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1-9D3B-46A3-8DD0-5055E3F1CAEE}"/>
              </c:ext>
            </c:extLst>
          </c:dPt>
          <c:dPt>
            <c:idx val="3"/>
            <c:invertIfNegative val="0"/>
            <c:bubble3D val="0"/>
            <c:spPr>
              <a:solidFill>
                <a:schemeClr val="bg1">
                  <a:lumMod val="50000"/>
                </a:schemeClr>
              </a:solidFill>
              <a:ln>
                <a:noFill/>
              </a:ln>
              <a:effectLst/>
            </c:spPr>
            <c:extLst>
              <c:ext xmlns:c16="http://schemas.microsoft.com/office/drawing/2014/chart" uri="{C3380CC4-5D6E-409C-BE32-E72D297353CC}">
                <c16:uniqueId val="{00000003-9D3B-46A3-8DD0-5055E3F1CAEE}"/>
              </c:ext>
            </c:extLst>
          </c:dPt>
          <c:dPt>
            <c:idx val="4"/>
            <c:invertIfNegative val="0"/>
            <c:bubble3D val="0"/>
            <c:spPr>
              <a:solidFill>
                <a:schemeClr val="bg1">
                  <a:lumMod val="50000"/>
                </a:schemeClr>
              </a:solidFill>
              <a:ln>
                <a:noFill/>
              </a:ln>
              <a:effectLst/>
            </c:spPr>
            <c:extLst>
              <c:ext xmlns:c16="http://schemas.microsoft.com/office/drawing/2014/chart" uri="{C3380CC4-5D6E-409C-BE32-E72D297353CC}">
                <c16:uniqueId val="{00000005-9D3B-46A3-8DD0-5055E3F1CAEE}"/>
              </c:ext>
            </c:extLst>
          </c:dPt>
          <c:dPt>
            <c:idx val="7"/>
            <c:invertIfNegative val="0"/>
            <c:bubble3D val="0"/>
            <c:spPr>
              <a:solidFill>
                <a:schemeClr val="bg1">
                  <a:lumMod val="50000"/>
                </a:schemeClr>
              </a:solidFill>
              <a:ln>
                <a:noFill/>
              </a:ln>
              <a:effectLst/>
            </c:spPr>
            <c:extLst>
              <c:ext xmlns:c16="http://schemas.microsoft.com/office/drawing/2014/chart" uri="{C3380CC4-5D6E-409C-BE32-E72D297353CC}">
                <c16:uniqueId val="{00000007-9D3B-46A3-8DD0-5055E3F1CAEE}"/>
              </c:ext>
            </c:extLst>
          </c:dPt>
          <c:dPt>
            <c:idx val="8"/>
            <c:invertIfNegative val="0"/>
            <c:bubble3D val="0"/>
            <c:spPr>
              <a:solidFill>
                <a:schemeClr val="bg1">
                  <a:lumMod val="50000"/>
                </a:schemeClr>
              </a:solidFill>
              <a:ln>
                <a:noFill/>
              </a:ln>
              <a:effectLst/>
            </c:spPr>
            <c:extLst>
              <c:ext xmlns:c16="http://schemas.microsoft.com/office/drawing/2014/chart" uri="{C3380CC4-5D6E-409C-BE32-E72D297353CC}">
                <c16:uniqueId val="{00000009-9D3B-46A3-8DD0-5055E3F1CAEE}"/>
              </c:ext>
            </c:extLst>
          </c:dPt>
          <c:dPt>
            <c:idx val="9"/>
            <c:invertIfNegative val="0"/>
            <c:bubble3D val="0"/>
            <c:spPr>
              <a:solidFill>
                <a:schemeClr val="bg1">
                  <a:lumMod val="50000"/>
                </a:schemeClr>
              </a:solidFill>
              <a:ln>
                <a:noFill/>
              </a:ln>
              <a:effectLst/>
            </c:spPr>
            <c:extLst>
              <c:ext xmlns:c16="http://schemas.microsoft.com/office/drawing/2014/chart" uri="{C3380CC4-5D6E-409C-BE32-E72D297353CC}">
                <c16:uniqueId val="{0000000B-9D3B-46A3-8DD0-5055E3F1CAEE}"/>
              </c:ext>
            </c:extLst>
          </c:dPt>
          <c:dPt>
            <c:idx val="13"/>
            <c:invertIfNegative val="0"/>
            <c:bubble3D val="0"/>
            <c:spPr>
              <a:solidFill>
                <a:schemeClr val="bg1">
                  <a:lumMod val="50000"/>
                </a:schemeClr>
              </a:solidFill>
              <a:ln>
                <a:noFill/>
              </a:ln>
              <a:effectLst/>
            </c:spPr>
            <c:extLst>
              <c:ext xmlns:c16="http://schemas.microsoft.com/office/drawing/2014/chart" uri="{C3380CC4-5D6E-409C-BE32-E72D297353CC}">
                <c16:uniqueId val="{0000000D-9D3B-46A3-8DD0-5055E3F1CAEE}"/>
              </c:ext>
            </c:extLst>
          </c:dPt>
          <c:dPt>
            <c:idx val="14"/>
            <c:invertIfNegative val="0"/>
            <c:bubble3D val="0"/>
            <c:spPr>
              <a:solidFill>
                <a:srgbClr val="FFC000"/>
              </a:solidFill>
              <a:ln>
                <a:noFill/>
              </a:ln>
              <a:effectLst/>
            </c:spPr>
            <c:extLst>
              <c:ext xmlns:c16="http://schemas.microsoft.com/office/drawing/2014/chart" uri="{C3380CC4-5D6E-409C-BE32-E72D297353CC}">
                <c16:uniqueId val="{0000000F-9D3B-46A3-8DD0-5055E3F1CAEE}"/>
              </c:ext>
            </c:extLst>
          </c:dPt>
          <c:dPt>
            <c:idx val="15"/>
            <c:invertIfNegative val="0"/>
            <c:bubble3D val="0"/>
            <c:spPr>
              <a:solidFill>
                <a:schemeClr val="bg1">
                  <a:lumMod val="50000"/>
                </a:schemeClr>
              </a:solidFill>
              <a:ln>
                <a:noFill/>
              </a:ln>
              <a:effectLst/>
            </c:spPr>
            <c:extLst>
              <c:ext xmlns:c16="http://schemas.microsoft.com/office/drawing/2014/chart" uri="{C3380CC4-5D6E-409C-BE32-E72D297353CC}">
                <c16:uniqueId val="{00000011-9D3B-46A3-8DD0-5055E3F1CAEE}"/>
              </c:ext>
            </c:extLst>
          </c:dPt>
          <c:dPt>
            <c:idx val="16"/>
            <c:invertIfNegative val="0"/>
            <c:bubble3D val="0"/>
            <c:spPr>
              <a:solidFill>
                <a:schemeClr val="bg1">
                  <a:lumMod val="50000"/>
                </a:schemeClr>
              </a:solidFill>
              <a:ln>
                <a:noFill/>
              </a:ln>
              <a:effectLst/>
            </c:spPr>
            <c:extLst>
              <c:ext xmlns:c16="http://schemas.microsoft.com/office/drawing/2014/chart" uri="{C3380CC4-5D6E-409C-BE32-E72D297353CC}">
                <c16:uniqueId val="{00000013-9D3B-46A3-8DD0-5055E3F1CAEE}"/>
              </c:ext>
            </c:extLst>
          </c:dPt>
          <c:dPt>
            <c:idx val="18"/>
            <c:invertIfNegative val="0"/>
            <c:bubble3D val="0"/>
            <c:spPr>
              <a:solidFill>
                <a:schemeClr val="bg1">
                  <a:lumMod val="50000"/>
                </a:schemeClr>
              </a:solidFill>
              <a:ln>
                <a:noFill/>
              </a:ln>
              <a:effectLst/>
            </c:spPr>
            <c:extLst>
              <c:ext xmlns:c16="http://schemas.microsoft.com/office/drawing/2014/chart" uri="{C3380CC4-5D6E-409C-BE32-E72D297353CC}">
                <c16:uniqueId val="{00000015-9D3B-46A3-8DD0-5055E3F1CAEE}"/>
              </c:ext>
            </c:extLst>
          </c:dPt>
          <c:dPt>
            <c:idx val="19"/>
            <c:invertIfNegative val="0"/>
            <c:bubble3D val="0"/>
            <c:spPr>
              <a:solidFill>
                <a:srgbClr val="996634"/>
              </a:solidFill>
              <a:ln>
                <a:noFill/>
              </a:ln>
              <a:effectLst/>
            </c:spPr>
            <c:extLst>
              <c:ext xmlns:c16="http://schemas.microsoft.com/office/drawing/2014/chart" uri="{C3380CC4-5D6E-409C-BE32-E72D297353CC}">
                <c16:uniqueId val="{00000017-9D3B-46A3-8DD0-5055E3F1CAEE}"/>
              </c:ext>
            </c:extLst>
          </c:dPt>
          <c:dPt>
            <c:idx val="25"/>
            <c:invertIfNegative val="0"/>
            <c:bubble3D val="0"/>
            <c:spPr>
              <a:solidFill>
                <a:schemeClr val="bg1">
                  <a:lumMod val="50000"/>
                </a:schemeClr>
              </a:solidFill>
              <a:ln>
                <a:noFill/>
              </a:ln>
              <a:effectLst/>
            </c:spPr>
            <c:extLst>
              <c:ext xmlns:c16="http://schemas.microsoft.com/office/drawing/2014/chart" uri="{C3380CC4-5D6E-409C-BE32-E72D297353CC}">
                <c16:uniqueId val="{00000019-9D3B-46A3-8DD0-5055E3F1CAEE}"/>
              </c:ext>
            </c:extLst>
          </c:dPt>
          <c:dPt>
            <c:idx val="26"/>
            <c:invertIfNegative val="0"/>
            <c:bubble3D val="0"/>
            <c:spPr>
              <a:solidFill>
                <a:schemeClr val="bg1">
                  <a:lumMod val="50000"/>
                </a:schemeClr>
              </a:solidFill>
              <a:ln>
                <a:noFill/>
              </a:ln>
              <a:effectLst/>
            </c:spPr>
            <c:extLst>
              <c:ext xmlns:c16="http://schemas.microsoft.com/office/drawing/2014/chart" uri="{C3380CC4-5D6E-409C-BE32-E72D297353CC}">
                <c16:uniqueId val="{0000001B-9D3B-46A3-8DD0-5055E3F1CAEE}"/>
              </c:ext>
            </c:extLst>
          </c:dPt>
          <c:dPt>
            <c:idx val="30"/>
            <c:invertIfNegative val="0"/>
            <c:bubble3D val="0"/>
            <c:spPr>
              <a:solidFill>
                <a:schemeClr val="bg1">
                  <a:lumMod val="50000"/>
                </a:schemeClr>
              </a:solidFill>
              <a:ln>
                <a:noFill/>
              </a:ln>
              <a:effectLst/>
            </c:spPr>
            <c:extLst>
              <c:ext xmlns:c16="http://schemas.microsoft.com/office/drawing/2014/chart" uri="{C3380CC4-5D6E-409C-BE32-E72D297353CC}">
                <c16:uniqueId val="{0000001D-9D3B-46A3-8DD0-5055E3F1CAEE}"/>
              </c:ext>
            </c:extLst>
          </c:dPt>
          <c:dPt>
            <c:idx val="31"/>
            <c:invertIfNegative val="0"/>
            <c:bubble3D val="0"/>
            <c:spPr>
              <a:solidFill>
                <a:schemeClr val="bg1">
                  <a:lumMod val="50000"/>
                </a:schemeClr>
              </a:solidFill>
              <a:ln>
                <a:noFill/>
              </a:ln>
              <a:effectLst/>
            </c:spPr>
            <c:extLst>
              <c:ext xmlns:c16="http://schemas.microsoft.com/office/drawing/2014/chart" uri="{C3380CC4-5D6E-409C-BE32-E72D297353CC}">
                <c16:uniqueId val="{0000001F-9D3B-46A3-8DD0-5055E3F1CAEE}"/>
              </c:ext>
            </c:extLst>
          </c:dPt>
          <c:dPt>
            <c:idx val="32"/>
            <c:invertIfNegative val="0"/>
            <c:bubble3D val="0"/>
            <c:spPr>
              <a:solidFill>
                <a:schemeClr val="bg1">
                  <a:lumMod val="50000"/>
                </a:schemeClr>
              </a:solidFill>
              <a:ln>
                <a:noFill/>
              </a:ln>
              <a:effectLst/>
            </c:spPr>
            <c:extLst>
              <c:ext xmlns:c16="http://schemas.microsoft.com/office/drawing/2014/chart" uri="{C3380CC4-5D6E-409C-BE32-E72D297353CC}">
                <c16:uniqueId val="{00000021-9D3B-46A3-8DD0-5055E3F1CAE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'F33'!$A$6:$A$38</c:f>
              <c:strCache>
                <c:ptCount val="33"/>
                <c:pt idx="0">
                  <c:v>Michoacán</c:v>
                </c:pt>
                <c:pt idx="1">
                  <c:v>Oaxaca</c:v>
                </c:pt>
                <c:pt idx="2">
                  <c:v>Nayarit</c:v>
                </c:pt>
                <c:pt idx="3">
                  <c:v>Puebla</c:v>
                </c:pt>
                <c:pt idx="4">
                  <c:v>Colima</c:v>
                </c:pt>
                <c:pt idx="5">
                  <c:v>Morelos</c:v>
                </c:pt>
                <c:pt idx="6">
                  <c:v>Campeche</c:v>
                </c:pt>
                <c:pt idx="7">
                  <c:v>Sinaloa</c:v>
                </c:pt>
                <c:pt idx="8">
                  <c:v>San Luis Potosí</c:v>
                </c:pt>
                <c:pt idx="9">
                  <c:v>Baja California</c:v>
                </c:pt>
                <c:pt idx="10">
                  <c:v>Yucatán</c:v>
                </c:pt>
                <c:pt idx="11">
                  <c:v>Guerrero</c:v>
                </c:pt>
                <c:pt idx="12">
                  <c:v>Chiapas</c:v>
                </c:pt>
                <c:pt idx="13">
                  <c:v>Veracruz</c:v>
                </c:pt>
                <c:pt idx="14">
                  <c:v>Jalisco</c:v>
                </c:pt>
                <c:pt idx="15">
                  <c:v>Chihuahua</c:v>
                </c:pt>
                <c:pt idx="16">
                  <c:v>Querétaro</c:v>
                </c:pt>
                <c:pt idx="17">
                  <c:v>Sonora</c:v>
                </c:pt>
                <c:pt idx="18">
                  <c:v>Quintana Roo</c:v>
                </c:pt>
                <c:pt idx="19">
                  <c:v>Nacional</c:v>
                </c:pt>
                <c:pt idx="20">
                  <c:v>Zacatecas</c:v>
                </c:pt>
                <c:pt idx="21">
                  <c:v>Guanajuato</c:v>
                </c:pt>
                <c:pt idx="22">
                  <c:v>Tlaxcala</c:v>
                </c:pt>
                <c:pt idx="23">
                  <c:v>Nuevo León</c:v>
                </c:pt>
                <c:pt idx="24">
                  <c:v>Tamaulipas</c:v>
                </c:pt>
                <c:pt idx="25">
                  <c:v>Hidalgo</c:v>
                </c:pt>
                <c:pt idx="26">
                  <c:v>Durango</c:v>
                </c:pt>
                <c:pt idx="27">
                  <c:v>Coahuila</c:v>
                </c:pt>
                <c:pt idx="28">
                  <c:v>Baja California Sur</c:v>
                </c:pt>
                <c:pt idx="29">
                  <c:v>Tabasco</c:v>
                </c:pt>
                <c:pt idx="30">
                  <c:v>Aguascalientes</c:v>
                </c:pt>
                <c:pt idx="31">
                  <c:v>Estado de México</c:v>
                </c:pt>
                <c:pt idx="32">
                  <c:v>Ciudad de México</c:v>
                </c:pt>
              </c:strCache>
            </c:strRef>
          </c:cat>
          <c:val>
            <c:numRef>
              <c:f>'F33'!$B$6:$B$38</c:f>
              <c:numCache>
                <c:formatCode>0.00</c:formatCode>
                <c:ptCount val="33"/>
                <c:pt idx="0">
                  <c:v>1.3281999999999954</c:v>
                </c:pt>
                <c:pt idx="1">
                  <c:v>1.5054999999999978</c:v>
                </c:pt>
                <c:pt idx="2">
                  <c:v>1.6444999999999936</c:v>
                </c:pt>
                <c:pt idx="3">
                  <c:v>1.8164000000000016</c:v>
                </c:pt>
                <c:pt idx="4">
                  <c:v>1.834699999999998</c:v>
                </c:pt>
                <c:pt idx="5">
                  <c:v>1.845799999999997</c:v>
                </c:pt>
                <c:pt idx="6">
                  <c:v>1.8937999999999988</c:v>
                </c:pt>
                <c:pt idx="7">
                  <c:v>1.9663000000000039</c:v>
                </c:pt>
                <c:pt idx="8">
                  <c:v>2.1167999999999978</c:v>
                </c:pt>
                <c:pt idx="9">
                  <c:v>2.188999999999993</c:v>
                </c:pt>
                <c:pt idx="10">
                  <c:v>2.1941000000000059</c:v>
                </c:pt>
                <c:pt idx="11">
                  <c:v>2.2575999999999965</c:v>
                </c:pt>
                <c:pt idx="12">
                  <c:v>2.4525000000000006</c:v>
                </c:pt>
                <c:pt idx="13">
                  <c:v>2.5002000000000066</c:v>
                </c:pt>
                <c:pt idx="14">
                  <c:v>2.6337000000000046</c:v>
                </c:pt>
                <c:pt idx="15">
                  <c:v>2.6394999999999982</c:v>
                </c:pt>
                <c:pt idx="16">
                  <c:v>2.778899999999993</c:v>
                </c:pt>
                <c:pt idx="17">
                  <c:v>2.825800000000001</c:v>
                </c:pt>
                <c:pt idx="18">
                  <c:v>2.8508000000000067</c:v>
                </c:pt>
                <c:pt idx="19">
                  <c:v>2.9997000000000043</c:v>
                </c:pt>
                <c:pt idx="20">
                  <c:v>3.1302000000000021</c:v>
                </c:pt>
                <c:pt idx="21">
                  <c:v>3.1664999999999992</c:v>
                </c:pt>
                <c:pt idx="22">
                  <c:v>3.167199999999994</c:v>
                </c:pt>
                <c:pt idx="23">
                  <c:v>3.1875</c:v>
                </c:pt>
                <c:pt idx="24">
                  <c:v>3.2733999999999952</c:v>
                </c:pt>
                <c:pt idx="25">
                  <c:v>3.3519000000000005</c:v>
                </c:pt>
                <c:pt idx="26">
                  <c:v>3.520700000000005</c:v>
                </c:pt>
                <c:pt idx="27">
                  <c:v>3.7925999999999931</c:v>
                </c:pt>
                <c:pt idx="28">
                  <c:v>4.0330000000000013</c:v>
                </c:pt>
                <c:pt idx="29">
                  <c:v>4.0921000000000021</c:v>
                </c:pt>
                <c:pt idx="30">
                  <c:v>4.1034999999999968</c:v>
                </c:pt>
                <c:pt idx="31">
                  <c:v>4.2176999999999936</c:v>
                </c:pt>
                <c:pt idx="32">
                  <c:v>4.9147999999999996</c:v>
                </c:pt>
              </c:numCache>
            </c:numRef>
          </c:val>
          <c:extLst>
            <c:ext xmlns:c16="http://schemas.microsoft.com/office/drawing/2014/chart" uri="{C3380CC4-5D6E-409C-BE32-E72D297353CC}">
              <c16:uniqueId val="{00000022-9D3B-46A3-8DD0-5055E3F1CAEE}"/>
            </c:ext>
          </c:extLst>
        </c:ser>
        <c:dLbls>
          <c:showLegendKey val="0"/>
          <c:showVal val="0"/>
          <c:showCatName val="0"/>
          <c:showSerName val="0"/>
          <c:showPercent val="0"/>
          <c:showBubbleSize val="0"/>
        </c:dLbls>
        <c:gapWidth val="100"/>
        <c:axId val="477210032"/>
        <c:axId val="909890080"/>
      </c:barChart>
      <c:catAx>
        <c:axId val="477210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09890080"/>
        <c:crosses val="autoZero"/>
        <c:auto val="1"/>
        <c:lblAlgn val="ctr"/>
        <c:lblOffset val="100"/>
        <c:noMultiLvlLbl val="0"/>
      </c:catAx>
      <c:valAx>
        <c:axId val="909890080"/>
        <c:scaling>
          <c:orientation val="minMax"/>
        </c:scaling>
        <c:delete val="1"/>
        <c:axPos val="b"/>
        <c:numFmt formatCode="0.00" sourceLinked="1"/>
        <c:majorTickMark val="none"/>
        <c:minorTickMark val="none"/>
        <c:tickLblPos val="nextTo"/>
        <c:crossAx val="477210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BAE5-44F5-A72E-9FA1ECF536EF}"/>
              </c:ext>
            </c:extLst>
          </c:dPt>
          <c:dPt>
            <c:idx val="3"/>
            <c:invertIfNegative val="0"/>
            <c:bubble3D val="0"/>
            <c:spPr>
              <a:solidFill>
                <a:schemeClr val="bg1">
                  <a:lumMod val="50000"/>
                </a:schemeClr>
              </a:solidFill>
              <a:ln>
                <a:noFill/>
              </a:ln>
              <a:effectLst/>
            </c:spPr>
            <c:extLst>
              <c:ext xmlns:c16="http://schemas.microsoft.com/office/drawing/2014/chart" uri="{C3380CC4-5D6E-409C-BE32-E72D297353CC}">
                <c16:uniqueId val="{00000003-BAE5-44F5-A72E-9FA1ECF536EF}"/>
              </c:ext>
            </c:extLst>
          </c:dPt>
          <c:dPt>
            <c:idx val="4"/>
            <c:invertIfNegative val="0"/>
            <c:bubble3D val="0"/>
            <c:spPr>
              <a:solidFill>
                <a:schemeClr val="bg1">
                  <a:lumMod val="50000"/>
                </a:schemeClr>
              </a:solidFill>
              <a:ln>
                <a:noFill/>
              </a:ln>
              <a:effectLst/>
            </c:spPr>
            <c:extLst>
              <c:ext xmlns:c16="http://schemas.microsoft.com/office/drawing/2014/chart" uri="{C3380CC4-5D6E-409C-BE32-E72D297353CC}">
                <c16:uniqueId val="{00000005-BAE5-44F5-A72E-9FA1ECF536EF}"/>
              </c:ext>
            </c:extLst>
          </c:dPt>
          <c:dPt>
            <c:idx val="6"/>
            <c:invertIfNegative val="0"/>
            <c:bubble3D val="0"/>
            <c:spPr>
              <a:solidFill>
                <a:schemeClr val="bg1">
                  <a:lumMod val="50000"/>
                </a:schemeClr>
              </a:solidFill>
              <a:ln>
                <a:noFill/>
              </a:ln>
              <a:effectLst/>
            </c:spPr>
            <c:extLst>
              <c:ext xmlns:c16="http://schemas.microsoft.com/office/drawing/2014/chart" uri="{C3380CC4-5D6E-409C-BE32-E72D297353CC}">
                <c16:uniqueId val="{00000007-BAE5-44F5-A72E-9FA1ECF536EF}"/>
              </c:ext>
            </c:extLst>
          </c:dPt>
          <c:dPt>
            <c:idx val="7"/>
            <c:invertIfNegative val="0"/>
            <c:bubble3D val="0"/>
            <c:spPr>
              <a:solidFill>
                <a:schemeClr val="bg1">
                  <a:lumMod val="50000"/>
                </a:schemeClr>
              </a:solidFill>
              <a:ln>
                <a:noFill/>
              </a:ln>
              <a:effectLst/>
            </c:spPr>
            <c:extLst>
              <c:ext xmlns:c16="http://schemas.microsoft.com/office/drawing/2014/chart" uri="{C3380CC4-5D6E-409C-BE32-E72D297353CC}">
                <c16:uniqueId val="{00000009-BAE5-44F5-A72E-9FA1ECF536EF}"/>
              </c:ext>
            </c:extLst>
          </c:dPt>
          <c:dPt>
            <c:idx val="8"/>
            <c:invertIfNegative val="0"/>
            <c:bubble3D val="0"/>
            <c:spPr>
              <a:solidFill>
                <a:schemeClr val="bg1">
                  <a:lumMod val="50000"/>
                </a:schemeClr>
              </a:solidFill>
              <a:ln>
                <a:noFill/>
              </a:ln>
              <a:effectLst/>
            </c:spPr>
            <c:extLst>
              <c:ext xmlns:c16="http://schemas.microsoft.com/office/drawing/2014/chart" uri="{C3380CC4-5D6E-409C-BE32-E72D297353CC}">
                <c16:uniqueId val="{0000000B-BAE5-44F5-A72E-9FA1ECF536EF}"/>
              </c:ext>
            </c:extLst>
          </c:dPt>
          <c:dPt>
            <c:idx val="14"/>
            <c:invertIfNegative val="0"/>
            <c:bubble3D val="0"/>
            <c:spPr>
              <a:solidFill>
                <a:srgbClr val="996634"/>
              </a:solidFill>
              <a:ln>
                <a:noFill/>
              </a:ln>
              <a:effectLst/>
            </c:spPr>
            <c:extLst>
              <c:ext xmlns:c16="http://schemas.microsoft.com/office/drawing/2014/chart" uri="{C3380CC4-5D6E-409C-BE32-E72D297353CC}">
                <c16:uniqueId val="{0000000D-BAE5-44F5-A72E-9FA1ECF536EF}"/>
              </c:ext>
            </c:extLst>
          </c:dPt>
          <c:dPt>
            <c:idx val="16"/>
            <c:invertIfNegative val="0"/>
            <c:bubble3D val="0"/>
            <c:spPr>
              <a:solidFill>
                <a:schemeClr val="bg1">
                  <a:lumMod val="50000"/>
                </a:schemeClr>
              </a:solidFill>
              <a:ln>
                <a:noFill/>
              </a:ln>
              <a:effectLst/>
            </c:spPr>
            <c:extLst>
              <c:ext xmlns:c16="http://schemas.microsoft.com/office/drawing/2014/chart" uri="{C3380CC4-5D6E-409C-BE32-E72D297353CC}">
                <c16:uniqueId val="{0000000F-BAE5-44F5-A72E-9FA1ECF536EF}"/>
              </c:ext>
            </c:extLst>
          </c:dPt>
          <c:dPt>
            <c:idx val="17"/>
            <c:invertIfNegative val="0"/>
            <c:bubble3D val="0"/>
            <c:spPr>
              <a:solidFill>
                <a:srgbClr val="FFC000"/>
              </a:solidFill>
              <a:ln>
                <a:noFill/>
              </a:ln>
              <a:effectLst/>
            </c:spPr>
            <c:extLst>
              <c:ext xmlns:c16="http://schemas.microsoft.com/office/drawing/2014/chart" uri="{C3380CC4-5D6E-409C-BE32-E72D297353CC}">
                <c16:uniqueId val="{00000011-BAE5-44F5-A72E-9FA1ECF536EF}"/>
              </c:ext>
            </c:extLst>
          </c:dPt>
          <c:dPt>
            <c:idx val="20"/>
            <c:invertIfNegative val="0"/>
            <c:bubble3D val="0"/>
            <c:spPr>
              <a:solidFill>
                <a:schemeClr val="bg1">
                  <a:lumMod val="50000"/>
                </a:schemeClr>
              </a:solidFill>
              <a:ln>
                <a:noFill/>
              </a:ln>
              <a:effectLst/>
            </c:spPr>
            <c:extLst>
              <c:ext xmlns:c16="http://schemas.microsoft.com/office/drawing/2014/chart" uri="{C3380CC4-5D6E-409C-BE32-E72D297353CC}">
                <c16:uniqueId val="{00000013-BAE5-44F5-A72E-9FA1ECF536EF}"/>
              </c:ext>
            </c:extLst>
          </c:dPt>
          <c:dPt>
            <c:idx val="22"/>
            <c:invertIfNegative val="0"/>
            <c:bubble3D val="0"/>
            <c:spPr>
              <a:solidFill>
                <a:schemeClr val="bg1">
                  <a:lumMod val="50000"/>
                </a:schemeClr>
              </a:solidFill>
              <a:ln>
                <a:noFill/>
              </a:ln>
              <a:effectLst/>
            </c:spPr>
            <c:extLst>
              <c:ext xmlns:c16="http://schemas.microsoft.com/office/drawing/2014/chart" uri="{C3380CC4-5D6E-409C-BE32-E72D297353CC}">
                <c16:uniqueId val="{00000015-BAE5-44F5-A72E-9FA1ECF536EF}"/>
              </c:ext>
            </c:extLst>
          </c:dPt>
          <c:dPt>
            <c:idx val="24"/>
            <c:invertIfNegative val="0"/>
            <c:bubble3D val="0"/>
            <c:spPr>
              <a:solidFill>
                <a:schemeClr val="bg1">
                  <a:lumMod val="50000"/>
                </a:schemeClr>
              </a:solidFill>
              <a:ln>
                <a:noFill/>
              </a:ln>
              <a:effectLst/>
            </c:spPr>
            <c:extLst>
              <c:ext xmlns:c16="http://schemas.microsoft.com/office/drawing/2014/chart" uri="{C3380CC4-5D6E-409C-BE32-E72D297353CC}">
                <c16:uniqueId val="{00000017-BAE5-44F5-A72E-9FA1ECF536EF}"/>
              </c:ext>
            </c:extLst>
          </c:dPt>
          <c:dPt>
            <c:idx val="25"/>
            <c:invertIfNegative val="0"/>
            <c:bubble3D val="0"/>
            <c:spPr>
              <a:solidFill>
                <a:schemeClr val="bg1">
                  <a:lumMod val="50000"/>
                </a:schemeClr>
              </a:solidFill>
              <a:ln>
                <a:noFill/>
              </a:ln>
              <a:effectLst/>
            </c:spPr>
            <c:extLst>
              <c:ext xmlns:c16="http://schemas.microsoft.com/office/drawing/2014/chart" uri="{C3380CC4-5D6E-409C-BE32-E72D297353CC}">
                <c16:uniqueId val="{00000019-BAE5-44F5-A72E-9FA1ECF536EF}"/>
              </c:ext>
            </c:extLst>
          </c:dPt>
          <c:dPt>
            <c:idx val="29"/>
            <c:invertIfNegative val="0"/>
            <c:bubble3D val="0"/>
            <c:spPr>
              <a:solidFill>
                <a:schemeClr val="bg1">
                  <a:lumMod val="50000"/>
                </a:schemeClr>
              </a:solidFill>
              <a:ln>
                <a:noFill/>
              </a:ln>
              <a:effectLst/>
            </c:spPr>
            <c:extLst>
              <c:ext xmlns:c16="http://schemas.microsoft.com/office/drawing/2014/chart" uri="{C3380CC4-5D6E-409C-BE32-E72D297353CC}">
                <c16:uniqueId val="{0000001B-BAE5-44F5-A72E-9FA1ECF536EF}"/>
              </c:ext>
            </c:extLst>
          </c:dPt>
          <c:dPt>
            <c:idx val="30"/>
            <c:invertIfNegative val="0"/>
            <c:bubble3D val="0"/>
            <c:spPr>
              <a:solidFill>
                <a:schemeClr val="bg1">
                  <a:lumMod val="50000"/>
                </a:schemeClr>
              </a:solidFill>
              <a:ln>
                <a:noFill/>
              </a:ln>
              <a:effectLst/>
            </c:spPr>
            <c:extLst>
              <c:ext xmlns:c16="http://schemas.microsoft.com/office/drawing/2014/chart" uri="{C3380CC4-5D6E-409C-BE32-E72D297353CC}">
                <c16:uniqueId val="{0000001D-BAE5-44F5-A72E-9FA1ECF536EF}"/>
              </c:ext>
            </c:extLst>
          </c:dPt>
          <c:dPt>
            <c:idx val="31"/>
            <c:invertIfNegative val="0"/>
            <c:bubble3D val="0"/>
            <c:spPr>
              <a:solidFill>
                <a:schemeClr val="bg1">
                  <a:lumMod val="50000"/>
                </a:schemeClr>
              </a:solidFill>
              <a:ln>
                <a:noFill/>
              </a:ln>
              <a:effectLst/>
            </c:spPr>
            <c:extLst>
              <c:ext xmlns:c16="http://schemas.microsoft.com/office/drawing/2014/chart" uri="{C3380CC4-5D6E-409C-BE32-E72D297353CC}">
                <c16:uniqueId val="{0000001F-BAE5-44F5-A72E-9FA1ECF536E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'F34'!$A$6:$A$38</c:f>
              <c:strCache>
                <c:ptCount val="33"/>
                <c:pt idx="0">
                  <c:v>Querétaro</c:v>
                </c:pt>
                <c:pt idx="1">
                  <c:v>Morelos</c:v>
                </c:pt>
                <c:pt idx="2">
                  <c:v>Colima</c:v>
                </c:pt>
                <c:pt idx="3">
                  <c:v>Sinaloa</c:v>
                </c:pt>
                <c:pt idx="4">
                  <c:v>Nayarit</c:v>
                </c:pt>
                <c:pt idx="5">
                  <c:v>Puebla</c:v>
                </c:pt>
                <c:pt idx="6">
                  <c:v>Estado de México</c:v>
                </c:pt>
                <c:pt idx="7">
                  <c:v>Tlaxcala</c:v>
                </c:pt>
                <c:pt idx="8">
                  <c:v>San Luis Potosí</c:v>
                </c:pt>
                <c:pt idx="9">
                  <c:v>Baja California</c:v>
                </c:pt>
                <c:pt idx="10">
                  <c:v>Michoacán</c:v>
                </c:pt>
                <c:pt idx="11">
                  <c:v>Nuevo León</c:v>
                </c:pt>
                <c:pt idx="12">
                  <c:v>Campeche</c:v>
                </c:pt>
                <c:pt idx="13">
                  <c:v>Sonora</c:v>
                </c:pt>
                <c:pt idx="14">
                  <c:v>Nacional</c:v>
                </c:pt>
                <c:pt idx="15">
                  <c:v>Tamaulipas</c:v>
                </c:pt>
                <c:pt idx="16">
                  <c:v>Yucatán</c:v>
                </c:pt>
                <c:pt idx="17">
                  <c:v>Jalisco</c:v>
                </c:pt>
                <c:pt idx="18">
                  <c:v>Oaxaca</c:v>
                </c:pt>
                <c:pt idx="19">
                  <c:v>Coahuila</c:v>
                </c:pt>
                <c:pt idx="20">
                  <c:v>Ciudad de México</c:v>
                </c:pt>
                <c:pt idx="21">
                  <c:v>Chiapas</c:v>
                </c:pt>
                <c:pt idx="22">
                  <c:v>Aguascalientes</c:v>
                </c:pt>
                <c:pt idx="23">
                  <c:v>Durango</c:v>
                </c:pt>
                <c:pt idx="24">
                  <c:v>Guanajuato</c:v>
                </c:pt>
                <c:pt idx="25">
                  <c:v>Tabasco</c:v>
                </c:pt>
                <c:pt idx="26">
                  <c:v>Zacatecas</c:v>
                </c:pt>
                <c:pt idx="27">
                  <c:v>Quintana Roo</c:v>
                </c:pt>
                <c:pt idx="28">
                  <c:v>Chihuahua</c:v>
                </c:pt>
                <c:pt idx="29">
                  <c:v>Veracruz</c:v>
                </c:pt>
                <c:pt idx="30">
                  <c:v>Hidalgo</c:v>
                </c:pt>
                <c:pt idx="31">
                  <c:v>Baja California Sur</c:v>
                </c:pt>
                <c:pt idx="32">
                  <c:v>Guerrero</c:v>
                </c:pt>
              </c:strCache>
            </c:strRef>
          </c:cat>
          <c:val>
            <c:numRef>
              <c:f>'F34'!$B$6:$B$38</c:f>
              <c:numCache>
                <c:formatCode>0.00</c:formatCode>
                <c:ptCount val="33"/>
                <c:pt idx="0">
                  <c:v>-0.88710000000000377</c:v>
                </c:pt>
                <c:pt idx="1">
                  <c:v>-0.71130000000000848</c:v>
                </c:pt>
                <c:pt idx="2">
                  <c:v>-0.63049999999999784</c:v>
                </c:pt>
                <c:pt idx="3">
                  <c:v>-0.606899999999996</c:v>
                </c:pt>
                <c:pt idx="4">
                  <c:v>-0.60190000000000055</c:v>
                </c:pt>
                <c:pt idx="5">
                  <c:v>-0.43089999999999407</c:v>
                </c:pt>
                <c:pt idx="6">
                  <c:v>-0.37340000000000373</c:v>
                </c:pt>
                <c:pt idx="7">
                  <c:v>-0.34530000000000882</c:v>
                </c:pt>
                <c:pt idx="8">
                  <c:v>-0.24930000000000518</c:v>
                </c:pt>
                <c:pt idx="9">
                  <c:v>-0.19020000000000437</c:v>
                </c:pt>
                <c:pt idx="10">
                  <c:v>-0.13900000000001</c:v>
                </c:pt>
                <c:pt idx="11">
                  <c:v>4.0999999999996817E-2</c:v>
                </c:pt>
                <c:pt idx="12">
                  <c:v>0.18240000000000123</c:v>
                </c:pt>
                <c:pt idx="13">
                  <c:v>0.22419999999999618</c:v>
                </c:pt>
                <c:pt idx="14">
                  <c:v>0.23629999999999995</c:v>
                </c:pt>
                <c:pt idx="15">
                  <c:v>0.25959999999999184</c:v>
                </c:pt>
                <c:pt idx="16">
                  <c:v>0.34220000000000539</c:v>
                </c:pt>
                <c:pt idx="17">
                  <c:v>0.35470000000000823</c:v>
                </c:pt>
                <c:pt idx="18">
                  <c:v>0.3738000000000028</c:v>
                </c:pt>
                <c:pt idx="19">
                  <c:v>0.4024999999999892</c:v>
                </c:pt>
                <c:pt idx="20">
                  <c:v>0.42159999999999798</c:v>
                </c:pt>
                <c:pt idx="21">
                  <c:v>0.42499999999999716</c:v>
                </c:pt>
                <c:pt idx="22">
                  <c:v>0.43919999999999959</c:v>
                </c:pt>
                <c:pt idx="23">
                  <c:v>0.71310000000001139</c:v>
                </c:pt>
                <c:pt idx="24">
                  <c:v>0.72849999999999682</c:v>
                </c:pt>
                <c:pt idx="25">
                  <c:v>0.72970000000000823</c:v>
                </c:pt>
                <c:pt idx="26">
                  <c:v>0.85750000000000171</c:v>
                </c:pt>
                <c:pt idx="27">
                  <c:v>0.90220000000000766</c:v>
                </c:pt>
                <c:pt idx="28">
                  <c:v>1.1942999999999984</c:v>
                </c:pt>
                <c:pt idx="29">
                  <c:v>1.2027000000000072</c:v>
                </c:pt>
                <c:pt idx="30">
                  <c:v>1.2146000000000043</c:v>
                </c:pt>
                <c:pt idx="31">
                  <c:v>1.2334000000000032</c:v>
                </c:pt>
                <c:pt idx="32">
                  <c:v>1.5367999999999995</c:v>
                </c:pt>
              </c:numCache>
            </c:numRef>
          </c:val>
          <c:extLst>
            <c:ext xmlns:c16="http://schemas.microsoft.com/office/drawing/2014/chart" uri="{C3380CC4-5D6E-409C-BE32-E72D297353CC}">
              <c16:uniqueId val="{00000020-BAE5-44F5-A72E-9FA1ECF536EF}"/>
            </c:ext>
          </c:extLst>
        </c:ser>
        <c:dLbls>
          <c:showLegendKey val="0"/>
          <c:showVal val="0"/>
          <c:showCatName val="0"/>
          <c:showSerName val="0"/>
          <c:showPercent val="0"/>
          <c:showBubbleSize val="0"/>
        </c:dLbls>
        <c:gapWidth val="100"/>
        <c:axId val="476823680"/>
        <c:axId val="480683280"/>
      </c:barChart>
      <c:dateAx>
        <c:axId val="4768236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80683280"/>
        <c:crosses val="autoZero"/>
        <c:auto val="0"/>
        <c:lblOffset val="400"/>
        <c:baseTimeUnit val="days"/>
      </c:dateAx>
      <c:valAx>
        <c:axId val="480683280"/>
        <c:scaling>
          <c:orientation val="minMax"/>
        </c:scaling>
        <c:delete val="1"/>
        <c:axPos val="b"/>
        <c:numFmt formatCode="0.00" sourceLinked="1"/>
        <c:majorTickMark val="none"/>
        <c:minorTickMark val="none"/>
        <c:tickLblPos val="nextTo"/>
        <c:crossAx val="4768236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CB6E-4A89-9E8C-8BFE19508285}"/>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3-CB6E-4A89-9E8C-8BFE19508285}"/>
              </c:ext>
            </c:extLst>
          </c:dPt>
          <c:dPt>
            <c:idx val="22"/>
            <c:invertIfNegative val="0"/>
            <c:bubble3D val="0"/>
            <c:spPr>
              <a:solidFill>
                <a:srgbClr val="606868"/>
              </a:solidFill>
              <a:ln>
                <a:noFill/>
              </a:ln>
              <a:effectLst/>
            </c:spPr>
            <c:extLst>
              <c:ext xmlns:c16="http://schemas.microsoft.com/office/drawing/2014/chart" uri="{C3380CC4-5D6E-409C-BE32-E72D297353CC}">
                <c16:uniqueId val="{00000005-CB6E-4A89-9E8C-8BFE19508285}"/>
              </c:ext>
            </c:extLst>
          </c:dPt>
          <c:dPt>
            <c:idx val="23"/>
            <c:invertIfNegative val="0"/>
            <c:bubble3D val="0"/>
            <c:spPr>
              <a:solidFill>
                <a:srgbClr val="FFC000"/>
              </a:solidFill>
              <a:ln>
                <a:noFill/>
              </a:ln>
              <a:effectLst/>
            </c:spPr>
            <c:extLst>
              <c:ext xmlns:c16="http://schemas.microsoft.com/office/drawing/2014/chart" uri="{C3380CC4-5D6E-409C-BE32-E72D297353CC}">
                <c16:uniqueId val="{00000007-CB6E-4A89-9E8C-8BFE19508285}"/>
              </c:ext>
            </c:extLst>
          </c:dPt>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6E-4A89-9E8C-8BFE19508285}"/>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6E-4A89-9E8C-8BFE19508285}"/>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6E-4A89-9E8C-8BFE19508285}"/>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6E-4A89-9E8C-8BFE19508285}"/>
                </c:ext>
              </c:extLst>
            </c:dLbl>
            <c:dLbl>
              <c:idx val="23"/>
              <c:layout>
                <c:manualLayout>
                  <c:x val="0"/>
                  <c:y val="-6.9444444444444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6E-4A89-9E8C-8BFE1950828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'F36'!$A$7:$A$30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'F36'!$F$7:$F$30</c:f>
              <c:numCache>
                <c:formatCode>#,##0</c:formatCode>
                <c:ptCount val="24"/>
                <c:pt idx="0">
                  <c:v>9023</c:v>
                </c:pt>
                <c:pt idx="1">
                  <c:v>-469</c:v>
                </c:pt>
                <c:pt idx="2">
                  <c:v>10095</c:v>
                </c:pt>
                <c:pt idx="3">
                  <c:v>3675</c:v>
                </c:pt>
                <c:pt idx="4">
                  <c:v>4619</c:v>
                </c:pt>
                <c:pt idx="5">
                  <c:v>6171</c:v>
                </c:pt>
                <c:pt idx="6">
                  <c:v>7768</c:v>
                </c:pt>
                <c:pt idx="7">
                  <c:v>7601</c:v>
                </c:pt>
                <c:pt idx="8">
                  <c:v>7675</c:v>
                </c:pt>
                <c:pt idx="9">
                  <c:v>-5477</c:v>
                </c:pt>
                <c:pt idx="10">
                  <c:v>7873</c:v>
                </c:pt>
                <c:pt idx="11">
                  <c:v>9525</c:v>
                </c:pt>
                <c:pt idx="12">
                  <c:v>8969</c:v>
                </c:pt>
                <c:pt idx="13">
                  <c:v>8127</c:v>
                </c:pt>
                <c:pt idx="14">
                  <c:v>5940</c:v>
                </c:pt>
                <c:pt idx="15">
                  <c:v>12745</c:v>
                </c:pt>
                <c:pt idx="16">
                  <c:v>13206</c:v>
                </c:pt>
                <c:pt idx="17">
                  <c:v>5253</c:v>
                </c:pt>
                <c:pt idx="18">
                  <c:v>14731</c:v>
                </c:pt>
                <c:pt idx="19">
                  <c:v>13663</c:v>
                </c:pt>
                <c:pt idx="20">
                  <c:v>15673</c:v>
                </c:pt>
                <c:pt idx="21">
                  <c:v>13611</c:v>
                </c:pt>
                <c:pt idx="22">
                  <c:v>13463</c:v>
                </c:pt>
                <c:pt idx="23">
                  <c:v>13263</c:v>
                </c:pt>
              </c:numCache>
            </c:numRef>
          </c:val>
          <c:extLst xmlns:c15="http://schemas.microsoft.com/office/drawing/2012/chart">
            <c:ext xmlns:c16="http://schemas.microsoft.com/office/drawing/2014/chart" uri="{C3380CC4-5D6E-409C-BE32-E72D297353CC}">
              <c16:uniqueId val="{0000000A-CB6E-4A89-9E8C-8BFE19508285}"/>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17673"/>
          <c:min val="-7477"/>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01D0-47E8-8D99-49B34D1FABD1}"/>
              </c:ext>
            </c:extLst>
          </c:dPt>
          <c:dPt>
            <c:idx val="1"/>
            <c:invertIfNegative val="0"/>
            <c:bubble3D val="0"/>
            <c:spPr>
              <a:solidFill>
                <a:srgbClr val="FFC000"/>
              </a:solidFill>
              <a:ln>
                <a:noFill/>
              </a:ln>
              <a:effectLst/>
            </c:spPr>
            <c:extLst>
              <c:ext xmlns:c16="http://schemas.microsoft.com/office/drawing/2014/chart" uri="{C3380CC4-5D6E-409C-BE32-E72D297353CC}">
                <c16:uniqueId val="{00000003-01D0-47E8-8D99-49B34D1FABD1}"/>
              </c:ext>
            </c:extLst>
          </c:dPt>
          <c:dPt>
            <c:idx val="3"/>
            <c:invertIfNegative val="0"/>
            <c:bubble3D val="0"/>
            <c:spPr>
              <a:solidFill>
                <a:srgbClr val="606868"/>
              </a:solidFill>
              <a:ln>
                <a:noFill/>
              </a:ln>
              <a:effectLst/>
            </c:spPr>
            <c:extLst>
              <c:ext xmlns:c16="http://schemas.microsoft.com/office/drawing/2014/chart" uri="{C3380CC4-5D6E-409C-BE32-E72D297353CC}">
                <c16:uniqueId val="{00000005-01D0-47E8-8D99-49B34D1FABD1}"/>
              </c:ext>
            </c:extLst>
          </c:dPt>
          <c:dPt>
            <c:idx val="4"/>
            <c:invertIfNegative val="0"/>
            <c:bubble3D val="0"/>
            <c:spPr>
              <a:solidFill>
                <a:srgbClr val="606868"/>
              </a:solidFill>
              <a:ln>
                <a:noFill/>
              </a:ln>
              <a:effectLst/>
            </c:spPr>
            <c:extLst>
              <c:ext xmlns:c16="http://schemas.microsoft.com/office/drawing/2014/chart" uri="{C3380CC4-5D6E-409C-BE32-E72D297353CC}">
                <c16:uniqueId val="{00000007-01D0-47E8-8D99-49B34D1FABD1}"/>
              </c:ext>
            </c:extLst>
          </c:dPt>
          <c:dPt>
            <c:idx val="5"/>
            <c:invertIfNegative val="0"/>
            <c:bubble3D val="0"/>
            <c:spPr>
              <a:solidFill>
                <a:srgbClr val="606868"/>
              </a:solidFill>
              <a:ln>
                <a:noFill/>
              </a:ln>
              <a:effectLst/>
            </c:spPr>
            <c:extLst>
              <c:ext xmlns:c16="http://schemas.microsoft.com/office/drawing/2014/chart" uri="{C3380CC4-5D6E-409C-BE32-E72D297353CC}">
                <c16:uniqueId val="{00000009-01D0-47E8-8D99-49B34D1FABD1}"/>
              </c:ext>
            </c:extLst>
          </c:dPt>
          <c:dPt>
            <c:idx val="6"/>
            <c:invertIfNegative val="0"/>
            <c:bubble3D val="0"/>
            <c:spPr>
              <a:solidFill>
                <a:srgbClr val="606868"/>
              </a:solidFill>
              <a:ln>
                <a:noFill/>
              </a:ln>
              <a:effectLst/>
            </c:spPr>
            <c:extLst>
              <c:ext xmlns:c16="http://schemas.microsoft.com/office/drawing/2014/chart" uri="{C3380CC4-5D6E-409C-BE32-E72D297353CC}">
                <c16:uniqueId val="{0000000B-01D0-47E8-8D99-49B34D1FABD1}"/>
              </c:ext>
            </c:extLst>
          </c:dPt>
          <c:dPt>
            <c:idx val="7"/>
            <c:invertIfNegative val="0"/>
            <c:bubble3D val="0"/>
            <c:spPr>
              <a:solidFill>
                <a:srgbClr val="606868"/>
              </a:solidFill>
              <a:ln>
                <a:noFill/>
              </a:ln>
              <a:effectLst/>
            </c:spPr>
            <c:extLst>
              <c:ext xmlns:c16="http://schemas.microsoft.com/office/drawing/2014/chart" uri="{C3380CC4-5D6E-409C-BE32-E72D297353CC}">
                <c16:uniqueId val="{0000000D-01D0-47E8-8D99-49B34D1FABD1}"/>
              </c:ext>
            </c:extLst>
          </c:dPt>
          <c:dPt>
            <c:idx val="8"/>
            <c:invertIfNegative val="0"/>
            <c:bubble3D val="0"/>
            <c:spPr>
              <a:solidFill>
                <a:srgbClr val="606868"/>
              </a:solidFill>
              <a:ln>
                <a:noFill/>
              </a:ln>
              <a:effectLst/>
            </c:spPr>
            <c:extLst>
              <c:ext xmlns:c16="http://schemas.microsoft.com/office/drawing/2014/chart" uri="{C3380CC4-5D6E-409C-BE32-E72D297353CC}">
                <c16:uniqueId val="{0000000F-01D0-47E8-8D99-49B34D1FABD1}"/>
              </c:ext>
            </c:extLst>
          </c:dPt>
          <c:dPt>
            <c:idx val="9"/>
            <c:invertIfNegative val="0"/>
            <c:bubble3D val="0"/>
            <c:spPr>
              <a:solidFill>
                <a:srgbClr val="606868"/>
              </a:solidFill>
              <a:ln>
                <a:noFill/>
              </a:ln>
              <a:effectLst/>
            </c:spPr>
            <c:extLst>
              <c:ext xmlns:c16="http://schemas.microsoft.com/office/drawing/2014/chart" uri="{C3380CC4-5D6E-409C-BE32-E72D297353CC}">
                <c16:uniqueId val="{00000011-01D0-47E8-8D99-49B34D1FABD1}"/>
              </c:ext>
            </c:extLst>
          </c:dPt>
          <c:dPt>
            <c:idx val="10"/>
            <c:invertIfNegative val="0"/>
            <c:bubble3D val="0"/>
            <c:spPr>
              <a:solidFill>
                <a:srgbClr val="606868"/>
              </a:solidFill>
              <a:ln>
                <a:noFill/>
              </a:ln>
              <a:effectLst/>
            </c:spPr>
            <c:extLst>
              <c:ext xmlns:c16="http://schemas.microsoft.com/office/drawing/2014/chart" uri="{C3380CC4-5D6E-409C-BE32-E72D297353CC}">
                <c16:uniqueId val="{00000013-01D0-47E8-8D99-49B34D1FABD1}"/>
              </c:ext>
            </c:extLst>
          </c:dPt>
          <c:dPt>
            <c:idx val="12"/>
            <c:invertIfNegative val="0"/>
            <c:bubble3D val="0"/>
            <c:spPr>
              <a:solidFill>
                <a:srgbClr val="606868"/>
              </a:solidFill>
              <a:ln>
                <a:noFill/>
              </a:ln>
              <a:effectLst/>
            </c:spPr>
            <c:extLst>
              <c:ext xmlns:c16="http://schemas.microsoft.com/office/drawing/2014/chart" uri="{C3380CC4-5D6E-409C-BE32-E72D297353CC}">
                <c16:uniqueId val="{00000015-01D0-47E8-8D99-49B34D1FABD1}"/>
              </c:ext>
            </c:extLst>
          </c:dPt>
          <c:dPt>
            <c:idx val="13"/>
            <c:invertIfNegative val="0"/>
            <c:bubble3D val="0"/>
            <c:spPr>
              <a:solidFill>
                <a:srgbClr val="FFC000"/>
              </a:solidFill>
              <a:ln>
                <a:noFill/>
              </a:ln>
              <a:effectLst/>
            </c:spPr>
            <c:extLst>
              <c:ext xmlns:c16="http://schemas.microsoft.com/office/drawing/2014/chart" uri="{C3380CC4-5D6E-409C-BE32-E72D297353CC}">
                <c16:uniqueId val="{00000017-01D0-47E8-8D99-49B34D1FABD1}"/>
              </c:ext>
            </c:extLst>
          </c:dPt>
          <c:dPt>
            <c:idx val="14"/>
            <c:invertIfNegative val="0"/>
            <c:bubble3D val="0"/>
            <c:spPr>
              <a:solidFill>
                <a:srgbClr val="606868"/>
              </a:solidFill>
              <a:ln>
                <a:noFill/>
              </a:ln>
              <a:effectLst/>
            </c:spPr>
            <c:extLst>
              <c:ext xmlns:c16="http://schemas.microsoft.com/office/drawing/2014/chart" uri="{C3380CC4-5D6E-409C-BE32-E72D297353CC}">
                <c16:uniqueId val="{00000019-01D0-47E8-8D99-49B34D1FABD1}"/>
              </c:ext>
            </c:extLst>
          </c:dPt>
          <c:dPt>
            <c:idx val="15"/>
            <c:invertIfNegative val="0"/>
            <c:bubble3D val="0"/>
            <c:spPr>
              <a:solidFill>
                <a:srgbClr val="606868"/>
              </a:solidFill>
              <a:ln>
                <a:noFill/>
              </a:ln>
              <a:effectLst/>
            </c:spPr>
            <c:extLst>
              <c:ext xmlns:c16="http://schemas.microsoft.com/office/drawing/2014/chart" uri="{C3380CC4-5D6E-409C-BE32-E72D297353CC}">
                <c16:uniqueId val="{0000001B-01D0-47E8-8D99-49B34D1FABD1}"/>
              </c:ext>
            </c:extLst>
          </c:dPt>
          <c:dPt>
            <c:idx val="16"/>
            <c:invertIfNegative val="0"/>
            <c:bubble3D val="0"/>
            <c:spPr>
              <a:solidFill>
                <a:srgbClr val="606868"/>
              </a:solidFill>
              <a:ln>
                <a:noFill/>
              </a:ln>
              <a:effectLst/>
            </c:spPr>
            <c:extLst>
              <c:ext xmlns:c16="http://schemas.microsoft.com/office/drawing/2014/chart" uri="{C3380CC4-5D6E-409C-BE32-E72D297353CC}">
                <c16:uniqueId val="{0000001D-01D0-47E8-8D99-49B34D1FABD1}"/>
              </c:ext>
            </c:extLst>
          </c:dPt>
          <c:dPt>
            <c:idx val="17"/>
            <c:invertIfNegative val="0"/>
            <c:bubble3D val="0"/>
            <c:spPr>
              <a:solidFill>
                <a:srgbClr val="606868"/>
              </a:solidFill>
              <a:ln>
                <a:noFill/>
              </a:ln>
              <a:effectLst/>
            </c:spPr>
            <c:extLst>
              <c:ext xmlns:c16="http://schemas.microsoft.com/office/drawing/2014/chart" uri="{C3380CC4-5D6E-409C-BE32-E72D297353CC}">
                <c16:uniqueId val="{0000001F-01D0-47E8-8D99-49B34D1FABD1}"/>
              </c:ext>
            </c:extLst>
          </c:dPt>
          <c:dPt>
            <c:idx val="18"/>
            <c:invertIfNegative val="0"/>
            <c:bubble3D val="0"/>
            <c:spPr>
              <a:solidFill>
                <a:srgbClr val="606868"/>
              </a:solidFill>
              <a:ln>
                <a:noFill/>
              </a:ln>
              <a:effectLst/>
            </c:spPr>
            <c:extLst>
              <c:ext xmlns:c16="http://schemas.microsoft.com/office/drawing/2014/chart" uri="{C3380CC4-5D6E-409C-BE32-E72D297353CC}">
                <c16:uniqueId val="{00000021-01D0-47E8-8D99-49B34D1FABD1}"/>
              </c:ext>
            </c:extLst>
          </c:dPt>
          <c:dPt>
            <c:idx val="19"/>
            <c:invertIfNegative val="0"/>
            <c:bubble3D val="0"/>
            <c:spPr>
              <a:solidFill>
                <a:srgbClr val="606868"/>
              </a:solidFill>
              <a:ln>
                <a:noFill/>
              </a:ln>
              <a:effectLst/>
            </c:spPr>
            <c:extLst>
              <c:ext xmlns:c16="http://schemas.microsoft.com/office/drawing/2014/chart" uri="{C3380CC4-5D6E-409C-BE32-E72D297353CC}">
                <c16:uniqueId val="{00000023-01D0-47E8-8D99-49B34D1FABD1}"/>
              </c:ext>
            </c:extLst>
          </c:dPt>
          <c:dPt>
            <c:idx val="20"/>
            <c:invertIfNegative val="0"/>
            <c:bubble3D val="0"/>
            <c:spPr>
              <a:solidFill>
                <a:srgbClr val="606868"/>
              </a:solidFill>
              <a:ln>
                <a:noFill/>
              </a:ln>
              <a:effectLst/>
            </c:spPr>
            <c:extLst>
              <c:ext xmlns:c16="http://schemas.microsoft.com/office/drawing/2014/chart" uri="{C3380CC4-5D6E-409C-BE32-E72D297353CC}">
                <c16:uniqueId val="{00000025-01D0-47E8-8D99-49B34D1FABD1}"/>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27-01D0-47E8-8D99-49B34D1FABD1}"/>
              </c:ext>
            </c:extLst>
          </c:dPt>
          <c:dPt>
            <c:idx val="22"/>
            <c:invertIfNegative val="0"/>
            <c:bubble3D val="0"/>
            <c:spPr>
              <a:solidFill>
                <a:srgbClr val="606868"/>
              </a:solidFill>
              <a:ln>
                <a:noFill/>
              </a:ln>
              <a:effectLst/>
            </c:spPr>
            <c:extLst>
              <c:ext xmlns:c16="http://schemas.microsoft.com/office/drawing/2014/chart" uri="{C3380CC4-5D6E-409C-BE32-E72D297353CC}">
                <c16:uniqueId val="{00000029-01D0-47E8-8D99-49B34D1FABD1}"/>
              </c:ext>
            </c:extLst>
          </c:dPt>
          <c:dPt>
            <c:idx val="24"/>
            <c:invertIfNegative val="0"/>
            <c:bubble3D val="0"/>
            <c:spPr>
              <a:solidFill>
                <a:srgbClr val="606868"/>
              </a:solidFill>
              <a:ln>
                <a:noFill/>
              </a:ln>
              <a:effectLst/>
            </c:spPr>
            <c:extLst>
              <c:ext xmlns:c16="http://schemas.microsoft.com/office/drawing/2014/chart" uri="{C3380CC4-5D6E-409C-BE32-E72D297353CC}">
                <c16:uniqueId val="{0000002B-01D0-47E8-8D99-49B34D1FABD1}"/>
              </c:ext>
            </c:extLst>
          </c:dPt>
          <c:dPt>
            <c:idx val="25"/>
            <c:invertIfNegative val="0"/>
            <c:bubble3D val="0"/>
            <c:spPr>
              <a:solidFill>
                <a:srgbClr val="FFC000"/>
              </a:solidFill>
              <a:ln>
                <a:noFill/>
              </a:ln>
              <a:effectLst/>
            </c:spPr>
            <c:extLst>
              <c:ext xmlns:c16="http://schemas.microsoft.com/office/drawing/2014/chart" uri="{C3380CC4-5D6E-409C-BE32-E72D297353CC}">
                <c16:uniqueId val="{0000002D-01D0-47E8-8D99-49B34D1FABD1}"/>
              </c:ext>
            </c:extLst>
          </c:dPt>
          <c:dPt>
            <c:idx val="27"/>
            <c:invertIfNegative val="0"/>
            <c:bubble3D val="0"/>
            <c:spPr>
              <a:solidFill>
                <a:srgbClr val="606868"/>
              </a:solidFill>
              <a:ln>
                <a:noFill/>
              </a:ln>
              <a:effectLst/>
            </c:spPr>
            <c:extLst>
              <c:ext xmlns:c16="http://schemas.microsoft.com/office/drawing/2014/chart" uri="{C3380CC4-5D6E-409C-BE32-E72D297353CC}">
                <c16:uniqueId val="{0000002F-01D0-47E8-8D99-49B34D1FABD1}"/>
              </c:ext>
            </c:extLst>
          </c:dPt>
          <c:dPt>
            <c:idx val="28"/>
            <c:invertIfNegative val="0"/>
            <c:bubble3D val="0"/>
            <c:spPr>
              <a:solidFill>
                <a:srgbClr val="606868"/>
              </a:solidFill>
              <a:ln>
                <a:noFill/>
              </a:ln>
              <a:effectLst/>
            </c:spPr>
            <c:extLst>
              <c:ext xmlns:c16="http://schemas.microsoft.com/office/drawing/2014/chart" uri="{C3380CC4-5D6E-409C-BE32-E72D297353CC}">
                <c16:uniqueId val="{00000031-01D0-47E8-8D99-49B34D1FABD1}"/>
              </c:ext>
            </c:extLst>
          </c:dPt>
          <c:dPt>
            <c:idx val="36"/>
            <c:invertIfNegative val="0"/>
            <c:bubble3D val="0"/>
            <c:spPr>
              <a:solidFill>
                <a:srgbClr val="606868"/>
              </a:solidFill>
              <a:ln>
                <a:noFill/>
              </a:ln>
              <a:effectLst/>
            </c:spPr>
            <c:extLst>
              <c:ext xmlns:c16="http://schemas.microsoft.com/office/drawing/2014/chart" uri="{C3380CC4-5D6E-409C-BE32-E72D297353CC}">
                <c16:uniqueId val="{00000033-01D0-47E8-8D99-49B34D1FABD1}"/>
              </c:ext>
            </c:extLst>
          </c:dPt>
          <c:dPt>
            <c:idx val="37"/>
            <c:invertIfNegative val="0"/>
            <c:bubble3D val="0"/>
            <c:spPr>
              <a:solidFill>
                <a:srgbClr val="FFC000"/>
              </a:solidFill>
              <a:ln>
                <a:noFill/>
              </a:ln>
              <a:effectLst/>
            </c:spPr>
            <c:extLst>
              <c:ext xmlns:c16="http://schemas.microsoft.com/office/drawing/2014/chart" uri="{C3380CC4-5D6E-409C-BE32-E72D297353CC}">
                <c16:uniqueId val="{00000035-01D0-47E8-8D99-49B34D1FABD1}"/>
              </c:ext>
            </c:extLst>
          </c:dPt>
          <c:dPt>
            <c:idx val="39"/>
            <c:invertIfNegative val="0"/>
            <c:bubble3D val="0"/>
            <c:spPr>
              <a:solidFill>
                <a:srgbClr val="606868"/>
              </a:solidFill>
              <a:ln>
                <a:noFill/>
              </a:ln>
              <a:effectLst/>
            </c:spPr>
            <c:extLst>
              <c:ext xmlns:c16="http://schemas.microsoft.com/office/drawing/2014/chart" uri="{C3380CC4-5D6E-409C-BE32-E72D297353CC}">
                <c16:uniqueId val="{00000037-01D0-47E8-8D99-49B34D1FABD1}"/>
              </c:ext>
            </c:extLst>
          </c:dPt>
          <c:dPt>
            <c:idx val="40"/>
            <c:invertIfNegative val="0"/>
            <c:bubble3D val="0"/>
            <c:spPr>
              <a:solidFill>
                <a:srgbClr val="606868"/>
              </a:solidFill>
              <a:ln>
                <a:noFill/>
              </a:ln>
              <a:effectLst/>
            </c:spPr>
            <c:extLst>
              <c:ext xmlns:c16="http://schemas.microsoft.com/office/drawing/2014/chart" uri="{C3380CC4-5D6E-409C-BE32-E72D297353CC}">
                <c16:uniqueId val="{00000039-01D0-47E8-8D99-49B34D1FABD1}"/>
              </c:ext>
            </c:extLst>
          </c:dPt>
          <c:dPt>
            <c:idx val="48"/>
            <c:invertIfNegative val="0"/>
            <c:bubble3D val="0"/>
            <c:spPr>
              <a:solidFill>
                <a:srgbClr val="606868"/>
              </a:solidFill>
              <a:ln>
                <a:noFill/>
              </a:ln>
              <a:effectLst/>
            </c:spPr>
            <c:extLst>
              <c:ext xmlns:c16="http://schemas.microsoft.com/office/drawing/2014/chart" uri="{C3380CC4-5D6E-409C-BE32-E72D297353CC}">
                <c16:uniqueId val="{0000003B-01D0-47E8-8D99-49B34D1FABD1}"/>
              </c:ext>
            </c:extLst>
          </c:dPt>
          <c:dPt>
            <c:idx val="49"/>
            <c:invertIfNegative val="0"/>
            <c:bubble3D val="0"/>
            <c:spPr>
              <a:solidFill>
                <a:srgbClr val="FFC000"/>
              </a:solidFill>
              <a:ln>
                <a:noFill/>
              </a:ln>
              <a:effectLst/>
            </c:spPr>
            <c:extLst>
              <c:ext xmlns:c16="http://schemas.microsoft.com/office/drawing/2014/chart" uri="{C3380CC4-5D6E-409C-BE32-E72D297353CC}">
                <c16:uniqueId val="{0000003D-01D0-47E8-8D99-49B34D1FABD1}"/>
              </c:ext>
            </c:extLst>
          </c:dPt>
          <c:dPt>
            <c:idx val="51"/>
            <c:invertIfNegative val="0"/>
            <c:bubble3D val="0"/>
            <c:spPr>
              <a:solidFill>
                <a:srgbClr val="606868"/>
              </a:solidFill>
              <a:ln>
                <a:noFill/>
              </a:ln>
              <a:effectLst/>
            </c:spPr>
            <c:extLst>
              <c:ext xmlns:c16="http://schemas.microsoft.com/office/drawing/2014/chart" uri="{C3380CC4-5D6E-409C-BE32-E72D297353CC}">
                <c16:uniqueId val="{0000003F-01D0-47E8-8D99-49B34D1FABD1}"/>
              </c:ext>
            </c:extLst>
          </c:dPt>
          <c:dPt>
            <c:idx val="52"/>
            <c:invertIfNegative val="0"/>
            <c:bubble3D val="0"/>
            <c:spPr>
              <a:solidFill>
                <a:srgbClr val="606868"/>
              </a:solidFill>
              <a:ln>
                <a:noFill/>
              </a:ln>
              <a:effectLst/>
            </c:spPr>
            <c:extLst>
              <c:ext xmlns:c16="http://schemas.microsoft.com/office/drawing/2014/chart" uri="{C3380CC4-5D6E-409C-BE32-E72D297353CC}">
                <c16:uniqueId val="{00000041-01D0-47E8-8D99-49B34D1FABD1}"/>
              </c:ext>
            </c:extLst>
          </c:dPt>
          <c:dPt>
            <c:idx val="60"/>
            <c:invertIfNegative val="0"/>
            <c:bubble3D val="0"/>
            <c:spPr>
              <a:solidFill>
                <a:srgbClr val="606868"/>
              </a:solidFill>
              <a:ln>
                <a:noFill/>
              </a:ln>
              <a:effectLst/>
            </c:spPr>
            <c:extLst>
              <c:ext xmlns:c16="http://schemas.microsoft.com/office/drawing/2014/chart" uri="{C3380CC4-5D6E-409C-BE32-E72D297353CC}">
                <c16:uniqueId val="{00000043-01D0-47E8-8D99-49B34D1FABD1}"/>
              </c:ext>
            </c:extLst>
          </c:dPt>
          <c:dPt>
            <c:idx val="61"/>
            <c:invertIfNegative val="0"/>
            <c:bubble3D val="0"/>
            <c:spPr>
              <a:solidFill>
                <a:srgbClr val="FFC000"/>
              </a:solidFill>
              <a:ln>
                <a:noFill/>
              </a:ln>
              <a:effectLst/>
            </c:spPr>
            <c:extLst>
              <c:ext xmlns:c16="http://schemas.microsoft.com/office/drawing/2014/chart" uri="{C3380CC4-5D6E-409C-BE32-E72D297353CC}">
                <c16:uniqueId val="{00000045-01D0-47E8-8D99-49B34D1FABD1}"/>
              </c:ext>
            </c:extLst>
          </c:dPt>
          <c:dPt>
            <c:idx val="63"/>
            <c:invertIfNegative val="0"/>
            <c:bubble3D val="0"/>
            <c:spPr>
              <a:solidFill>
                <a:srgbClr val="606868"/>
              </a:solidFill>
              <a:ln>
                <a:noFill/>
              </a:ln>
              <a:effectLst/>
            </c:spPr>
            <c:extLst>
              <c:ext xmlns:c16="http://schemas.microsoft.com/office/drawing/2014/chart" uri="{C3380CC4-5D6E-409C-BE32-E72D297353CC}">
                <c16:uniqueId val="{00000047-01D0-47E8-8D99-49B34D1FABD1}"/>
              </c:ext>
            </c:extLst>
          </c:dPt>
          <c:dPt>
            <c:idx val="64"/>
            <c:invertIfNegative val="0"/>
            <c:bubble3D val="0"/>
            <c:spPr>
              <a:solidFill>
                <a:srgbClr val="606868"/>
              </a:solidFill>
              <a:ln>
                <a:noFill/>
              </a:ln>
              <a:effectLst/>
            </c:spPr>
            <c:extLst>
              <c:ext xmlns:c16="http://schemas.microsoft.com/office/drawing/2014/chart" uri="{C3380CC4-5D6E-409C-BE32-E72D297353CC}">
                <c16:uniqueId val="{00000049-01D0-47E8-8D99-49B34D1FABD1}"/>
              </c:ext>
            </c:extLst>
          </c:dPt>
          <c:dPt>
            <c:idx val="72"/>
            <c:invertIfNegative val="0"/>
            <c:bubble3D val="0"/>
            <c:spPr>
              <a:solidFill>
                <a:srgbClr val="606868"/>
              </a:solidFill>
              <a:ln>
                <a:noFill/>
              </a:ln>
              <a:effectLst/>
            </c:spPr>
            <c:extLst>
              <c:ext xmlns:c16="http://schemas.microsoft.com/office/drawing/2014/chart" uri="{C3380CC4-5D6E-409C-BE32-E72D297353CC}">
                <c16:uniqueId val="{0000004B-01D0-47E8-8D99-49B34D1FABD1}"/>
              </c:ext>
            </c:extLst>
          </c:dPt>
          <c:dPt>
            <c:idx val="73"/>
            <c:invertIfNegative val="0"/>
            <c:bubble3D val="0"/>
            <c:spPr>
              <a:solidFill>
                <a:srgbClr val="FFC000"/>
              </a:solidFill>
              <a:ln>
                <a:noFill/>
              </a:ln>
              <a:effectLst/>
            </c:spPr>
            <c:extLst>
              <c:ext xmlns:c16="http://schemas.microsoft.com/office/drawing/2014/chart" uri="{C3380CC4-5D6E-409C-BE32-E72D297353CC}">
                <c16:uniqueId val="{0000004D-01D0-47E8-8D99-49B34D1FABD1}"/>
              </c:ext>
            </c:extLst>
          </c:dPt>
          <c:dPt>
            <c:idx val="75"/>
            <c:invertIfNegative val="0"/>
            <c:bubble3D val="0"/>
            <c:spPr>
              <a:solidFill>
                <a:srgbClr val="606868"/>
              </a:solidFill>
              <a:ln>
                <a:noFill/>
              </a:ln>
              <a:effectLst/>
            </c:spPr>
            <c:extLst>
              <c:ext xmlns:c16="http://schemas.microsoft.com/office/drawing/2014/chart" uri="{C3380CC4-5D6E-409C-BE32-E72D297353CC}">
                <c16:uniqueId val="{0000004F-01D0-47E8-8D99-49B34D1FABD1}"/>
              </c:ext>
            </c:extLst>
          </c:dPt>
          <c:dPt>
            <c:idx val="76"/>
            <c:invertIfNegative val="0"/>
            <c:bubble3D val="0"/>
            <c:spPr>
              <a:solidFill>
                <a:srgbClr val="606868"/>
              </a:solidFill>
              <a:ln>
                <a:noFill/>
              </a:ln>
              <a:effectLst/>
            </c:spPr>
            <c:extLst>
              <c:ext xmlns:c16="http://schemas.microsoft.com/office/drawing/2014/chart" uri="{C3380CC4-5D6E-409C-BE32-E72D297353CC}">
                <c16:uniqueId val="{00000051-01D0-47E8-8D99-49B34D1FABD1}"/>
              </c:ext>
            </c:extLst>
          </c:dPt>
          <c:dPt>
            <c:idx val="84"/>
            <c:invertIfNegative val="0"/>
            <c:bubble3D val="0"/>
            <c:spPr>
              <a:solidFill>
                <a:srgbClr val="606868"/>
              </a:solidFill>
              <a:ln>
                <a:noFill/>
              </a:ln>
              <a:effectLst/>
            </c:spPr>
            <c:extLst>
              <c:ext xmlns:c16="http://schemas.microsoft.com/office/drawing/2014/chart" uri="{C3380CC4-5D6E-409C-BE32-E72D297353CC}">
                <c16:uniqueId val="{00000053-01D0-47E8-8D99-49B34D1FABD1}"/>
              </c:ext>
            </c:extLst>
          </c:dPt>
          <c:dPt>
            <c:idx val="85"/>
            <c:invertIfNegative val="0"/>
            <c:bubble3D val="0"/>
            <c:spPr>
              <a:solidFill>
                <a:srgbClr val="FFC000"/>
              </a:solidFill>
              <a:ln>
                <a:noFill/>
              </a:ln>
              <a:effectLst/>
            </c:spPr>
            <c:extLst>
              <c:ext xmlns:c16="http://schemas.microsoft.com/office/drawing/2014/chart" uri="{C3380CC4-5D6E-409C-BE32-E72D297353CC}">
                <c16:uniqueId val="{00000055-01D0-47E8-8D99-49B34D1FABD1}"/>
              </c:ext>
            </c:extLst>
          </c:dPt>
          <c:dPt>
            <c:idx val="87"/>
            <c:invertIfNegative val="0"/>
            <c:bubble3D val="0"/>
            <c:spPr>
              <a:solidFill>
                <a:srgbClr val="606868"/>
              </a:solidFill>
              <a:ln>
                <a:noFill/>
              </a:ln>
              <a:effectLst/>
            </c:spPr>
            <c:extLst>
              <c:ext xmlns:c16="http://schemas.microsoft.com/office/drawing/2014/chart" uri="{C3380CC4-5D6E-409C-BE32-E72D297353CC}">
                <c16:uniqueId val="{00000057-01D0-47E8-8D99-49B34D1FABD1}"/>
              </c:ext>
            </c:extLst>
          </c:dPt>
          <c:dPt>
            <c:idx val="88"/>
            <c:invertIfNegative val="0"/>
            <c:bubble3D val="0"/>
            <c:spPr>
              <a:solidFill>
                <a:srgbClr val="606868"/>
              </a:solidFill>
              <a:ln>
                <a:noFill/>
              </a:ln>
              <a:effectLst/>
            </c:spPr>
            <c:extLst>
              <c:ext xmlns:c16="http://schemas.microsoft.com/office/drawing/2014/chart" uri="{C3380CC4-5D6E-409C-BE32-E72D297353CC}">
                <c16:uniqueId val="{00000059-01D0-47E8-8D99-49B34D1FABD1}"/>
              </c:ext>
            </c:extLst>
          </c:dPt>
          <c:dPt>
            <c:idx val="96"/>
            <c:invertIfNegative val="0"/>
            <c:bubble3D val="0"/>
            <c:spPr>
              <a:solidFill>
                <a:srgbClr val="606868"/>
              </a:solidFill>
              <a:ln>
                <a:noFill/>
              </a:ln>
              <a:effectLst/>
            </c:spPr>
            <c:extLst>
              <c:ext xmlns:c16="http://schemas.microsoft.com/office/drawing/2014/chart" uri="{C3380CC4-5D6E-409C-BE32-E72D297353CC}">
                <c16:uniqueId val="{0000005B-01D0-47E8-8D99-49B34D1FABD1}"/>
              </c:ext>
            </c:extLst>
          </c:dPt>
          <c:dPt>
            <c:idx val="97"/>
            <c:invertIfNegative val="0"/>
            <c:bubble3D val="0"/>
            <c:spPr>
              <a:solidFill>
                <a:srgbClr val="FFC000"/>
              </a:solidFill>
              <a:ln>
                <a:noFill/>
              </a:ln>
              <a:effectLst/>
            </c:spPr>
            <c:extLst>
              <c:ext xmlns:c16="http://schemas.microsoft.com/office/drawing/2014/chart" uri="{C3380CC4-5D6E-409C-BE32-E72D297353CC}">
                <c16:uniqueId val="{0000005D-01D0-47E8-8D99-49B34D1FABD1}"/>
              </c:ext>
            </c:extLst>
          </c:dPt>
          <c:dPt>
            <c:idx val="99"/>
            <c:invertIfNegative val="0"/>
            <c:bubble3D val="0"/>
            <c:spPr>
              <a:solidFill>
                <a:srgbClr val="606868"/>
              </a:solidFill>
              <a:ln>
                <a:noFill/>
              </a:ln>
              <a:effectLst/>
            </c:spPr>
            <c:extLst>
              <c:ext xmlns:c16="http://schemas.microsoft.com/office/drawing/2014/chart" uri="{C3380CC4-5D6E-409C-BE32-E72D297353CC}">
                <c16:uniqueId val="{0000005F-01D0-47E8-8D99-49B34D1FABD1}"/>
              </c:ext>
            </c:extLst>
          </c:dPt>
          <c:dPt>
            <c:idx val="100"/>
            <c:invertIfNegative val="0"/>
            <c:bubble3D val="0"/>
            <c:spPr>
              <a:solidFill>
                <a:srgbClr val="606868"/>
              </a:solidFill>
              <a:ln>
                <a:noFill/>
              </a:ln>
              <a:effectLst/>
            </c:spPr>
            <c:extLst>
              <c:ext xmlns:c16="http://schemas.microsoft.com/office/drawing/2014/chart" uri="{C3380CC4-5D6E-409C-BE32-E72D297353CC}">
                <c16:uniqueId val="{00000061-01D0-47E8-8D99-49B34D1FABD1}"/>
              </c:ext>
            </c:extLst>
          </c:dPt>
          <c:dPt>
            <c:idx val="108"/>
            <c:invertIfNegative val="0"/>
            <c:bubble3D val="0"/>
            <c:spPr>
              <a:solidFill>
                <a:srgbClr val="606868"/>
              </a:solidFill>
              <a:ln>
                <a:noFill/>
              </a:ln>
              <a:effectLst/>
            </c:spPr>
            <c:extLst>
              <c:ext xmlns:c16="http://schemas.microsoft.com/office/drawing/2014/chart" uri="{C3380CC4-5D6E-409C-BE32-E72D297353CC}">
                <c16:uniqueId val="{00000063-01D0-47E8-8D99-49B34D1FABD1}"/>
              </c:ext>
            </c:extLst>
          </c:dPt>
          <c:dPt>
            <c:idx val="109"/>
            <c:invertIfNegative val="0"/>
            <c:bubble3D val="0"/>
            <c:spPr>
              <a:solidFill>
                <a:srgbClr val="FFC000"/>
              </a:solidFill>
              <a:ln>
                <a:noFill/>
              </a:ln>
              <a:effectLst/>
            </c:spPr>
            <c:extLst>
              <c:ext xmlns:c16="http://schemas.microsoft.com/office/drawing/2014/chart" uri="{C3380CC4-5D6E-409C-BE32-E72D297353CC}">
                <c16:uniqueId val="{00000065-01D0-47E8-8D99-49B34D1FABD1}"/>
              </c:ext>
            </c:extLst>
          </c:dPt>
          <c:dPt>
            <c:idx val="111"/>
            <c:invertIfNegative val="0"/>
            <c:bubble3D val="0"/>
            <c:spPr>
              <a:solidFill>
                <a:srgbClr val="606868"/>
              </a:solidFill>
              <a:ln>
                <a:noFill/>
              </a:ln>
              <a:effectLst/>
            </c:spPr>
            <c:extLst>
              <c:ext xmlns:c16="http://schemas.microsoft.com/office/drawing/2014/chart" uri="{C3380CC4-5D6E-409C-BE32-E72D297353CC}">
                <c16:uniqueId val="{00000067-01D0-47E8-8D99-49B34D1FABD1}"/>
              </c:ext>
            </c:extLst>
          </c:dPt>
          <c:dPt>
            <c:idx val="112"/>
            <c:invertIfNegative val="0"/>
            <c:bubble3D val="0"/>
            <c:spPr>
              <a:solidFill>
                <a:srgbClr val="606868"/>
              </a:solidFill>
              <a:ln>
                <a:noFill/>
              </a:ln>
              <a:effectLst/>
            </c:spPr>
            <c:extLst>
              <c:ext xmlns:c16="http://schemas.microsoft.com/office/drawing/2014/chart" uri="{C3380CC4-5D6E-409C-BE32-E72D297353CC}">
                <c16:uniqueId val="{00000069-01D0-47E8-8D99-49B34D1FABD1}"/>
              </c:ext>
            </c:extLst>
          </c:dPt>
          <c:dPt>
            <c:idx val="121"/>
            <c:invertIfNegative val="0"/>
            <c:bubble3D val="0"/>
            <c:spPr>
              <a:solidFill>
                <a:srgbClr val="FFC000"/>
              </a:solidFill>
              <a:ln>
                <a:noFill/>
              </a:ln>
              <a:effectLst/>
            </c:spPr>
            <c:extLst>
              <c:ext xmlns:c16="http://schemas.microsoft.com/office/drawing/2014/chart" uri="{C3380CC4-5D6E-409C-BE32-E72D297353CC}">
                <c16:uniqueId val="{0000006B-01D0-47E8-8D99-49B34D1FABD1}"/>
              </c:ext>
            </c:extLst>
          </c:dPt>
          <c:dLbls>
            <c:dLbl>
              <c:idx val="1"/>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D0-47E8-8D99-49B34D1FABD1}"/>
                </c:ext>
              </c:extLst>
            </c:dLbl>
            <c:dLbl>
              <c:idx val="13"/>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1D0-47E8-8D99-49B34D1FABD1}"/>
                </c:ext>
              </c:extLst>
            </c:dLbl>
            <c:dLbl>
              <c:idx val="25"/>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1D0-47E8-8D99-49B34D1FABD1}"/>
                </c:ext>
              </c:extLst>
            </c:dLbl>
            <c:dLbl>
              <c:idx val="37"/>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01D0-47E8-8D99-49B34D1FABD1}"/>
                </c:ext>
              </c:extLst>
            </c:dLbl>
            <c:dLbl>
              <c:idx val="49"/>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01D0-47E8-8D99-49B34D1FABD1}"/>
                </c:ext>
              </c:extLst>
            </c:dLbl>
            <c:dLbl>
              <c:idx val="61"/>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01D0-47E8-8D99-49B34D1FABD1}"/>
                </c:ext>
              </c:extLst>
            </c:dLbl>
            <c:dLbl>
              <c:idx val="73"/>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01D0-47E8-8D99-49B34D1FABD1}"/>
                </c:ext>
              </c:extLst>
            </c:dLbl>
            <c:dLbl>
              <c:idx val="85"/>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01D0-47E8-8D99-49B34D1FABD1}"/>
                </c:ext>
              </c:extLst>
            </c:dLbl>
            <c:dLbl>
              <c:idx val="97"/>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01D0-47E8-8D99-49B34D1FABD1}"/>
                </c:ext>
              </c:extLst>
            </c:dLbl>
            <c:dLbl>
              <c:idx val="109"/>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01D0-47E8-8D99-49B34D1FABD1}"/>
                </c:ext>
              </c:extLst>
            </c:dLbl>
            <c:dLbl>
              <c:idx val="121"/>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01D0-47E8-8D99-49B34D1FABD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'F37'!$A$163:$B$284</c:f>
              <c:multiLvlStrCache>
                <c:ptCount val="12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pt idx="77">
                    <c:v>junio</c:v>
                  </c:pt>
                  <c:pt idx="78">
                    <c:v>julio</c:v>
                  </c:pt>
                  <c:pt idx="79">
                    <c:v>agosto</c:v>
                  </c:pt>
                  <c:pt idx="80">
                    <c:v>septiembre</c:v>
                  </c:pt>
                  <c:pt idx="81">
                    <c:v>octubre</c:v>
                  </c:pt>
                  <c:pt idx="82">
                    <c:v>noviembre</c:v>
                  </c:pt>
                  <c:pt idx="83">
                    <c:v>diciembre</c:v>
                  </c:pt>
                  <c:pt idx="84">
                    <c:v>enero</c:v>
                  </c:pt>
                  <c:pt idx="85">
                    <c:v>febrero</c:v>
                  </c:pt>
                  <c:pt idx="86">
                    <c:v>marzo</c:v>
                  </c:pt>
                  <c:pt idx="87">
                    <c:v>abril</c:v>
                  </c:pt>
                  <c:pt idx="88">
                    <c:v>mayo</c:v>
                  </c:pt>
                  <c:pt idx="89">
                    <c:v>junio</c:v>
                  </c:pt>
                  <c:pt idx="90">
                    <c:v>julio</c:v>
                  </c:pt>
                  <c:pt idx="91">
                    <c:v>agosto</c:v>
                  </c:pt>
                  <c:pt idx="92">
                    <c:v>septiembre</c:v>
                  </c:pt>
                  <c:pt idx="93">
                    <c:v>octubre</c:v>
                  </c:pt>
                  <c:pt idx="94">
                    <c:v>noviembre</c:v>
                  </c:pt>
                  <c:pt idx="95">
                    <c:v>diciembre</c:v>
                  </c:pt>
                  <c:pt idx="96">
                    <c:v>enero</c:v>
                  </c:pt>
                  <c:pt idx="97">
                    <c:v>febrero</c:v>
                  </c:pt>
                  <c:pt idx="98">
                    <c:v>marzo</c:v>
                  </c:pt>
                  <c:pt idx="99">
                    <c:v>abril</c:v>
                  </c:pt>
                  <c:pt idx="100">
                    <c:v>mayo</c:v>
                  </c:pt>
                  <c:pt idx="101">
                    <c:v>junio</c:v>
                  </c:pt>
                  <c:pt idx="102">
                    <c:v>julio</c:v>
                  </c:pt>
                  <c:pt idx="103">
                    <c:v>agosto</c:v>
                  </c:pt>
                  <c:pt idx="104">
                    <c:v>septiembre</c:v>
                  </c:pt>
                  <c:pt idx="105">
                    <c:v>octubre</c:v>
                  </c:pt>
                  <c:pt idx="106">
                    <c:v>noviembre</c:v>
                  </c:pt>
                  <c:pt idx="107">
                    <c:v>diciembre</c:v>
                  </c:pt>
                  <c:pt idx="108">
                    <c:v>enero</c:v>
                  </c:pt>
                  <c:pt idx="109">
                    <c:v>febrero</c:v>
                  </c:pt>
                  <c:pt idx="110">
                    <c:v>marzo</c:v>
                  </c:pt>
                  <c:pt idx="111">
                    <c:v>abril</c:v>
                  </c:pt>
                  <c:pt idx="112">
                    <c:v>mayo</c:v>
                  </c:pt>
                  <c:pt idx="113">
                    <c:v>junio</c:v>
                  </c:pt>
                  <c:pt idx="114">
                    <c:v>julio</c:v>
                  </c:pt>
                  <c:pt idx="115">
                    <c:v>agosto</c:v>
                  </c:pt>
                  <c:pt idx="116">
                    <c:v>septiembre</c:v>
                  </c:pt>
                  <c:pt idx="117">
                    <c:v>octubre</c:v>
                  </c:pt>
                  <c:pt idx="118">
                    <c:v>noviembre</c:v>
                  </c:pt>
                  <c:pt idx="119">
                    <c:v>diciembre</c:v>
                  </c:pt>
                  <c:pt idx="120">
                    <c:v>enero</c:v>
                  </c:pt>
                  <c:pt idx="121">
                    <c:v>febrero</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'F37'!$C$163:$C$284</c:f>
              <c:numCache>
                <c:formatCode>#,##0</c:formatCode>
                <c:ptCount val="122"/>
                <c:pt idx="0">
                  <c:v>1353365</c:v>
                </c:pt>
                <c:pt idx="1">
                  <c:v>1361492</c:v>
                </c:pt>
                <c:pt idx="2">
                  <c:v>1368619</c:v>
                </c:pt>
                <c:pt idx="3">
                  <c:v>1374487</c:v>
                </c:pt>
                <c:pt idx="4">
                  <c:v>1378318</c:v>
                </c:pt>
                <c:pt idx="5">
                  <c:v>1380069</c:v>
                </c:pt>
                <c:pt idx="6">
                  <c:v>1383564</c:v>
                </c:pt>
                <c:pt idx="7">
                  <c:v>1387421</c:v>
                </c:pt>
                <c:pt idx="8">
                  <c:v>1391042</c:v>
                </c:pt>
                <c:pt idx="9">
                  <c:v>1403518</c:v>
                </c:pt>
                <c:pt idx="10">
                  <c:v>1410118</c:v>
                </c:pt>
                <c:pt idx="11">
                  <c:v>1397248</c:v>
                </c:pt>
                <c:pt idx="12">
                  <c:v>1396563</c:v>
                </c:pt>
                <c:pt idx="13">
                  <c:v>1402503</c:v>
                </c:pt>
                <c:pt idx="14">
                  <c:v>1413343</c:v>
                </c:pt>
                <c:pt idx="15">
                  <c:v>1415615</c:v>
                </c:pt>
                <c:pt idx="16">
                  <c:v>1421309</c:v>
                </c:pt>
                <c:pt idx="17">
                  <c:v>1423620</c:v>
                </c:pt>
                <c:pt idx="18">
                  <c:v>1433741</c:v>
                </c:pt>
                <c:pt idx="19">
                  <c:v>1435303</c:v>
                </c:pt>
                <c:pt idx="20">
                  <c:v>1447119</c:v>
                </c:pt>
                <c:pt idx="21">
                  <c:v>1463050</c:v>
                </c:pt>
                <c:pt idx="22">
                  <c:v>1477172</c:v>
                </c:pt>
                <c:pt idx="23">
                  <c:v>1463340</c:v>
                </c:pt>
                <c:pt idx="24">
                  <c:v>1466848</c:v>
                </c:pt>
                <c:pt idx="25">
                  <c:v>1479593</c:v>
                </c:pt>
                <c:pt idx="26">
                  <c:v>1493885</c:v>
                </c:pt>
                <c:pt idx="27">
                  <c:v>1496860</c:v>
                </c:pt>
                <c:pt idx="28">
                  <c:v>1496590</c:v>
                </c:pt>
                <c:pt idx="29">
                  <c:v>1494289</c:v>
                </c:pt>
                <c:pt idx="30">
                  <c:v>1498787</c:v>
                </c:pt>
                <c:pt idx="31">
                  <c:v>1505250</c:v>
                </c:pt>
                <c:pt idx="32">
                  <c:v>1517710</c:v>
                </c:pt>
                <c:pt idx="33">
                  <c:v>1530447</c:v>
                </c:pt>
                <c:pt idx="34">
                  <c:v>1548821</c:v>
                </c:pt>
                <c:pt idx="35">
                  <c:v>1535255</c:v>
                </c:pt>
                <c:pt idx="36">
                  <c:v>1539143</c:v>
                </c:pt>
                <c:pt idx="37">
                  <c:v>1552349</c:v>
                </c:pt>
                <c:pt idx="38">
                  <c:v>1559149</c:v>
                </c:pt>
                <c:pt idx="39">
                  <c:v>1569657</c:v>
                </c:pt>
                <c:pt idx="40">
                  <c:v>1571236</c:v>
                </c:pt>
                <c:pt idx="41">
                  <c:v>1576839</c:v>
                </c:pt>
                <c:pt idx="42">
                  <c:v>1582329</c:v>
                </c:pt>
                <c:pt idx="43">
                  <c:v>1592063</c:v>
                </c:pt>
                <c:pt idx="44">
                  <c:v>1608623</c:v>
                </c:pt>
                <c:pt idx="45">
                  <c:v>1627392</c:v>
                </c:pt>
                <c:pt idx="46">
                  <c:v>1643345</c:v>
                </c:pt>
                <c:pt idx="47">
                  <c:v>1624237</c:v>
                </c:pt>
                <c:pt idx="48">
                  <c:v>1635012</c:v>
                </c:pt>
                <c:pt idx="49">
                  <c:v>1640265</c:v>
                </c:pt>
                <c:pt idx="50">
                  <c:v>1661636</c:v>
                </c:pt>
                <c:pt idx="51">
                  <c:v>1662463</c:v>
                </c:pt>
                <c:pt idx="52">
                  <c:v>1664615</c:v>
                </c:pt>
                <c:pt idx="53">
                  <c:v>1672581</c:v>
                </c:pt>
                <c:pt idx="54">
                  <c:v>1675221</c:v>
                </c:pt>
                <c:pt idx="55">
                  <c:v>1694618</c:v>
                </c:pt>
                <c:pt idx="56">
                  <c:v>1708982</c:v>
                </c:pt>
                <c:pt idx="57">
                  <c:v>1728026</c:v>
                </c:pt>
                <c:pt idx="58">
                  <c:v>1740013</c:v>
                </c:pt>
                <c:pt idx="59">
                  <c:v>1717868</c:v>
                </c:pt>
                <c:pt idx="60">
                  <c:v>1723991</c:v>
                </c:pt>
                <c:pt idx="61">
                  <c:v>1738722</c:v>
                </c:pt>
                <c:pt idx="62">
                  <c:v>1743804</c:v>
                </c:pt>
                <c:pt idx="63">
                  <c:v>1749012</c:v>
                </c:pt>
                <c:pt idx="64">
                  <c:v>1752923</c:v>
                </c:pt>
                <c:pt idx="65">
                  <c:v>1755753</c:v>
                </c:pt>
                <c:pt idx="66">
                  <c:v>1750450</c:v>
                </c:pt>
                <c:pt idx="67">
                  <c:v>1766168</c:v>
                </c:pt>
                <c:pt idx="68">
                  <c:v>1774072</c:v>
                </c:pt>
                <c:pt idx="69">
                  <c:v>1782918</c:v>
                </c:pt>
                <c:pt idx="70">
                  <c:v>1792036</c:v>
                </c:pt>
                <c:pt idx="71">
                  <c:v>1761000</c:v>
                </c:pt>
                <c:pt idx="72">
                  <c:v>1778570</c:v>
                </c:pt>
                <c:pt idx="73">
                  <c:v>1792233</c:v>
                </c:pt>
                <c:pt idx="74">
                  <c:v>1796144</c:v>
                </c:pt>
                <c:pt idx="75">
                  <c:v>1798713</c:v>
                </c:pt>
                <c:pt idx="76">
                  <c:v>1798861</c:v>
                </c:pt>
                <c:pt idx="77">
                  <c:v>1796535</c:v>
                </c:pt>
                <c:pt idx="78">
                  <c:v>1792119</c:v>
                </c:pt>
                <c:pt idx="79">
                  <c:v>1800138</c:v>
                </c:pt>
                <c:pt idx="80">
                  <c:v>1815615</c:v>
                </c:pt>
                <c:pt idx="81">
                  <c:v>1828691</c:v>
                </c:pt>
                <c:pt idx="82">
                  <c:v>1840150</c:v>
                </c:pt>
                <c:pt idx="83">
                  <c:v>1812699</c:v>
                </c:pt>
                <c:pt idx="84">
                  <c:v>1822293</c:v>
                </c:pt>
                <c:pt idx="85">
                  <c:v>1837966</c:v>
                </c:pt>
                <c:pt idx="86">
                  <c:v>1831940</c:v>
                </c:pt>
                <c:pt idx="87">
                  <c:v>1793795</c:v>
                </c:pt>
                <c:pt idx="88">
                  <c:v>1770324</c:v>
                </c:pt>
                <c:pt idx="89">
                  <c:v>1755765</c:v>
                </c:pt>
                <c:pt idx="90">
                  <c:v>1742635</c:v>
                </c:pt>
                <c:pt idx="91">
                  <c:v>1758496</c:v>
                </c:pt>
                <c:pt idx="92">
                  <c:v>1769661</c:v>
                </c:pt>
                <c:pt idx="93">
                  <c:v>1788334</c:v>
                </c:pt>
                <c:pt idx="94">
                  <c:v>1805269</c:v>
                </c:pt>
                <c:pt idx="95">
                  <c:v>1780367</c:v>
                </c:pt>
                <c:pt idx="96">
                  <c:v>1787122</c:v>
                </c:pt>
                <c:pt idx="97">
                  <c:v>1800733</c:v>
                </c:pt>
                <c:pt idx="98">
                  <c:v>1803619</c:v>
                </c:pt>
                <c:pt idx="99">
                  <c:v>1810884</c:v>
                </c:pt>
                <c:pt idx="100">
                  <c:v>1815607</c:v>
                </c:pt>
                <c:pt idx="101">
                  <c:v>1820785</c:v>
                </c:pt>
                <c:pt idx="102">
                  <c:v>1826575</c:v>
                </c:pt>
                <c:pt idx="103">
                  <c:v>1837975</c:v>
                </c:pt>
                <c:pt idx="104">
                  <c:v>1847731</c:v>
                </c:pt>
                <c:pt idx="105">
                  <c:v>1858235</c:v>
                </c:pt>
                <c:pt idx="106">
                  <c:v>1873476</c:v>
                </c:pt>
                <c:pt idx="107">
                  <c:v>1849999</c:v>
                </c:pt>
                <c:pt idx="108">
                  <c:v>1861159</c:v>
                </c:pt>
                <c:pt idx="109">
                  <c:v>1874622</c:v>
                </c:pt>
                <c:pt idx="110">
                  <c:v>1886776</c:v>
                </c:pt>
                <c:pt idx="111">
                  <c:v>1884715</c:v>
                </c:pt>
                <c:pt idx="112">
                  <c:v>1888232</c:v>
                </c:pt>
                <c:pt idx="113">
                  <c:v>1896755</c:v>
                </c:pt>
                <c:pt idx="114">
                  <c:v>1896517</c:v>
                </c:pt>
                <c:pt idx="115">
                  <c:v>1910627</c:v>
                </c:pt>
                <c:pt idx="116">
                  <c:v>1927647</c:v>
                </c:pt>
                <c:pt idx="117">
                  <c:v>1950941</c:v>
                </c:pt>
                <c:pt idx="118">
                  <c:v>1960510</c:v>
                </c:pt>
                <c:pt idx="119">
                  <c:v>1932962</c:v>
                </c:pt>
                <c:pt idx="120">
                  <c:v>1951256</c:v>
                </c:pt>
                <c:pt idx="121">
                  <c:v>1964519</c:v>
                </c:pt>
              </c:numCache>
            </c:numRef>
          </c:val>
          <c:extLst xmlns:c15="http://schemas.microsoft.com/office/drawing/2012/chart">
            <c:ext xmlns:c16="http://schemas.microsoft.com/office/drawing/2014/chart" uri="{C3380CC4-5D6E-409C-BE32-E72D297353CC}">
              <c16:uniqueId val="{0000006C-01D0-47E8-8D99-49B34D1FABD1}"/>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2100000"/>
          <c:min val="130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595959"/>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95C2-4E9E-8707-C192F68B2C3A}"/>
              </c:ext>
            </c:extLst>
          </c:dPt>
          <c:dPt>
            <c:idx val="1"/>
            <c:invertIfNegative val="0"/>
            <c:bubble3D val="0"/>
            <c:spPr>
              <a:solidFill>
                <a:srgbClr val="FFC000"/>
              </a:solidFill>
              <a:ln>
                <a:noFill/>
              </a:ln>
              <a:effectLst/>
            </c:spPr>
            <c:extLst>
              <c:ext xmlns:c16="http://schemas.microsoft.com/office/drawing/2014/chart" uri="{C3380CC4-5D6E-409C-BE32-E72D297353CC}">
                <c16:uniqueId val="{00000003-95C2-4E9E-8707-C192F68B2C3A}"/>
              </c:ext>
            </c:extLst>
          </c:dPt>
          <c:dPt>
            <c:idx val="5"/>
            <c:invertIfNegative val="0"/>
            <c:bubble3D val="0"/>
            <c:spPr>
              <a:solidFill>
                <a:srgbClr val="595959"/>
              </a:solidFill>
              <a:ln>
                <a:noFill/>
              </a:ln>
              <a:effectLst/>
            </c:spPr>
            <c:extLst>
              <c:ext xmlns:c16="http://schemas.microsoft.com/office/drawing/2014/chart" uri="{C3380CC4-5D6E-409C-BE32-E72D297353CC}">
                <c16:uniqueId val="{00000005-95C2-4E9E-8707-C192F68B2C3A}"/>
              </c:ext>
            </c:extLst>
          </c:dPt>
          <c:dPt>
            <c:idx val="6"/>
            <c:invertIfNegative val="0"/>
            <c:bubble3D val="0"/>
            <c:spPr>
              <a:solidFill>
                <a:srgbClr val="595959"/>
              </a:solidFill>
              <a:ln>
                <a:noFill/>
              </a:ln>
              <a:effectLst/>
            </c:spPr>
            <c:extLst>
              <c:ext xmlns:c16="http://schemas.microsoft.com/office/drawing/2014/chart" uri="{C3380CC4-5D6E-409C-BE32-E72D297353CC}">
                <c16:uniqueId val="{00000007-95C2-4E9E-8707-C192F68B2C3A}"/>
              </c:ext>
            </c:extLst>
          </c:dPt>
          <c:dPt>
            <c:idx val="7"/>
            <c:invertIfNegative val="0"/>
            <c:bubble3D val="0"/>
            <c:spPr>
              <a:solidFill>
                <a:srgbClr val="FFC000"/>
              </a:solidFill>
              <a:ln>
                <a:noFill/>
              </a:ln>
              <a:effectLst/>
            </c:spPr>
            <c:extLst>
              <c:ext xmlns:c16="http://schemas.microsoft.com/office/drawing/2014/chart" uri="{C3380CC4-5D6E-409C-BE32-E72D297353CC}">
                <c16:uniqueId val="{00000009-95C2-4E9E-8707-C192F68B2C3A}"/>
              </c:ext>
            </c:extLst>
          </c:dPt>
          <c:dPt>
            <c:idx val="8"/>
            <c:invertIfNegative val="0"/>
            <c:bubble3D val="0"/>
            <c:spPr>
              <a:solidFill>
                <a:srgbClr val="FFC000"/>
              </a:solidFill>
              <a:ln>
                <a:noFill/>
              </a:ln>
              <a:effectLst/>
            </c:spPr>
            <c:extLst>
              <c:ext xmlns:c16="http://schemas.microsoft.com/office/drawing/2014/chart" uri="{C3380CC4-5D6E-409C-BE32-E72D297353CC}">
                <c16:uniqueId val="{0000000B-95C2-4E9E-8707-C192F68B2C3A}"/>
              </c:ext>
            </c:extLst>
          </c:dPt>
          <c:dPt>
            <c:idx val="9"/>
            <c:invertIfNegative val="0"/>
            <c:bubble3D val="0"/>
            <c:spPr>
              <a:solidFill>
                <a:srgbClr val="FFC000"/>
              </a:solidFill>
              <a:ln>
                <a:noFill/>
              </a:ln>
              <a:effectLst/>
            </c:spPr>
            <c:extLst>
              <c:ext xmlns:c16="http://schemas.microsoft.com/office/drawing/2014/chart" uri="{C3380CC4-5D6E-409C-BE32-E72D297353CC}">
                <c16:uniqueId val="{0000000D-95C2-4E9E-8707-C192F68B2C3A}"/>
              </c:ext>
            </c:extLst>
          </c:dPt>
          <c:dPt>
            <c:idx val="10"/>
            <c:invertIfNegative val="0"/>
            <c:bubble3D val="0"/>
            <c:spPr>
              <a:solidFill>
                <a:srgbClr val="FFC000"/>
              </a:solidFill>
              <a:ln>
                <a:noFill/>
              </a:ln>
              <a:effectLst/>
            </c:spPr>
            <c:extLst>
              <c:ext xmlns:c16="http://schemas.microsoft.com/office/drawing/2014/chart" uri="{C3380CC4-5D6E-409C-BE32-E72D297353CC}">
                <c16:uniqueId val="{0000000F-95C2-4E9E-8707-C192F68B2C3A}"/>
              </c:ext>
            </c:extLst>
          </c:dPt>
          <c:dPt>
            <c:idx val="12"/>
            <c:invertIfNegative val="0"/>
            <c:bubble3D val="0"/>
            <c:spPr>
              <a:solidFill>
                <a:srgbClr val="FFC000"/>
              </a:solidFill>
              <a:ln>
                <a:noFill/>
              </a:ln>
              <a:effectLst/>
            </c:spPr>
            <c:extLst>
              <c:ext xmlns:c16="http://schemas.microsoft.com/office/drawing/2014/chart" uri="{C3380CC4-5D6E-409C-BE32-E72D297353CC}">
                <c16:uniqueId val="{00000011-95C2-4E9E-8707-C192F68B2C3A}"/>
              </c:ext>
            </c:extLst>
          </c:dPt>
          <c:dPt>
            <c:idx val="13"/>
            <c:invertIfNegative val="0"/>
            <c:bubble3D val="0"/>
            <c:spPr>
              <a:solidFill>
                <a:srgbClr val="FFC000"/>
              </a:solidFill>
              <a:ln>
                <a:noFill/>
              </a:ln>
              <a:effectLst/>
            </c:spPr>
            <c:extLst>
              <c:ext xmlns:c16="http://schemas.microsoft.com/office/drawing/2014/chart" uri="{C3380CC4-5D6E-409C-BE32-E72D297353CC}">
                <c16:uniqueId val="{00000013-95C2-4E9E-8707-C192F68B2C3A}"/>
              </c:ext>
            </c:extLst>
          </c:dPt>
          <c:dPt>
            <c:idx val="14"/>
            <c:invertIfNegative val="0"/>
            <c:bubble3D val="0"/>
            <c:spPr>
              <a:solidFill>
                <a:srgbClr val="FFC000"/>
              </a:solidFill>
              <a:ln>
                <a:noFill/>
              </a:ln>
              <a:effectLst/>
            </c:spPr>
            <c:extLst>
              <c:ext xmlns:c16="http://schemas.microsoft.com/office/drawing/2014/chart" uri="{C3380CC4-5D6E-409C-BE32-E72D297353CC}">
                <c16:uniqueId val="{00000015-95C2-4E9E-8707-C192F68B2C3A}"/>
              </c:ext>
            </c:extLst>
          </c:dPt>
          <c:dPt>
            <c:idx val="15"/>
            <c:invertIfNegative val="0"/>
            <c:bubble3D val="0"/>
            <c:spPr>
              <a:solidFill>
                <a:srgbClr val="FFC000"/>
              </a:solidFill>
              <a:ln>
                <a:noFill/>
              </a:ln>
              <a:effectLst/>
            </c:spPr>
            <c:extLst>
              <c:ext xmlns:c16="http://schemas.microsoft.com/office/drawing/2014/chart" uri="{C3380CC4-5D6E-409C-BE32-E72D297353CC}">
                <c16:uniqueId val="{00000017-95C2-4E9E-8707-C192F68B2C3A}"/>
              </c:ext>
            </c:extLst>
          </c:dPt>
          <c:dPt>
            <c:idx val="16"/>
            <c:invertIfNegative val="0"/>
            <c:bubble3D val="0"/>
            <c:spPr>
              <a:solidFill>
                <a:srgbClr val="FFC000"/>
              </a:solidFill>
              <a:ln>
                <a:noFill/>
              </a:ln>
              <a:effectLst/>
            </c:spPr>
            <c:extLst>
              <c:ext xmlns:c16="http://schemas.microsoft.com/office/drawing/2014/chart" uri="{C3380CC4-5D6E-409C-BE32-E72D297353CC}">
                <c16:uniqueId val="{00000019-95C2-4E9E-8707-C192F68B2C3A}"/>
              </c:ext>
            </c:extLst>
          </c:dPt>
          <c:dPt>
            <c:idx val="17"/>
            <c:invertIfNegative val="0"/>
            <c:bubble3D val="0"/>
            <c:spPr>
              <a:solidFill>
                <a:srgbClr val="FFC000"/>
              </a:solidFill>
              <a:ln>
                <a:noFill/>
              </a:ln>
              <a:effectLst/>
            </c:spPr>
            <c:extLst>
              <c:ext xmlns:c16="http://schemas.microsoft.com/office/drawing/2014/chart" uri="{C3380CC4-5D6E-409C-BE32-E72D297353CC}">
                <c16:uniqueId val="{0000001B-95C2-4E9E-8707-C192F68B2C3A}"/>
              </c:ext>
            </c:extLst>
          </c:dPt>
          <c:dPt>
            <c:idx val="18"/>
            <c:invertIfNegative val="0"/>
            <c:bubble3D val="0"/>
            <c:spPr>
              <a:solidFill>
                <a:srgbClr val="FFC000"/>
              </a:solidFill>
              <a:ln>
                <a:noFill/>
              </a:ln>
              <a:effectLst/>
            </c:spPr>
            <c:extLst>
              <c:ext xmlns:c16="http://schemas.microsoft.com/office/drawing/2014/chart" uri="{C3380CC4-5D6E-409C-BE32-E72D297353CC}">
                <c16:uniqueId val="{0000001D-95C2-4E9E-8707-C192F68B2C3A}"/>
              </c:ext>
            </c:extLst>
          </c:dPt>
          <c:dPt>
            <c:idx val="19"/>
            <c:invertIfNegative val="0"/>
            <c:bubble3D val="0"/>
            <c:spPr>
              <a:solidFill>
                <a:srgbClr val="FFC000"/>
              </a:solidFill>
              <a:ln>
                <a:noFill/>
              </a:ln>
              <a:effectLst/>
            </c:spPr>
            <c:extLst>
              <c:ext xmlns:c16="http://schemas.microsoft.com/office/drawing/2014/chart" uri="{C3380CC4-5D6E-409C-BE32-E72D297353CC}">
                <c16:uniqueId val="{0000001F-95C2-4E9E-8707-C192F68B2C3A}"/>
              </c:ext>
            </c:extLst>
          </c:dPt>
          <c:dPt>
            <c:idx val="20"/>
            <c:invertIfNegative val="0"/>
            <c:bubble3D val="0"/>
            <c:spPr>
              <a:solidFill>
                <a:srgbClr val="FFC000"/>
              </a:solidFill>
              <a:ln>
                <a:noFill/>
              </a:ln>
              <a:effectLst/>
            </c:spPr>
            <c:extLst>
              <c:ext xmlns:c16="http://schemas.microsoft.com/office/drawing/2014/chart" uri="{C3380CC4-5D6E-409C-BE32-E72D297353CC}">
                <c16:uniqueId val="{00000021-95C2-4E9E-8707-C192F68B2C3A}"/>
              </c:ext>
            </c:extLst>
          </c:dPt>
          <c:dPt>
            <c:idx val="21"/>
            <c:invertIfNegative val="0"/>
            <c:bubble3D val="0"/>
            <c:spPr>
              <a:solidFill>
                <a:srgbClr val="FFC000"/>
              </a:solidFill>
              <a:ln>
                <a:noFill/>
              </a:ln>
              <a:effectLst/>
            </c:spPr>
            <c:extLst xmlns:c15="http://schemas.microsoft.com/office/drawing/2012/chart">
              <c:ext xmlns:c16="http://schemas.microsoft.com/office/drawing/2014/chart" uri="{C3380CC4-5D6E-409C-BE32-E72D297353CC}">
                <c16:uniqueId val="{00000023-95C2-4E9E-8707-C192F68B2C3A}"/>
              </c:ext>
            </c:extLst>
          </c:dPt>
          <c:dPt>
            <c:idx val="22"/>
            <c:invertIfNegative val="0"/>
            <c:bubble3D val="0"/>
            <c:spPr>
              <a:solidFill>
                <a:srgbClr val="FFC000"/>
              </a:solidFill>
              <a:ln>
                <a:noFill/>
              </a:ln>
              <a:effectLst/>
            </c:spPr>
            <c:extLst>
              <c:ext xmlns:c16="http://schemas.microsoft.com/office/drawing/2014/chart" uri="{C3380CC4-5D6E-409C-BE32-E72D297353CC}">
                <c16:uniqueId val="{00000025-95C2-4E9E-8707-C192F68B2C3A}"/>
              </c:ext>
            </c:extLst>
          </c:dPt>
          <c:dPt>
            <c:idx val="24"/>
            <c:invertIfNegative val="0"/>
            <c:bubble3D val="0"/>
            <c:spPr>
              <a:solidFill>
                <a:srgbClr val="FFC000"/>
              </a:solidFill>
              <a:ln>
                <a:noFill/>
              </a:ln>
              <a:effectLst/>
            </c:spPr>
            <c:extLst>
              <c:ext xmlns:c16="http://schemas.microsoft.com/office/drawing/2014/chart" uri="{C3380CC4-5D6E-409C-BE32-E72D297353CC}">
                <c16:uniqueId val="{00000027-95C2-4E9E-8707-C192F68B2C3A}"/>
              </c:ext>
            </c:extLst>
          </c:dPt>
          <c:dLbls>
            <c:dLbl>
              <c:idx val="5"/>
              <c:layout>
                <c:manualLayout>
                  <c:x val="0"/>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5C2-4E9E-8707-C192F68B2C3A}"/>
                </c:ext>
              </c:extLst>
            </c:dLbl>
            <c:dLbl>
              <c:idx val="6"/>
              <c:layout>
                <c:manualLayout>
                  <c:x val="-3.9197078056207006E-17"/>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5C2-4E9E-8707-C192F68B2C3A}"/>
                </c:ext>
              </c:extLst>
            </c:dLbl>
            <c:dLbl>
              <c:idx val="9"/>
              <c:layout>
                <c:manualLayout>
                  <c:x val="0"/>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5C2-4E9E-8707-C192F68B2C3A}"/>
                </c:ext>
              </c:extLst>
            </c:dLbl>
            <c:dLbl>
              <c:idx val="15"/>
              <c:layout>
                <c:manualLayout>
                  <c:x val="-7.8394156112414012E-17"/>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5C2-4E9E-8707-C192F68B2C3A}"/>
                </c:ext>
              </c:extLst>
            </c:dLbl>
            <c:dLbl>
              <c:idx val="17"/>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5C2-4E9E-8707-C192F68B2C3A}"/>
                </c:ext>
              </c:extLst>
            </c:dLbl>
            <c:dLbl>
              <c:idx val="19"/>
              <c:layout>
                <c:manualLayout>
                  <c:x val="0"/>
                  <c:y val="-2.7777777777777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5C2-4E9E-8707-C192F68B2C3A}"/>
                </c:ext>
              </c:extLst>
            </c:dLbl>
            <c:dLbl>
              <c:idx val="20"/>
              <c:layout>
                <c:manualLayout>
                  <c:x val="-1.5678831222482802E-16"/>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5C2-4E9E-8707-C192F68B2C3A}"/>
                </c:ext>
              </c:extLst>
            </c:dLbl>
            <c:dLbl>
              <c:idx val="21"/>
              <c:layout>
                <c:manualLayout>
                  <c:x val="0"/>
                  <c:y val="-1.361867982447988E-2"/>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3-95C2-4E9E-8707-C192F68B2C3A}"/>
                </c:ext>
              </c:extLst>
            </c:dLbl>
            <c:dLbl>
              <c:idx val="22"/>
              <c:layout>
                <c:manualLayout>
                  <c:x val="-1.5678831222482802E-16"/>
                  <c:y val="-1.85185185185185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5C2-4E9E-8707-C192F68B2C3A}"/>
                </c:ext>
              </c:extLst>
            </c:dLbl>
            <c:dLbl>
              <c:idx val="25"/>
              <c:layout>
                <c:manualLayout>
                  <c:x val="0"/>
                  <c:y val="-2.72373596489597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95C2-4E9E-8707-C192F68B2C3A}"/>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multiLvlStrRef>
              <c:f>'F37'!$A$247:$B$284</c:f>
              <c:multiLvlStrCache>
                <c:ptCount val="3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lvl>
                <c:lvl>
                  <c:pt idx="0">
                    <c:v>2020</c:v>
                  </c:pt>
                  <c:pt idx="12">
                    <c:v>2021</c:v>
                  </c:pt>
                  <c:pt idx="24">
                    <c:v>2022</c:v>
                  </c:pt>
                  <c:pt idx="36">
                    <c:v>2023</c:v>
                  </c:pt>
                </c:lvl>
              </c:multiLvlStrCache>
            </c:multiLvlStrRef>
          </c:cat>
          <c:val>
            <c:numRef>
              <c:f>'F37'!$F$247:$F$284</c:f>
              <c:numCache>
                <c:formatCode>#,##0</c:formatCode>
                <c:ptCount val="38"/>
                <c:pt idx="0">
                  <c:v>9594</c:v>
                </c:pt>
                <c:pt idx="1">
                  <c:v>15673</c:v>
                </c:pt>
                <c:pt idx="2">
                  <c:v>-6026</c:v>
                </c:pt>
                <c:pt idx="3">
                  <c:v>-38145</c:v>
                </c:pt>
                <c:pt idx="4">
                  <c:v>-23471</c:v>
                </c:pt>
                <c:pt idx="5">
                  <c:v>-14559</c:v>
                </c:pt>
                <c:pt idx="6">
                  <c:v>-13130</c:v>
                </c:pt>
                <c:pt idx="7">
                  <c:v>15861</c:v>
                </c:pt>
                <c:pt idx="8">
                  <c:v>11165</c:v>
                </c:pt>
                <c:pt idx="9">
                  <c:v>18673</c:v>
                </c:pt>
                <c:pt idx="10">
                  <c:v>16935</c:v>
                </c:pt>
                <c:pt idx="11">
                  <c:v>-24902</c:v>
                </c:pt>
                <c:pt idx="12">
                  <c:v>6755</c:v>
                </c:pt>
                <c:pt idx="13">
                  <c:v>13611</c:v>
                </c:pt>
                <c:pt idx="14">
                  <c:v>2886</c:v>
                </c:pt>
                <c:pt idx="15">
                  <c:v>7265</c:v>
                </c:pt>
                <c:pt idx="16">
                  <c:v>4723</c:v>
                </c:pt>
                <c:pt idx="17">
                  <c:v>5178</c:v>
                </c:pt>
                <c:pt idx="18">
                  <c:v>5790</c:v>
                </c:pt>
                <c:pt idx="19">
                  <c:v>11400</c:v>
                </c:pt>
                <c:pt idx="20">
                  <c:v>9756</c:v>
                </c:pt>
                <c:pt idx="21">
                  <c:v>10504</c:v>
                </c:pt>
                <c:pt idx="22">
                  <c:v>15241</c:v>
                </c:pt>
                <c:pt idx="23">
                  <c:v>-23477</c:v>
                </c:pt>
                <c:pt idx="24">
                  <c:v>11160</c:v>
                </c:pt>
                <c:pt idx="25">
                  <c:v>13463</c:v>
                </c:pt>
                <c:pt idx="26">
                  <c:v>12154</c:v>
                </c:pt>
                <c:pt idx="27">
                  <c:v>-2061</c:v>
                </c:pt>
                <c:pt idx="28">
                  <c:v>3517</c:v>
                </c:pt>
                <c:pt idx="29">
                  <c:v>8523</c:v>
                </c:pt>
                <c:pt idx="30">
                  <c:v>-238</c:v>
                </c:pt>
                <c:pt idx="31">
                  <c:v>14110</c:v>
                </c:pt>
                <c:pt idx="32">
                  <c:v>17020</c:v>
                </c:pt>
                <c:pt idx="33">
                  <c:v>23294</c:v>
                </c:pt>
                <c:pt idx="34">
                  <c:v>9569</c:v>
                </c:pt>
                <c:pt idx="35">
                  <c:v>-27548</c:v>
                </c:pt>
                <c:pt idx="36">
                  <c:v>18294</c:v>
                </c:pt>
                <c:pt idx="37">
                  <c:v>13263</c:v>
                </c:pt>
              </c:numCache>
            </c:numRef>
          </c:val>
          <c:extLst xmlns:c15="http://schemas.microsoft.com/office/drawing/2012/chart">
            <c:ext xmlns:c16="http://schemas.microsoft.com/office/drawing/2014/chart" uri="{C3380CC4-5D6E-409C-BE32-E72D297353CC}">
              <c16:uniqueId val="{00000029-95C2-4E9E-8707-C192F68B2C3A}"/>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9757-44B3-8351-183D57880DFF}"/>
              </c:ext>
            </c:extLst>
          </c:dPt>
          <c:dPt>
            <c:idx val="1"/>
            <c:invertIfNegative val="0"/>
            <c:bubble3D val="0"/>
            <c:spPr>
              <a:solidFill>
                <a:srgbClr val="606868"/>
              </a:solidFill>
              <a:ln>
                <a:noFill/>
              </a:ln>
              <a:effectLst/>
            </c:spPr>
            <c:extLst>
              <c:ext xmlns:c16="http://schemas.microsoft.com/office/drawing/2014/chart" uri="{C3380CC4-5D6E-409C-BE32-E72D297353CC}">
                <c16:uniqueId val="{00000003-9757-44B3-8351-183D57880DFF}"/>
              </c:ext>
            </c:extLst>
          </c:dPt>
          <c:dPt>
            <c:idx val="3"/>
            <c:invertIfNegative val="0"/>
            <c:bubble3D val="0"/>
            <c:spPr>
              <a:solidFill>
                <a:srgbClr val="606868"/>
              </a:solidFill>
              <a:ln>
                <a:noFill/>
              </a:ln>
              <a:effectLst/>
            </c:spPr>
            <c:extLst>
              <c:ext xmlns:c16="http://schemas.microsoft.com/office/drawing/2014/chart" uri="{C3380CC4-5D6E-409C-BE32-E72D297353CC}">
                <c16:uniqueId val="{00000005-9757-44B3-8351-183D57880DFF}"/>
              </c:ext>
            </c:extLst>
          </c:dPt>
          <c:dPt>
            <c:idx val="4"/>
            <c:invertIfNegative val="0"/>
            <c:bubble3D val="0"/>
            <c:spPr>
              <a:solidFill>
                <a:srgbClr val="606868"/>
              </a:solidFill>
              <a:ln>
                <a:noFill/>
              </a:ln>
              <a:effectLst/>
            </c:spPr>
            <c:extLst>
              <c:ext xmlns:c16="http://schemas.microsoft.com/office/drawing/2014/chart" uri="{C3380CC4-5D6E-409C-BE32-E72D297353CC}">
                <c16:uniqueId val="{00000007-9757-44B3-8351-183D57880DFF}"/>
              </c:ext>
            </c:extLst>
          </c:dPt>
          <c:dPt>
            <c:idx val="6"/>
            <c:invertIfNegative val="0"/>
            <c:bubble3D val="0"/>
            <c:spPr>
              <a:solidFill>
                <a:srgbClr val="606868"/>
              </a:solidFill>
              <a:ln>
                <a:noFill/>
              </a:ln>
              <a:effectLst/>
            </c:spPr>
            <c:extLst>
              <c:ext xmlns:c16="http://schemas.microsoft.com/office/drawing/2014/chart" uri="{C3380CC4-5D6E-409C-BE32-E72D297353CC}">
                <c16:uniqueId val="{00000009-9757-44B3-8351-183D57880DFF}"/>
              </c:ext>
            </c:extLst>
          </c:dPt>
          <c:dPt>
            <c:idx val="11"/>
            <c:invertIfNegative val="0"/>
            <c:bubble3D val="0"/>
            <c:spPr>
              <a:solidFill>
                <a:srgbClr val="606868"/>
              </a:solidFill>
              <a:ln>
                <a:noFill/>
              </a:ln>
              <a:effectLst/>
            </c:spPr>
            <c:extLst>
              <c:ext xmlns:c16="http://schemas.microsoft.com/office/drawing/2014/chart" uri="{C3380CC4-5D6E-409C-BE32-E72D297353CC}">
                <c16:uniqueId val="{0000000B-9757-44B3-8351-183D57880DFF}"/>
              </c:ext>
            </c:extLst>
          </c:dPt>
          <c:dPt>
            <c:idx val="14"/>
            <c:invertIfNegative val="0"/>
            <c:bubble3D val="0"/>
            <c:spPr>
              <a:solidFill>
                <a:srgbClr val="606868"/>
              </a:solidFill>
              <a:ln>
                <a:noFill/>
              </a:ln>
              <a:effectLst/>
            </c:spPr>
            <c:extLst>
              <c:ext xmlns:c16="http://schemas.microsoft.com/office/drawing/2014/chart" uri="{C3380CC4-5D6E-409C-BE32-E72D297353CC}">
                <c16:uniqueId val="{0000000D-9757-44B3-8351-183D57880DFF}"/>
              </c:ext>
            </c:extLst>
          </c:dPt>
          <c:dPt>
            <c:idx val="19"/>
            <c:invertIfNegative val="0"/>
            <c:bubble3D val="0"/>
            <c:spPr>
              <a:solidFill>
                <a:srgbClr val="606868"/>
              </a:solidFill>
              <a:ln>
                <a:noFill/>
              </a:ln>
              <a:effectLst/>
            </c:spPr>
            <c:extLst>
              <c:ext xmlns:c16="http://schemas.microsoft.com/office/drawing/2014/chart" uri="{C3380CC4-5D6E-409C-BE32-E72D297353CC}">
                <c16:uniqueId val="{0000000F-9757-44B3-8351-183D57880DFF}"/>
              </c:ext>
            </c:extLst>
          </c:dPt>
          <c:dPt>
            <c:idx val="24"/>
            <c:invertIfNegative val="0"/>
            <c:bubble3D val="0"/>
            <c:spPr>
              <a:solidFill>
                <a:srgbClr val="606868"/>
              </a:solidFill>
              <a:ln>
                <a:noFill/>
              </a:ln>
              <a:effectLst/>
            </c:spPr>
            <c:extLst>
              <c:ext xmlns:c16="http://schemas.microsoft.com/office/drawing/2014/chart" uri="{C3380CC4-5D6E-409C-BE32-E72D297353CC}">
                <c16:uniqueId val="{00000011-9757-44B3-8351-183D57880DFF}"/>
              </c:ext>
            </c:extLst>
          </c:dPt>
          <c:dPt>
            <c:idx val="25"/>
            <c:invertIfNegative val="0"/>
            <c:bubble3D val="0"/>
            <c:spPr>
              <a:solidFill>
                <a:srgbClr val="606868"/>
              </a:solidFill>
              <a:ln>
                <a:noFill/>
              </a:ln>
              <a:effectLst/>
            </c:spPr>
            <c:extLst>
              <c:ext xmlns:c16="http://schemas.microsoft.com/office/drawing/2014/chart" uri="{C3380CC4-5D6E-409C-BE32-E72D297353CC}">
                <c16:uniqueId val="{00000013-9757-44B3-8351-183D57880DFF}"/>
              </c:ext>
            </c:extLst>
          </c:dPt>
          <c:dPt>
            <c:idx val="27"/>
            <c:invertIfNegative val="0"/>
            <c:bubble3D val="0"/>
            <c:spPr>
              <a:solidFill>
                <a:srgbClr val="606868"/>
              </a:solidFill>
              <a:ln>
                <a:noFill/>
              </a:ln>
              <a:effectLst/>
            </c:spPr>
            <c:extLst>
              <c:ext xmlns:c16="http://schemas.microsoft.com/office/drawing/2014/chart" uri="{C3380CC4-5D6E-409C-BE32-E72D297353CC}">
                <c16:uniqueId val="{00000015-9757-44B3-8351-183D57880DFF}"/>
              </c:ext>
            </c:extLst>
          </c:dPt>
          <c:dPt>
            <c:idx val="29"/>
            <c:invertIfNegative val="0"/>
            <c:bubble3D val="0"/>
            <c:spPr>
              <a:solidFill>
                <a:srgbClr val="FFC000"/>
              </a:solidFill>
              <a:ln>
                <a:noFill/>
              </a:ln>
              <a:effectLst/>
            </c:spPr>
            <c:extLst>
              <c:ext xmlns:c16="http://schemas.microsoft.com/office/drawing/2014/chart" uri="{C3380CC4-5D6E-409C-BE32-E72D297353CC}">
                <c16:uniqueId val="{00000017-9757-44B3-8351-183D57880DFF}"/>
              </c:ext>
            </c:extLst>
          </c:dPt>
          <c:dPt>
            <c:idx val="30"/>
            <c:invertIfNegative val="0"/>
            <c:bubble3D val="0"/>
            <c:spPr>
              <a:solidFill>
                <a:srgbClr val="606868"/>
              </a:solidFill>
              <a:ln>
                <a:noFill/>
              </a:ln>
              <a:effectLst/>
            </c:spPr>
            <c:extLst>
              <c:ext xmlns:c16="http://schemas.microsoft.com/office/drawing/2014/chart" uri="{C3380CC4-5D6E-409C-BE32-E72D297353CC}">
                <c16:uniqueId val="{00000019-9757-44B3-8351-183D57880DFF}"/>
              </c:ext>
            </c:extLst>
          </c:dPt>
          <c:dPt>
            <c:idx val="31"/>
            <c:invertIfNegative val="0"/>
            <c:bubble3D val="0"/>
            <c:spPr>
              <a:solidFill>
                <a:srgbClr val="606868"/>
              </a:solidFill>
              <a:ln>
                <a:noFill/>
              </a:ln>
              <a:effectLst/>
            </c:spPr>
            <c:extLst>
              <c:ext xmlns:c16="http://schemas.microsoft.com/office/drawing/2014/chart" uri="{C3380CC4-5D6E-409C-BE32-E72D297353CC}">
                <c16:uniqueId val="{0000001B-9757-44B3-8351-183D57880DFF}"/>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57-44B3-8351-183D57880D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'F38'!$A$7:$A$38</c:f>
              <c:strCache>
                <c:ptCount val="32"/>
                <c:pt idx="0">
                  <c:v>Sinaloa</c:v>
                </c:pt>
                <c:pt idx="1">
                  <c:v>Campeche</c:v>
                </c:pt>
                <c:pt idx="2">
                  <c:v>Colima</c:v>
                </c:pt>
                <c:pt idx="3">
                  <c:v>Zacatecas</c:v>
                </c:pt>
                <c:pt idx="4">
                  <c:v>Guerrero</c:v>
                </c:pt>
                <c:pt idx="5">
                  <c:v>Chiapas</c:v>
                </c:pt>
                <c:pt idx="6">
                  <c:v>Tlaxcala</c:v>
                </c:pt>
                <c:pt idx="7">
                  <c:v>Nayarit</c:v>
                </c:pt>
                <c:pt idx="8">
                  <c:v>Oaxaca</c:v>
                </c:pt>
                <c:pt idx="9">
                  <c:v>Hidalgo</c:v>
                </c:pt>
                <c:pt idx="10">
                  <c:v>Durango</c:v>
                </c:pt>
                <c:pt idx="11">
                  <c:v>Morelos</c:v>
                </c:pt>
                <c:pt idx="12">
                  <c:v>Veracruz</c:v>
                </c:pt>
                <c:pt idx="13">
                  <c:v>Michoacán</c:v>
                </c:pt>
                <c:pt idx="14">
                  <c:v>Aguascalientes</c:v>
                </c:pt>
                <c:pt idx="15">
                  <c:v>Baja California Sur</c:v>
                </c:pt>
                <c:pt idx="16">
                  <c:v>Yucatán</c:v>
                </c:pt>
                <c:pt idx="17">
                  <c:v>Tabasco</c:v>
                </c:pt>
                <c:pt idx="18">
                  <c:v>Puebla</c:v>
                </c:pt>
                <c:pt idx="19">
                  <c:v>Tamaulipas</c:v>
                </c:pt>
                <c:pt idx="20">
                  <c:v>San Luis Potosí</c:v>
                </c:pt>
                <c:pt idx="21">
                  <c:v>Baja California</c:v>
                </c:pt>
                <c:pt idx="22">
                  <c:v>Quintana Roo</c:v>
                </c:pt>
                <c:pt idx="23">
                  <c:v>Chihuahua</c:v>
                </c:pt>
                <c:pt idx="24">
                  <c:v>Coahuila</c:v>
                </c:pt>
                <c:pt idx="25">
                  <c:v>Querétaro</c:v>
                </c:pt>
                <c:pt idx="26">
                  <c:v>Estado de México</c:v>
                </c:pt>
                <c:pt idx="27">
                  <c:v>Sonora</c:v>
                </c:pt>
                <c:pt idx="28">
                  <c:v>Guanajuato</c:v>
                </c:pt>
                <c:pt idx="29">
                  <c:v>Jalisco</c:v>
                </c:pt>
                <c:pt idx="30">
                  <c:v>Nuevo León</c:v>
                </c:pt>
                <c:pt idx="31">
                  <c:v>Ciudad de México</c:v>
                </c:pt>
              </c:strCache>
            </c:strRef>
          </c:cat>
          <c:val>
            <c:numRef>
              <c:f>'F38'!$D$7:$D$38</c:f>
              <c:numCache>
                <c:formatCode>#,##0</c:formatCode>
                <c:ptCount val="32"/>
                <c:pt idx="0">
                  <c:v>-332</c:v>
                </c:pt>
                <c:pt idx="1">
                  <c:v>590</c:v>
                </c:pt>
                <c:pt idx="2">
                  <c:v>710</c:v>
                </c:pt>
                <c:pt idx="3">
                  <c:v>990</c:v>
                </c:pt>
                <c:pt idx="4">
                  <c:v>1332</c:v>
                </c:pt>
                <c:pt idx="5">
                  <c:v>1535</c:v>
                </c:pt>
                <c:pt idx="6">
                  <c:v>1643</c:v>
                </c:pt>
                <c:pt idx="7">
                  <c:v>1761</c:v>
                </c:pt>
                <c:pt idx="8">
                  <c:v>2074</c:v>
                </c:pt>
                <c:pt idx="9">
                  <c:v>2231</c:v>
                </c:pt>
                <c:pt idx="10">
                  <c:v>2483</c:v>
                </c:pt>
                <c:pt idx="11">
                  <c:v>2516</c:v>
                </c:pt>
                <c:pt idx="12">
                  <c:v>3188</c:v>
                </c:pt>
                <c:pt idx="13">
                  <c:v>3295</c:v>
                </c:pt>
                <c:pt idx="14">
                  <c:v>3689</c:v>
                </c:pt>
                <c:pt idx="15">
                  <c:v>3716</c:v>
                </c:pt>
                <c:pt idx="16">
                  <c:v>3870</c:v>
                </c:pt>
                <c:pt idx="17">
                  <c:v>4006</c:v>
                </c:pt>
                <c:pt idx="18">
                  <c:v>4220</c:v>
                </c:pt>
                <c:pt idx="19">
                  <c:v>4736</c:v>
                </c:pt>
                <c:pt idx="20">
                  <c:v>6050</c:v>
                </c:pt>
                <c:pt idx="21">
                  <c:v>6201</c:v>
                </c:pt>
                <c:pt idx="22">
                  <c:v>7401</c:v>
                </c:pt>
                <c:pt idx="23">
                  <c:v>7402</c:v>
                </c:pt>
                <c:pt idx="24">
                  <c:v>7524</c:v>
                </c:pt>
                <c:pt idx="25">
                  <c:v>7539</c:v>
                </c:pt>
                <c:pt idx="26">
                  <c:v>11103</c:v>
                </c:pt>
                <c:pt idx="27">
                  <c:v>12833</c:v>
                </c:pt>
                <c:pt idx="28">
                  <c:v>12879</c:v>
                </c:pt>
                <c:pt idx="29">
                  <c:v>13263</c:v>
                </c:pt>
                <c:pt idx="30">
                  <c:v>16851</c:v>
                </c:pt>
                <c:pt idx="31">
                  <c:v>18575</c:v>
                </c:pt>
              </c:numCache>
            </c:numRef>
          </c:val>
          <c:extLst>
            <c:ext xmlns:c16="http://schemas.microsoft.com/office/drawing/2014/chart" uri="{C3380CC4-5D6E-409C-BE32-E72D297353CC}">
              <c16:uniqueId val="{0000001C-9757-44B3-8351-183D57880DFF}"/>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9575"/>
          <c:min val="-1332"/>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3315-45E8-9DDE-7ED12D52853A}"/>
              </c:ext>
            </c:extLst>
          </c:dPt>
          <c:dPt>
            <c:idx val="6"/>
            <c:invertIfNegative val="0"/>
            <c:bubble3D val="0"/>
            <c:extLst>
              <c:ext xmlns:c16="http://schemas.microsoft.com/office/drawing/2014/chart" uri="{C3380CC4-5D6E-409C-BE32-E72D297353CC}">
                <c16:uniqueId val="{00000001-3315-45E8-9DDE-7ED12D52853A}"/>
              </c:ext>
            </c:extLst>
          </c:dPt>
          <c:dPt>
            <c:idx val="8"/>
            <c:invertIfNegative val="0"/>
            <c:bubble3D val="0"/>
            <c:extLst>
              <c:ext xmlns:c16="http://schemas.microsoft.com/office/drawing/2014/chart" uri="{C3380CC4-5D6E-409C-BE32-E72D297353CC}">
                <c16:uniqueId val="{00000002-3315-45E8-9DDE-7ED12D52853A}"/>
              </c:ext>
            </c:extLst>
          </c:dPt>
          <c:dPt>
            <c:idx val="9"/>
            <c:invertIfNegative val="0"/>
            <c:bubble3D val="0"/>
            <c:extLst>
              <c:ext xmlns:c16="http://schemas.microsoft.com/office/drawing/2014/chart" uri="{C3380CC4-5D6E-409C-BE32-E72D297353CC}">
                <c16:uniqueId val="{00000003-3315-45E8-9DDE-7ED12D52853A}"/>
              </c:ext>
            </c:extLst>
          </c:dPt>
          <c:dPt>
            <c:idx val="11"/>
            <c:invertIfNegative val="0"/>
            <c:bubble3D val="0"/>
            <c:spPr>
              <a:solidFill>
                <a:srgbClr val="FFC000"/>
              </a:solidFill>
              <a:ln>
                <a:noFill/>
              </a:ln>
              <a:effectLst/>
            </c:spPr>
            <c:extLst>
              <c:ext xmlns:c16="http://schemas.microsoft.com/office/drawing/2014/chart" uri="{C3380CC4-5D6E-409C-BE32-E72D297353CC}">
                <c16:uniqueId val="{00000005-3315-45E8-9DDE-7ED12D52853A}"/>
              </c:ext>
            </c:extLst>
          </c:dPt>
          <c:dPt>
            <c:idx val="13"/>
            <c:invertIfNegative val="0"/>
            <c:bubble3D val="0"/>
            <c:extLst>
              <c:ext xmlns:c16="http://schemas.microsoft.com/office/drawing/2014/chart" uri="{C3380CC4-5D6E-409C-BE32-E72D297353CC}">
                <c16:uniqueId val="{00000006-3315-45E8-9DDE-7ED12D52853A}"/>
              </c:ext>
            </c:extLst>
          </c:dPt>
          <c:dPt>
            <c:idx val="14"/>
            <c:invertIfNegative val="0"/>
            <c:bubble3D val="0"/>
            <c:spPr>
              <a:solidFill>
                <a:srgbClr val="E46C0A"/>
              </a:solidFill>
              <a:ln>
                <a:noFill/>
              </a:ln>
              <a:effectLst/>
            </c:spPr>
            <c:extLst>
              <c:ext xmlns:c16="http://schemas.microsoft.com/office/drawing/2014/chart" uri="{C3380CC4-5D6E-409C-BE32-E72D297353CC}">
                <c16:uniqueId val="{00000008-3315-45E8-9DDE-7ED12D52853A}"/>
              </c:ext>
            </c:extLst>
          </c:dPt>
          <c:dPt>
            <c:idx val="15"/>
            <c:invertIfNegative val="0"/>
            <c:bubble3D val="0"/>
            <c:extLst>
              <c:ext xmlns:c16="http://schemas.microsoft.com/office/drawing/2014/chart" uri="{C3380CC4-5D6E-409C-BE32-E72D297353CC}">
                <c16:uniqueId val="{00000009-3315-45E8-9DDE-7ED12D52853A}"/>
              </c:ext>
            </c:extLst>
          </c:dPt>
          <c:dPt>
            <c:idx val="16"/>
            <c:invertIfNegative val="0"/>
            <c:bubble3D val="0"/>
            <c:extLst>
              <c:ext xmlns:c16="http://schemas.microsoft.com/office/drawing/2014/chart" uri="{C3380CC4-5D6E-409C-BE32-E72D297353CC}">
                <c16:uniqueId val="{0000000A-3315-45E8-9DDE-7ED12D52853A}"/>
              </c:ext>
            </c:extLst>
          </c:dPt>
          <c:dPt>
            <c:idx val="17"/>
            <c:invertIfNegative val="0"/>
            <c:bubble3D val="0"/>
            <c:extLst>
              <c:ext xmlns:c16="http://schemas.microsoft.com/office/drawing/2014/chart" uri="{C3380CC4-5D6E-409C-BE32-E72D297353CC}">
                <c16:uniqueId val="{0000000B-3315-45E8-9DDE-7ED12D52853A}"/>
              </c:ext>
            </c:extLst>
          </c:dPt>
          <c:dPt>
            <c:idx val="19"/>
            <c:invertIfNegative val="0"/>
            <c:bubble3D val="0"/>
            <c:extLst>
              <c:ext xmlns:c16="http://schemas.microsoft.com/office/drawing/2014/chart" uri="{C3380CC4-5D6E-409C-BE32-E72D297353CC}">
                <c16:uniqueId val="{0000000C-3315-45E8-9DDE-7ED12D52853A}"/>
              </c:ext>
            </c:extLst>
          </c:dPt>
          <c:dPt>
            <c:idx val="21"/>
            <c:invertIfNegative val="0"/>
            <c:bubble3D val="0"/>
            <c:extLst>
              <c:ext xmlns:c16="http://schemas.microsoft.com/office/drawing/2014/chart" uri="{C3380CC4-5D6E-409C-BE32-E72D297353CC}">
                <c16:uniqueId val="{0000000D-3315-45E8-9DDE-7ED12D52853A}"/>
              </c:ext>
            </c:extLst>
          </c:dPt>
          <c:dPt>
            <c:idx val="22"/>
            <c:invertIfNegative val="0"/>
            <c:bubble3D val="0"/>
            <c:extLst>
              <c:ext xmlns:c16="http://schemas.microsoft.com/office/drawing/2014/chart" uri="{C3380CC4-5D6E-409C-BE32-E72D297353CC}">
                <c16:uniqueId val="{0000000E-3315-45E8-9DDE-7ED12D52853A}"/>
              </c:ext>
            </c:extLst>
          </c:dPt>
          <c:dPt>
            <c:idx val="23"/>
            <c:invertIfNegative val="0"/>
            <c:bubble3D val="0"/>
            <c:extLst>
              <c:ext xmlns:c16="http://schemas.microsoft.com/office/drawing/2014/chart" uri="{C3380CC4-5D6E-409C-BE32-E72D297353CC}">
                <c16:uniqueId val="{0000000F-3315-45E8-9DDE-7ED12D52853A}"/>
              </c:ext>
            </c:extLst>
          </c:dPt>
          <c:dPt>
            <c:idx val="24"/>
            <c:invertIfNegative val="0"/>
            <c:bubble3D val="0"/>
            <c:extLst>
              <c:ext xmlns:c16="http://schemas.microsoft.com/office/drawing/2014/chart" uri="{C3380CC4-5D6E-409C-BE32-E72D297353CC}">
                <c16:uniqueId val="{00000010-3315-45E8-9DDE-7ED12D52853A}"/>
              </c:ext>
            </c:extLst>
          </c:dPt>
          <c:dPt>
            <c:idx val="26"/>
            <c:invertIfNegative val="0"/>
            <c:bubble3D val="0"/>
            <c:extLst>
              <c:ext xmlns:c16="http://schemas.microsoft.com/office/drawing/2014/chart" uri="{C3380CC4-5D6E-409C-BE32-E72D297353CC}">
                <c16:uniqueId val="{00000011-3315-45E8-9DDE-7ED12D52853A}"/>
              </c:ext>
            </c:extLst>
          </c:dPt>
          <c:dPt>
            <c:idx val="32"/>
            <c:invertIfNegative val="0"/>
            <c:bubble3D val="0"/>
            <c:extLst>
              <c:ext xmlns:c16="http://schemas.microsoft.com/office/drawing/2014/chart" uri="{C3380CC4-5D6E-409C-BE32-E72D297353CC}">
                <c16:uniqueId val="{00000012-3315-45E8-9DDE-7ED12D52853A}"/>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315-45E8-9DDE-7ED12D52853A}"/>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315-45E8-9DDE-7ED12D52853A}"/>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'F39'!$A$7:$A$39</c:f>
              <c:strCache>
                <c:ptCount val="33"/>
                <c:pt idx="0">
                  <c:v>Sinaloa</c:v>
                </c:pt>
                <c:pt idx="1">
                  <c:v>Veracruz</c:v>
                </c:pt>
                <c:pt idx="2">
                  <c:v>Campeche</c:v>
                </c:pt>
                <c:pt idx="3">
                  <c:v>Colima</c:v>
                </c:pt>
                <c:pt idx="4">
                  <c:v>Zacatecas</c:v>
                </c:pt>
                <c:pt idx="5">
                  <c:v>Ciudad de México</c:v>
                </c:pt>
                <c:pt idx="6">
                  <c:v>Baja California</c:v>
                </c:pt>
                <c:pt idx="7">
                  <c:v>Chiapas</c:v>
                </c:pt>
                <c:pt idx="8">
                  <c:v>Estado de México</c:v>
                </c:pt>
                <c:pt idx="9">
                  <c:v>Puebla</c:v>
                </c:pt>
                <c:pt idx="10">
                  <c:v>Tamaulipas</c:v>
                </c:pt>
                <c:pt idx="11">
                  <c:v>Jalisco</c:v>
                </c:pt>
                <c:pt idx="12">
                  <c:v>Michoacán</c:v>
                </c:pt>
                <c:pt idx="13">
                  <c:v>Chihuahua</c:v>
                </c:pt>
                <c:pt idx="14">
                  <c:v>Nacional</c:v>
                </c:pt>
                <c:pt idx="15">
                  <c:v>Guerrero</c:v>
                </c:pt>
                <c:pt idx="16">
                  <c:v>Hidalgo</c:v>
                </c:pt>
                <c:pt idx="17">
                  <c:v>Coahuila</c:v>
                </c:pt>
                <c:pt idx="18">
                  <c:v>Yucatán</c:v>
                </c:pt>
                <c:pt idx="19">
                  <c:v>Nuevo León</c:v>
                </c:pt>
                <c:pt idx="20">
                  <c:v>Oaxaca</c:v>
                </c:pt>
                <c:pt idx="21">
                  <c:v>Durango</c:v>
                </c:pt>
                <c:pt idx="22">
                  <c:v>Nayarit</c:v>
                </c:pt>
                <c:pt idx="23">
                  <c:v>Aguascalientes</c:v>
                </c:pt>
                <c:pt idx="24">
                  <c:v>Querétaro</c:v>
                </c:pt>
                <c:pt idx="25">
                  <c:v>Morelos</c:v>
                </c:pt>
                <c:pt idx="26">
                  <c:v>Guanajuato</c:v>
                </c:pt>
                <c:pt idx="27">
                  <c:v>San Luis Potosí</c:v>
                </c:pt>
                <c:pt idx="28">
                  <c:v>Tlaxcala</c:v>
                </c:pt>
                <c:pt idx="29">
                  <c:v>Quintana Roo</c:v>
                </c:pt>
                <c:pt idx="30">
                  <c:v>Tabasco</c:v>
                </c:pt>
                <c:pt idx="31">
                  <c:v>Baja California Sur</c:v>
                </c:pt>
                <c:pt idx="32">
                  <c:v>Sonora</c:v>
                </c:pt>
              </c:strCache>
            </c:strRef>
          </c:cat>
          <c:val>
            <c:numRef>
              <c:f>'F39'!$D$7:$D$39</c:f>
              <c:numCache>
                <c:formatCode>0.00%</c:formatCode>
                <c:ptCount val="33"/>
                <c:pt idx="0">
                  <c:v>-5.4318838493072619E-4</c:v>
                </c:pt>
                <c:pt idx="1">
                  <c:v>4.2493465363426797E-3</c:v>
                </c:pt>
                <c:pt idx="2">
                  <c:v>4.2501080535946034E-3</c:v>
                </c:pt>
                <c:pt idx="3">
                  <c:v>4.7930224394459042E-3</c:v>
                </c:pt>
                <c:pt idx="4">
                  <c:v>5.0857906092673932E-3</c:v>
                </c:pt>
                <c:pt idx="5">
                  <c:v>5.4976863841471602E-3</c:v>
                </c:pt>
                <c:pt idx="6">
                  <c:v>5.8413151766807392E-3</c:v>
                </c:pt>
                <c:pt idx="7">
                  <c:v>6.3955135576554412E-3</c:v>
                </c:pt>
                <c:pt idx="8">
                  <c:v>6.4320994377198293E-3</c:v>
                </c:pt>
                <c:pt idx="9">
                  <c:v>6.6994016577051063E-3</c:v>
                </c:pt>
                <c:pt idx="10">
                  <c:v>6.7021776416711365E-3</c:v>
                </c:pt>
                <c:pt idx="11">
                  <c:v>6.7971603931007429E-3</c:v>
                </c:pt>
                <c:pt idx="12">
                  <c:v>6.9197394229840725E-3</c:v>
                </c:pt>
                <c:pt idx="13">
                  <c:v>7.5974754457435179E-3</c:v>
                </c:pt>
                <c:pt idx="14">
                  <c:v>8.1860514475604607E-3</c:v>
                </c:pt>
                <c:pt idx="15">
                  <c:v>8.515698421527107E-3</c:v>
                </c:pt>
                <c:pt idx="16">
                  <c:v>8.6406556208800112E-3</c:v>
                </c:pt>
                <c:pt idx="17">
                  <c:v>9.0353958389624012E-3</c:v>
                </c:pt>
                <c:pt idx="18">
                  <c:v>9.2797966597528703E-3</c:v>
                </c:pt>
                <c:pt idx="19">
                  <c:v>9.4122207501179389E-3</c:v>
                </c:pt>
                <c:pt idx="20">
                  <c:v>9.4740400339858866E-3</c:v>
                </c:pt>
                <c:pt idx="21">
                  <c:v>9.6231731279770027E-3</c:v>
                </c:pt>
                <c:pt idx="22">
                  <c:v>9.9695422276067092E-3</c:v>
                </c:pt>
                <c:pt idx="23">
                  <c:v>1.0713621895402037E-2</c:v>
                </c:pt>
                <c:pt idx="24">
                  <c:v>1.1274501740003107E-2</c:v>
                </c:pt>
                <c:pt idx="25">
                  <c:v>1.1729494363688975E-2</c:v>
                </c:pt>
                <c:pt idx="26">
                  <c:v>1.2291268418053836E-2</c:v>
                </c:pt>
                <c:pt idx="27">
                  <c:v>1.3199433624302648E-2</c:v>
                </c:pt>
                <c:pt idx="28">
                  <c:v>1.4872008400014458E-2</c:v>
                </c:pt>
                <c:pt idx="29">
                  <c:v>1.5425691561202548E-2</c:v>
                </c:pt>
                <c:pt idx="30">
                  <c:v>1.6903452844598821E-2</c:v>
                </c:pt>
                <c:pt idx="31">
                  <c:v>1.7517147099724184E-2</c:v>
                </c:pt>
                <c:pt idx="32">
                  <c:v>2.0850223807241441E-2</c:v>
                </c:pt>
              </c:numCache>
            </c:numRef>
          </c:val>
          <c:extLst>
            <c:ext xmlns:c16="http://schemas.microsoft.com/office/drawing/2014/chart" uri="{C3380CC4-5D6E-409C-BE32-E72D297353CC}">
              <c16:uniqueId val="{00000014-3315-45E8-9DDE-7ED12D52853A}"/>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2.2000000000000006E-2"/>
          <c:min val="-5.000000000000001E-3"/>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C182-4F07-B9AB-B329291AB526}"/>
              </c:ext>
            </c:extLst>
          </c:dPt>
          <c:dPt>
            <c:idx val="1"/>
            <c:invertIfNegative val="0"/>
            <c:bubble3D val="0"/>
            <c:spPr>
              <a:solidFill>
                <a:srgbClr val="606868"/>
              </a:solidFill>
              <a:ln>
                <a:noFill/>
              </a:ln>
              <a:effectLst/>
            </c:spPr>
            <c:extLst>
              <c:ext xmlns:c16="http://schemas.microsoft.com/office/drawing/2014/chart" uri="{C3380CC4-5D6E-409C-BE32-E72D297353CC}">
                <c16:uniqueId val="{00000003-C182-4F07-B9AB-B329291AB526}"/>
              </c:ext>
            </c:extLst>
          </c:dPt>
          <c:dPt>
            <c:idx val="3"/>
            <c:invertIfNegative val="0"/>
            <c:bubble3D val="0"/>
            <c:spPr>
              <a:solidFill>
                <a:srgbClr val="606868"/>
              </a:solidFill>
              <a:ln>
                <a:noFill/>
              </a:ln>
              <a:effectLst/>
            </c:spPr>
            <c:extLst>
              <c:ext xmlns:c16="http://schemas.microsoft.com/office/drawing/2014/chart" uri="{C3380CC4-5D6E-409C-BE32-E72D297353CC}">
                <c16:uniqueId val="{00000005-C182-4F07-B9AB-B329291AB526}"/>
              </c:ext>
            </c:extLst>
          </c:dPt>
          <c:dPt>
            <c:idx val="4"/>
            <c:invertIfNegative val="0"/>
            <c:bubble3D val="0"/>
            <c:spPr>
              <a:solidFill>
                <a:srgbClr val="606868"/>
              </a:solidFill>
              <a:ln>
                <a:noFill/>
              </a:ln>
              <a:effectLst/>
            </c:spPr>
            <c:extLst>
              <c:ext xmlns:c16="http://schemas.microsoft.com/office/drawing/2014/chart" uri="{C3380CC4-5D6E-409C-BE32-E72D297353CC}">
                <c16:uniqueId val="{00000007-C182-4F07-B9AB-B329291AB526}"/>
              </c:ext>
            </c:extLst>
          </c:dPt>
          <c:dPt>
            <c:idx val="6"/>
            <c:invertIfNegative val="0"/>
            <c:bubble3D val="0"/>
            <c:spPr>
              <a:solidFill>
                <a:srgbClr val="606868"/>
              </a:solidFill>
              <a:ln>
                <a:noFill/>
              </a:ln>
              <a:effectLst/>
            </c:spPr>
            <c:extLst>
              <c:ext xmlns:c16="http://schemas.microsoft.com/office/drawing/2014/chart" uri="{C3380CC4-5D6E-409C-BE32-E72D297353CC}">
                <c16:uniqueId val="{00000009-C182-4F07-B9AB-B329291AB526}"/>
              </c:ext>
            </c:extLst>
          </c:dPt>
          <c:dPt>
            <c:idx val="11"/>
            <c:invertIfNegative val="0"/>
            <c:bubble3D val="0"/>
            <c:spPr>
              <a:solidFill>
                <a:srgbClr val="606868"/>
              </a:solidFill>
              <a:ln>
                <a:noFill/>
              </a:ln>
              <a:effectLst/>
            </c:spPr>
            <c:extLst>
              <c:ext xmlns:c16="http://schemas.microsoft.com/office/drawing/2014/chart" uri="{C3380CC4-5D6E-409C-BE32-E72D297353CC}">
                <c16:uniqueId val="{0000000B-C182-4F07-B9AB-B329291AB526}"/>
              </c:ext>
            </c:extLst>
          </c:dPt>
          <c:dPt>
            <c:idx val="14"/>
            <c:invertIfNegative val="0"/>
            <c:bubble3D val="0"/>
            <c:spPr>
              <a:solidFill>
                <a:srgbClr val="606868"/>
              </a:solidFill>
              <a:ln>
                <a:noFill/>
              </a:ln>
              <a:effectLst/>
            </c:spPr>
            <c:extLst>
              <c:ext xmlns:c16="http://schemas.microsoft.com/office/drawing/2014/chart" uri="{C3380CC4-5D6E-409C-BE32-E72D297353CC}">
                <c16:uniqueId val="{0000000D-C182-4F07-B9AB-B329291AB526}"/>
              </c:ext>
            </c:extLst>
          </c:dPt>
          <c:dPt>
            <c:idx val="19"/>
            <c:invertIfNegative val="0"/>
            <c:bubble3D val="0"/>
            <c:spPr>
              <a:solidFill>
                <a:srgbClr val="606868"/>
              </a:solidFill>
              <a:ln>
                <a:noFill/>
              </a:ln>
              <a:effectLst/>
            </c:spPr>
            <c:extLst>
              <c:ext xmlns:c16="http://schemas.microsoft.com/office/drawing/2014/chart" uri="{C3380CC4-5D6E-409C-BE32-E72D297353CC}">
                <c16:uniqueId val="{0000000F-C182-4F07-B9AB-B329291AB526}"/>
              </c:ext>
            </c:extLst>
          </c:dPt>
          <c:dPt>
            <c:idx val="24"/>
            <c:invertIfNegative val="0"/>
            <c:bubble3D val="0"/>
            <c:spPr>
              <a:solidFill>
                <a:srgbClr val="606868"/>
              </a:solidFill>
              <a:ln>
                <a:noFill/>
              </a:ln>
              <a:effectLst/>
            </c:spPr>
            <c:extLst>
              <c:ext xmlns:c16="http://schemas.microsoft.com/office/drawing/2014/chart" uri="{C3380CC4-5D6E-409C-BE32-E72D297353CC}">
                <c16:uniqueId val="{00000011-C182-4F07-B9AB-B329291AB526}"/>
              </c:ext>
            </c:extLst>
          </c:dPt>
          <c:dPt>
            <c:idx val="25"/>
            <c:invertIfNegative val="0"/>
            <c:bubble3D val="0"/>
            <c:spPr>
              <a:solidFill>
                <a:srgbClr val="606868"/>
              </a:solidFill>
              <a:ln>
                <a:noFill/>
              </a:ln>
              <a:effectLst/>
            </c:spPr>
            <c:extLst>
              <c:ext xmlns:c16="http://schemas.microsoft.com/office/drawing/2014/chart" uri="{C3380CC4-5D6E-409C-BE32-E72D297353CC}">
                <c16:uniqueId val="{00000013-C182-4F07-B9AB-B329291AB526}"/>
              </c:ext>
            </c:extLst>
          </c:dPt>
          <c:dPt>
            <c:idx val="27"/>
            <c:invertIfNegative val="0"/>
            <c:bubble3D val="0"/>
            <c:spPr>
              <a:solidFill>
                <a:srgbClr val="606868"/>
              </a:solidFill>
              <a:ln>
                <a:noFill/>
              </a:ln>
              <a:effectLst/>
            </c:spPr>
            <c:extLst>
              <c:ext xmlns:c16="http://schemas.microsoft.com/office/drawing/2014/chart" uri="{C3380CC4-5D6E-409C-BE32-E72D297353CC}">
                <c16:uniqueId val="{00000015-C182-4F07-B9AB-B329291AB526}"/>
              </c:ext>
            </c:extLst>
          </c:dPt>
          <c:dPt>
            <c:idx val="30"/>
            <c:invertIfNegative val="0"/>
            <c:bubble3D val="0"/>
            <c:spPr>
              <a:solidFill>
                <a:srgbClr val="606868"/>
              </a:solidFill>
              <a:ln>
                <a:noFill/>
              </a:ln>
              <a:effectLst/>
            </c:spPr>
            <c:extLst>
              <c:ext xmlns:c16="http://schemas.microsoft.com/office/drawing/2014/chart" uri="{C3380CC4-5D6E-409C-BE32-E72D297353CC}">
                <c16:uniqueId val="{00000017-C182-4F07-B9AB-B329291AB526}"/>
              </c:ext>
            </c:extLst>
          </c:dPt>
          <c:dPt>
            <c:idx val="31"/>
            <c:invertIfNegative val="0"/>
            <c:bubble3D val="0"/>
            <c:spPr>
              <a:solidFill>
                <a:srgbClr val="FFC000"/>
              </a:solidFill>
              <a:ln>
                <a:noFill/>
              </a:ln>
              <a:effectLst/>
            </c:spPr>
            <c:extLst>
              <c:ext xmlns:c16="http://schemas.microsoft.com/office/drawing/2014/chart" uri="{C3380CC4-5D6E-409C-BE32-E72D297353CC}">
                <c16:uniqueId val="{00000019-C182-4F07-B9AB-B329291AB526}"/>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82-4F07-B9AB-B329291AB5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'F40'!$A$7:$A$38</c:f>
              <c:strCache>
                <c:ptCount val="32"/>
                <c:pt idx="0">
                  <c:v>Zacatecas</c:v>
                </c:pt>
                <c:pt idx="1">
                  <c:v>Tamaulipas</c:v>
                </c:pt>
                <c:pt idx="2">
                  <c:v>Durango</c:v>
                </c:pt>
                <c:pt idx="3">
                  <c:v>Morelos</c:v>
                </c:pt>
                <c:pt idx="4">
                  <c:v>Sinaloa</c:v>
                </c:pt>
                <c:pt idx="5">
                  <c:v>Colima</c:v>
                </c:pt>
                <c:pt idx="6">
                  <c:v>Sonora</c:v>
                </c:pt>
                <c:pt idx="7">
                  <c:v>Campeche</c:v>
                </c:pt>
                <c:pt idx="8">
                  <c:v>Aguascalientes</c:v>
                </c:pt>
                <c:pt idx="9">
                  <c:v>Chiapas</c:v>
                </c:pt>
                <c:pt idx="10">
                  <c:v>San Luis Potosí</c:v>
                </c:pt>
                <c:pt idx="11">
                  <c:v>Guerrero</c:v>
                </c:pt>
                <c:pt idx="12">
                  <c:v>Tlaxcala</c:v>
                </c:pt>
                <c:pt idx="13">
                  <c:v>Oaxaca</c:v>
                </c:pt>
                <c:pt idx="14">
                  <c:v>Nayarit</c:v>
                </c:pt>
                <c:pt idx="15">
                  <c:v>Michoacán</c:v>
                </c:pt>
                <c:pt idx="16">
                  <c:v>Hidalgo</c:v>
                </c:pt>
                <c:pt idx="17">
                  <c:v>Veracruz</c:v>
                </c:pt>
                <c:pt idx="18">
                  <c:v>Baja California Sur</c:v>
                </c:pt>
                <c:pt idx="19">
                  <c:v>Puebla</c:v>
                </c:pt>
                <c:pt idx="20">
                  <c:v>Yucatán</c:v>
                </c:pt>
                <c:pt idx="21">
                  <c:v>Tabasco</c:v>
                </c:pt>
                <c:pt idx="22">
                  <c:v>Chihuahua</c:v>
                </c:pt>
                <c:pt idx="23">
                  <c:v>Guanajuato</c:v>
                </c:pt>
                <c:pt idx="24">
                  <c:v>Coahuila</c:v>
                </c:pt>
                <c:pt idx="25">
                  <c:v>Querétaro</c:v>
                </c:pt>
                <c:pt idx="26">
                  <c:v>Baja California</c:v>
                </c:pt>
                <c:pt idx="27">
                  <c:v>Quintana Roo</c:v>
                </c:pt>
                <c:pt idx="28">
                  <c:v>Estado de México</c:v>
                </c:pt>
                <c:pt idx="29">
                  <c:v>Nuevo León</c:v>
                </c:pt>
                <c:pt idx="30">
                  <c:v>Ciudad de México</c:v>
                </c:pt>
                <c:pt idx="31">
                  <c:v>Jalisco</c:v>
                </c:pt>
              </c:strCache>
            </c:strRef>
          </c:cat>
          <c:val>
            <c:numRef>
              <c:f>'F40'!$D$7:$D$38</c:f>
              <c:numCache>
                <c:formatCode>#,##0</c:formatCode>
                <c:ptCount val="32"/>
                <c:pt idx="0">
                  <c:v>-580</c:v>
                </c:pt>
                <c:pt idx="1">
                  <c:v>237</c:v>
                </c:pt>
                <c:pt idx="2">
                  <c:v>2574</c:v>
                </c:pt>
                <c:pt idx="3">
                  <c:v>3187</c:v>
                </c:pt>
                <c:pt idx="4">
                  <c:v>3198</c:v>
                </c:pt>
                <c:pt idx="5">
                  <c:v>6151</c:v>
                </c:pt>
                <c:pt idx="6">
                  <c:v>6341</c:v>
                </c:pt>
                <c:pt idx="7">
                  <c:v>6887</c:v>
                </c:pt>
                <c:pt idx="8">
                  <c:v>7073</c:v>
                </c:pt>
                <c:pt idx="9">
                  <c:v>7345</c:v>
                </c:pt>
                <c:pt idx="10">
                  <c:v>7942</c:v>
                </c:pt>
                <c:pt idx="11">
                  <c:v>8242</c:v>
                </c:pt>
                <c:pt idx="12">
                  <c:v>8353</c:v>
                </c:pt>
                <c:pt idx="13">
                  <c:v>9869</c:v>
                </c:pt>
                <c:pt idx="14">
                  <c:v>11119</c:v>
                </c:pt>
                <c:pt idx="15">
                  <c:v>11873</c:v>
                </c:pt>
                <c:pt idx="16">
                  <c:v>13045</c:v>
                </c:pt>
                <c:pt idx="17">
                  <c:v>13960</c:v>
                </c:pt>
                <c:pt idx="18">
                  <c:v>20403</c:v>
                </c:pt>
                <c:pt idx="19">
                  <c:v>21613</c:v>
                </c:pt>
                <c:pt idx="20">
                  <c:v>22408</c:v>
                </c:pt>
                <c:pt idx="21">
                  <c:v>22934</c:v>
                </c:pt>
                <c:pt idx="22">
                  <c:v>26347</c:v>
                </c:pt>
                <c:pt idx="23">
                  <c:v>28783</c:v>
                </c:pt>
                <c:pt idx="24">
                  <c:v>32334</c:v>
                </c:pt>
                <c:pt idx="25">
                  <c:v>34578</c:v>
                </c:pt>
                <c:pt idx="26">
                  <c:v>37797</c:v>
                </c:pt>
                <c:pt idx="27">
                  <c:v>38471</c:v>
                </c:pt>
                <c:pt idx="28">
                  <c:v>66872</c:v>
                </c:pt>
                <c:pt idx="29">
                  <c:v>74121</c:v>
                </c:pt>
                <c:pt idx="30">
                  <c:v>75809</c:v>
                </c:pt>
                <c:pt idx="31">
                  <c:v>89897</c:v>
                </c:pt>
              </c:numCache>
            </c:numRef>
          </c:val>
          <c:extLst>
            <c:ext xmlns:c16="http://schemas.microsoft.com/office/drawing/2014/chart" uri="{C3380CC4-5D6E-409C-BE32-E72D297353CC}">
              <c16:uniqueId val="{0000001A-C182-4F07-B9AB-B329291AB526}"/>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92897"/>
          <c:min val="-158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9DD9-43EB-8298-5B0121DC99FF}"/>
              </c:ext>
            </c:extLst>
          </c:dPt>
          <c:dPt>
            <c:idx val="6"/>
            <c:invertIfNegative val="0"/>
            <c:bubble3D val="0"/>
            <c:extLst>
              <c:ext xmlns:c16="http://schemas.microsoft.com/office/drawing/2014/chart" uri="{C3380CC4-5D6E-409C-BE32-E72D297353CC}">
                <c16:uniqueId val="{00000001-9DD9-43EB-8298-5B0121DC99FF}"/>
              </c:ext>
            </c:extLst>
          </c:dPt>
          <c:dPt>
            <c:idx val="8"/>
            <c:invertIfNegative val="0"/>
            <c:bubble3D val="0"/>
            <c:extLst>
              <c:ext xmlns:c16="http://schemas.microsoft.com/office/drawing/2014/chart" uri="{C3380CC4-5D6E-409C-BE32-E72D297353CC}">
                <c16:uniqueId val="{00000002-9DD9-43EB-8298-5B0121DC99FF}"/>
              </c:ext>
            </c:extLst>
          </c:dPt>
          <c:dPt>
            <c:idx val="9"/>
            <c:invertIfNegative val="0"/>
            <c:bubble3D val="0"/>
            <c:extLst>
              <c:ext xmlns:c16="http://schemas.microsoft.com/office/drawing/2014/chart" uri="{C3380CC4-5D6E-409C-BE32-E72D297353CC}">
                <c16:uniqueId val="{00000003-9DD9-43EB-8298-5B0121DC99FF}"/>
              </c:ext>
            </c:extLst>
          </c:dPt>
          <c:dPt>
            <c:idx val="13"/>
            <c:invertIfNegative val="0"/>
            <c:bubble3D val="0"/>
            <c:extLst>
              <c:ext xmlns:c16="http://schemas.microsoft.com/office/drawing/2014/chart" uri="{C3380CC4-5D6E-409C-BE32-E72D297353CC}">
                <c16:uniqueId val="{00000004-9DD9-43EB-8298-5B0121DC99FF}"/>
              </c:ext>
            </c:extLst>
          </c:dPt>
          <c:dPt>
            <c:idx val="14"/>
            <c:invertIfNegative val="0"/>
            <c:bubble3D val="0"/>
            <c:spPr>
              <a:solidFill>
                <a:srgbClr val="E46C0A"/>
              </a:solidFill>
              <a:ln>
                <a:noFill/>
              </a:ln>
              <a:effectLst/>
            </c:spPr>
            <c:extLst>
              <c:ext xmlns:c16="http://schemas.microsoft.com/office/drawing/2014/chart" uri="{C3380CC4-5D6E-409C-BE32-E72D297353CC}">
                <c16:uniqueId val="{00000006-9DD9-43EB-8298-5B0121DC99FF}"/>
              </c:ext>
            </c:extLst>
          </c:dPt>
          <c:dPt>
            <c:idx val="15"/>
            <c:invertIfNegative val="0"/>
            <c:bubble3D val="0"/>
            <c:extLst>
              <c:ext xmlns:c16="http://schemas.microsoft.com/office/drawing/2014/chart" uri="{C3380CC4-5D6E-409C-BE32-E72D297353CC}">
                <c16:uniqueId val="{00000007-9DD9-43EB-8298-5B0121DC99FF}"/>
              </c:ext>
            </c:extLst>
          </c:dPt>
          <c:dPt>
            <c:idx val="16"/>
            <c:invertIfNegative val="0"/>
            <c:bubble3D val="0"/>
            <c:extLst>
              <c:ext xmlns:c16="http://schemas.microsoft.com/office/drawing/2014/chart" uri="{C3380CC4-5D6E-409C-BE32-E72D297353CC}">
                <c16:uniqueId val="{00000008-9DD9-43EB-8298-5B0121DC99FF}"/>
              </c:ext>
            </c:extLst>
          </c:dPt>
          <c:dPt>
            <c:idx val="17"/>
            <c:invertIfNegative val="0"/>
            <c:bubble3D val="0"/>
            <c:extLst>
              <c:ext xmlns:c16="http://schemas.microsoft.com/office/drawing/2014/chart" uri="{C3380CC4-5D6E-409C-BE32-E72D297353CC}">
                <c16:uniqueId val="{00000009-9DD9-43EB-8298-5B0121DC99FF}"/>
              </c:ext>
            </c:extLst>
          </c:dPt>
          <c:dPt>
            <c:idx val="19"/>
            <c:invertIfNegative val="0"/>
            <c:bubble3D val="0"/>
            <c:extLst>
              <c:ext xmlns:c16="http://schemas.microsoft.com/office/drawing/2014/chart" uri="{C3380CC4-5D6E-409C-BE32-E72D297353CC}">
                <c16:uniqueId val="{0000000A-9DD9-43EB-8298-5B0121DC99FF}"/>
              </c:ext>
            </c:extLst>
          </c:dPt>
          <c:dPt>
            <c:idx val="21"/>
            <c:invertIfNegative val="0"/>
            <c:bubble3D val="0"/>
            <c:extLst>
              <c:ext xmlns:c16="http://schemas.microsoft.com/office/drawing/2014/chart" uri="{C3380CC4-5D6E-409C-BE32-E72D297353CC}">
                <c16:uniqueId val="{0000000B-9DD9-43EB-8298-5B0121DC99FF}"/>
              </c:ext>
            </c:extLst>
          </c:dPt>
          <c:dPt>
            <c:idx val="22"/>
            <c:invertIfNegative val="0"/>
            <c:bubble3D val="0"/>
            <c:spPr>
              <a:solidFill>
                <a:srgbClr val="FFC000"/>
              </a:solidFill>
              <a:ln>
                <a:noFill/>
              </a:ln>
              <a:effectLst/>
            </c:spPr>
            <c:extLst>
              <c:ext xmlns:c16="http://schemas.microsoft.com/office/drawing/2014/chart" uri="{C3380CC4-5D6E-409C-BE32-E72D297353CC}">
                <c16:uniqueId val="{0000000D-9DD9-43EB-8298-5B0121DC99FF}"/>
              </c:ext>
            </c:extLst>
          </c:dPt>
          <c:dPt>
            <c:idx val="23"/>
            <c:invertIfNegative val="0"/>
            <c:bubble3D val="0"/>
            <c:extLst>
              <c:ext xmlns:c16="http://schemas.microsoft.com/office/drawing/2014/chart" uri="{C3380CC4-5D6E-409C-BE32-E72D297353CC}">
                <c16:uniqueId val="{0000000E-9DD9-43EB-8298-5B0121DC99FF}"/>
              </c:ext>
            </c:extLst>
          </c:dPt>
          <c:dPt>
            <c:idx val="24"/>
            <c:invertIfNegative val="0"/>
            <c:bubble3D val="0"/>
            <c:extLst>
              <c:ext xmlns:c16="http://schemas.microsoft.com/office/drawing/2014/chart" uri="{C3380CC4-5D6E-409C-BE32-E72D297353CC}">
                <c16:uniqueId val="{0000000F-9DD9-43EB-8298-5B0121DC99FF}"/>
              </c:ext>
            </c:extLst>
          </c:dPt>
          <c:dPt>
            <c:idx val="26"/>
            <c:invertIfNegative val="0"/>
            <c:bubble3D val="0"/>
            <c:extLst>
              <c:ext xmlns:c16="http://schemas.microsoft.com/office/drawing/2014/chart" uri="{C3380CC4-5D6E-409C-BE32-E72D297353CC}">
                <c16:uniqueId val="{00000010-9DD9-43EB-8298-5B0121DC99FF}"/>
              </c:ext>
            </c:extLst>
          </c:dPt>
          <c:dPt>
            <c:idx val="32"/>
            <c:invertIfNegative val="0"/>
            <c:bubble3D val="0"/>
            <c:extLst>
              <c:ext xmlns:c16="http://schemas.microsoft.com/office/drawing/2014/chart" uri="{C3380CC4-5D6E-409C-BE32-E72D297353CC}">
                <c16:uniqueId val="{00000011-9DD9-43EB-8298-5B0121DC99FF}"/>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DD9-43EB-8298-5B0121DC99FF}"/>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D9-43EB-8298-5B0121DC99FF}"/>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'F41'!$A$7:$A$39</c:f>
              <c:strCache>
                <c:ptCount val="33"/>
                <c:pt idx="0">
                  <c:v>Zacatecas</c:v>
                </c:pt>
                <c:pt idx="1">
                  <c:v>Tamaulipas</c:v>
                </c:pt>
                <c:pt idx="2">
                  <c:v>Sinaloa</c:v>
                </c:pt>
                <c:pt idx="3">
                  <c:v>Durango</c:v>
                </c:pt>
                <c:pt idx="4">
                  <c:v>Sonora</c:v>
                </c:pt>
                <c:pt idx="5">
                  <c:v>Morelos</c:v>
                </c:pt>
                <c:pt idx="6">
                  <c:v>San Luis Potosí</c:v>
                </c:pt>
                <c:pt idx="7">
                  <c:v>Veracruz</c:v>
                </c:pt>
                <c:pt idx="8">
                  <c:v>Aguascalientes</c:v>
                </c:pt>
                <c:pt idx="9">
                  <c:v>Ciudad de México</c:v>
                </c:pt>
                <c:pt idx="10">
                  <c:v>Michoacán</c:v>
                </c:pt>
                <c:pt idx="11">
                  <c:v>Chihuahua</c:v>
                </c:pt>
                <c:pt idx="12">
                  <c:v>Guanajuato</c:v>
                </c:pt>
                <c:pt idx="13">
                  <c:v>Chiapas</c:v>
                </c:pt>
                <c:pt idx="14">
                  <c:v>Nacional</c:v>
                </c:pt>
                <c:pt idx="15">
                  <c:v>Puebla</c:v>
                </c:pt>
                <c:pt idx="16">
                  <c:v>Baja California</c:v>
                </c:pt>
                <c:pt idx="17">
                  <c:v>Coahuila</c:v>
                </c:pt>
                <c:pt idx="18">
                  <c:v>Estado de México</c:v>
                </c:pt>
                <c:pt idx="19">
                  <c:v>Nuevo León</c:v>
                </c:pt>
                <c:pt idx="20">
                  <c:v>Colima</c:v>
                </c:pt>
                <c:pt idx="21">
                  <c:v>Oaxaca</c:v>
                </c:pt>
                <c:pt idx="22">
                  <c:v>Jalisco</c:v>
                </c:pt>
                <c:pt idx="23">
                  <c:v>Campeche</c:v>
                </c:pt>
                <c:pt idx="24">
                  <c:v>Hidalgo</c:v>
                </c:pt>
                <c:pt idx="25">
                  <c:v>Querétaro</c:v>
                </c:pt>
                <c:pt idx="26">
                  <c:v>Guerrero</c:v>
                </c:pt>
                <c:pt idx="27">
                  <c:v>Yucatán</c:v>
                </c:pt>
                <c:pt idx="28">
                  <c:v>Nayarit</c:v>
                </c:pt>
                <c:pt idx="29">
                  <c:v>Tlaxcala</c:v>
                </c:pt>
                <c:pt idx="30">
                  <c:v>Quintana Roo</c:v>
                </c:pt>
                <c:pt idx="31">
                  <c:v>Baja California Sur</c:v>
                </c:pt>
                <c:pt idx="32">
                  <c:v>Tabasco</c:v>
                </c:pt>
              </c:strCache>
            </c:strRef>
          </c:cat>
          <c:val>
            <c:numRef>
              <c:f>'F41'!$E$7:$E$39</c:f>
              <c:numCache>
                <c:formatCode>0.00%</c:formatCode>
                <c:ptCount val="33"/>
                <c:pt idx="0">
                  <c:v>-2.9557152321255664E-3</c:v>
                </c:pt>
                <c:pt idx="1">
                  <c:v>3.332700542091338E-4</c:v>
                </c:pt>
                <c:pt idx="2">
                  <c:v>5.2626728717277693E-3</c:v>
                </c:pt>
                <c:pt idx="3">
                  <c:v>9.9793744087588454E-3</c:v>
                </c:pt>
                <c:pt idx="4">
                  <c:v>1.0194910744288022E-2</c:v>
                </c:pt>
                <c:pt idx="5">
                  <c:v>1.490429357763845E-2</c:v>
                </c:pt>
                <c:pt idx="6">
                  <c:v>1.7399076810505232E-2</c:v>
                </c:pt>
                <c:pt idx="7">
                  <c:v>1.8878615640310903E-2</c:v>
                </c:pt>
                <c:pt idx="8">
                  <c:v>2.0745342343610584E-2</c:v>
                </c:pt>
                <c:pt idx="9">
                  <c:v>2.2823999084739865E-2</c:v>
                </c:pt>
                <c:pt idx="10">
                  <c:v>2.5391577344545224E-2</c:v>
                </c:pt>
                <c:pt idx="11">
                  <c:v>2.757906725034176E-2</c:v>
                </c:pt>
                <c:pt idx="12">
                  <c:v>2.7892855308538689E-2</c:v>
                </c:pt>
                <c:pt idx="13">
                  <c:v>3.1361815868353071E-2</c:v>
                </c:pt>
                <c:pt idx="14">
                  <c:v>3.4342828802395475E-2</c:v>
                </c:pt>
                <c:pt idx="15">
                  <c:v>3.5285724081408842E-2</c:v>
                </c:pt>
                <c:pt idx="16">
                  <c:v>3.6696829064642111E-2</c:v>
                </c:pt>
                <c:pt idx="17">
                  <c:v>4.0021536919106593E-2</c:v>
                </c:pt>
                <c:pt idx="18">
                  <c:v>4.0033117479048697E-2</c:v>
                </c:pt>
                <c:pt idx="19">
                  <c:v>4.2768810348389197E-2</c:v>
                </c:pt>
                <c:pt idx="20">
                  <c:v>4.3107133596372638E-2</c:v>
                </c:pt>
                <c:pt idx="21">
                  <c:v>4.6746147907104518E-2</c:v>
                </c:pt>
                <c:pt idx="22">
                  <c:v>4.795473434110975E-2</c:v>
                </c:pt>
                <c:pt idx="23">
                  <c:v>5.1968337571591361E-2</c:v>
                </c:pt>
                <c:pt idx="24">
                  <c:v>5.2731785402451159E-2</c:v>
                </c:pt>
                <c:pt idx="25">
                  <c:v>5.3890199769963676E-2</c:v>
                </c:pt>
                <c:pt idx="26">
                  <c:v>5.5127853545319017E-2</c:v>
                </c:pt>
                <c:pt idx="27">
                  <c:v>5.6231289068675583E-2</c:v>
                </c:pt>
                <c:pt idx="28">
                  <c:v>6.6469392635102764E-2</c:v>
                </c:pt>
                <c:pt idx="29">
                  <c:v>8.0498429157912943E-2</c:v>
                </c:pt>
                <c:pt idx="30">
                  <c:v>8.5736125906479499E-2</c:v>
                </c:pt>
                <c:pt idx="31">
                  <c:v>0.10439093774303143</c:v>
                </c:pt>
                <c:pt idx="32">
                  <c:v>0.10517047669272928</c:v>
                </c:pt>
              </c:numCache>
            </c:numRef>
          </c:val>
          <c:extLst>
            <c:ext xmlns:c16="http://schemas.microsoft.com/office/drawing/2014/chart" uri="{C3380CC4-5D6E-409C-BE32-E72D297353CC}">
              <c16:uniqueId val="{00000013-9DD9-43EB-8298-5B0121DC99FF}"/>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0.12517047669272927"/>
          <c:min val="-2.2955715232125567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1A3B-475E-8E58-86A053521400}"/>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3-1A3B-475E-8E58-86A053521400}"/>
              </c:ext>
            </c:extLst>
          </c:dPt>
          <c:dPt>
            <c:idx val="22"/>
            <c:invertIfNegative val="0"/>
            <c:bubble3D val="0"/>
            <c:spPr>
              <a:solidFill>
                <a:srgbClr val="606868"/>
              </a:solidFill>
              <a:ln>
                <a:noFill/>
              </a:ln>
              <a:effectLst/>
            </c:spPr>
            <c:extLst>
              <c:ext xmlns:c16="http://schemas.microsoft.com/office/drawing/2014/chart" uri="{C3380CC4-5D6E-409C-BE32-E72D297353CC}">
                <c16:uniqueId val="{00000005-1A3B-475E-8E58-86A053521400}"/>
              </c:ext>
            </c:extLst>
          </c:dPt>
          <c:dPt>
            <c:idx val="23"/>
            <c:invertIfNegative val="0"/>
            <c:bubble3D val="0"/>
            <c:spPr>
              <a:solidFill>
                <a:srgbClr val="FFC000"/>
              </a:solidFill>
              <a:ln>
                <a:noFill/>
              </a:ln>
              <a:effectLst/>
            </c:spPr>
            <c:extLst>
              <c:ext xmlns:c16="http://schemas.microsoft.com/office/drawing/2014/chart" uri="{C3380CC4-5D6E-409C-BE32-E72D297353CC}">
                <c16:uniqueId val="{00000007-1A3B-475E-8E58-86A053521400}"/>
              </c:ext>
            </c:extLst>
          </c:dPt>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3B-475E-8E58-86A053521400}"/>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3B-475E-8E58-86A053521400}"/>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3B-475E-8E58-86A053521400}"/>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3B-475E-8E58-86A053521400}"/>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3B-475E-8E58-86A053521400}"/>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3B-475E-8E58-86A05352140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'F42'!$A$7:$A$30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'F42'!$D$7:$D$30</c:f>
              <c:numCache>
                <c:formatCode>#,##0</c:formatCode>
                <c:ptCount val="24"/>
                <c:pt idx="0">
                  <c:v>9711</c:v>
                </c:pt>
                <c:pt idx="1">
                  <c:v>-632</c:v>
                </c:pt>
                <c:pt idx="2">
                  <c:v>9583</c:v>
                </c:pt>
                <c:pt idx="3">
                  <c:v>5066</c:v>
                </c:pt>
                <c:pt idx="4">
                  <c:v>4331</c:v>
                </c:pt>
                <c:pt idx="5">
                  <c:v>10839</c:v>
                </c:pt>
                <c:pt idx="6">
                  <c:v>13279</c:v>
                </c:pt>
                <c:pt idx="7">
                  <c:v>19928</c:v>
                </c:pt>
                <c:pt idx="8">
                  <c:v>19680</c:v>
                </c:pt>
                <c:pt idx="9">
                  <c:v>-9875</c:v>
                </c:pt>
                <c:pt idx="10">
                  <c:v>7540</c:v>
                </c:pt>
                <c:pt idx="11">
                  <c:v>10826</c:v>
                </c:pt>
                <c:pt idx="12">
                  <c:v>8086</c:v>
                </c:pt>
                <c:pt idx="13">
                  <c:v>11835</c:v>
                </c:pt>
                <c:pt idx="14">
                  <c:v>5255</c:v>
                </c:pt>
                <c:pt idx="15">
                  <c:v>16253</c:v>
                </c:pt>
                <c:pt idx="16">
                  <c:v>17094</c:v>
                </c:pt>
                <c:pt idx="17">
                  <c:v>16028</c:v>
                </c:pt>
                <c:pt idx="18">
                  <c:v>20854</c:v>
                </c:pt>
                <c:pt idx="19">
                  <c:v>31233</c:v>
                </c:pt>
                <c:pt idx="20">
                  <c:v>25267</c:v>
                </c:pt>
                <c:pt idx="21">
                  <c:v>20366</c:v>
                </c:pt>
                <c:pt idx="22">
                  <c:v>24623</c:v>
                </c:pt>
                <c:pt idx="23">
                  <c:v>31557</c:v>
                </c:pt>
              </c:numCache>
            </c:numRef>
          </c:val>
          <c:extLst xmlns:c15="http://schemas.microsoft.com/office/drawing/2012/chart">
            <c:ext xmlns:c16="http://schemas.microsoft.com/office/drawing/2014/chart" uri="{C3380CC4-5D6E-409C-BE32-E72D297353CC}">
              <c16:uniqueId val="{0000000A-1A3B-475E-8E58-86A053521400}"/>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36557"/>
          <c:min val="-14875"/>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369957177760895E-2"/>
          <c:y val="2.2749389984145451E-2"/>
          <c:w val="0.92118431017645508"/>
          <c:h val="0.55968051231968097"/>
        </c:manualLayout>
      </c:layout>
      <c:lineChart>
        <c:grouping val="standard"/>
        <c:varyColors val="0"/>
        <c:ser>
          <c:idx val="0"/>
          <c:order val="0"/>
          <c:tx>
            <c:strRef>
              <c:f>[1]Jalisco!$AI$2</c:f>
              <c:strCache>
                <c:ptCount val="1"/>
                <c:pt idx="0">
                  <c:v>Jalisco: Cartera en prórroga</c:v>
                </c:pt>
              </c:strCache>
            </c:strRef>
          </c:tx>
          <c:spPr>
            <a:ln w="28575" cap="rnd">
              <a:solidFill>
                <a:srgbClr val="FBBB27"/>
              </a:solidFill>
              <a:prstDash val="sysDash"/>
              <a:round/>
            </a:ln>
            <a:effectLst/>
          </c:spPr>
          <c:marker>
            <c:symbol val="none"/>
          </c:marker>
          <c:dPt>
            <c:idx val="4"/>
            <c:marker>
              <c:symbol val="none"/>
            </c:marker>
            <c:bubble3D val="0"/>
            <c:extLst>
              <c:ext xmlns:c16="http://schemas.microsoft.com/office/drawing/2014/chart" uri="{C3380CC4-5D6E-409C-BE32-E72D297353CC}">
                <c16:uniqueId val="{00000000-7D86-4B45-8ADA-A186ABFDAF0D}"/>
              </c:ext>
            </c:extLst>
          </c:dPt>
          <c:dPt>
            <c:idx val="16"/>
            <c:marker>
              <c:symbol val="none"/>
            </c:marker>
            <c:bubble3D val="0"/>
            <c:extLst>
              <c:ext xmlns:c16="http://schemas.microsoft.com/office/drawing/2014/chart" uri="{C3380CC4-5D6E-409C-BE32-E72D297353CC}">
                <c16:uniqueId val="{00000001-7D86-4B45-8ADA-A186ABFDAF0D}"/>
              </c:ext>
            </c:extLst>
          </c:dPt>
          <c:dPt>
            <c:idx val="28"/>
            <c:marker>
              <c:symbol val="none"/>
            </c:marker>
            <c:bubble3D val="0"/>
            <c:extLst>
              <c:ext xmlns:c16="http://schemas.microsoft.com/office/drawing/2014/chart" uri="{C3380CC4-5D6E-409C-BE32-E72D297353CC}">
                <c16:uniqueId val="{00000002-7D86-4B45-8ADA-A186ABFDAF0D}"/>
              </c:ext>
            </c:extLst>
          </c:dPt>
          <c:dPt>
            <c:idx val="40"/>
            <c:marker>
              <c:symbol val="none"/>
            </c:marker>
            <c:bubble3D val="0"/>
            <c:extLst>
              <c:ext xmlns:c16="http://schemas.microsoft.com/office/drawing/2014/chart" uri="{C3380CC4-5D6E-409C-BE32-E72D297353CC}">
                <c16:uniqueId val="{00000003-7D86-4B45-8ADA-A186ABFDAF0D}"/>
              </c:ext>
            </c:extLst>
          </c:dPt>
          <c:dPt>
            <c:idx val="52"/>
            <c:marker>
              <c:symbol val="none"/>
            </c:marker>
            <c:bubble3D val="0"/>
            <c:extLst>
              <c:ext xmlns:c16="http://schemas.microsoft.com/office/drawing/2014/chart" uri="{C3380CC4-5D6E-409C-BE32-E72D297353CC}">
                <c16:uniqueId val="{00000004-7D86-4B45-8ADA-A186ABFDAF0D}"/>
              </c:ext>
            </c:extLst>
          </c:dPt>
          <c:dPt>
            <c:idx val="64"/>
            <c:marker>
              <c:symbol val="none"/>
            </c:marker>
            <c:bubble3D val="0"/>
            <c:extLst>
              <c:ext xmlns:c16="http://schemas.microsoft.com/office/drawing/2014/chart" uri="{C3380CC4-5D6E-409C-BE32-E72D297353CC}">
                <c16:uniqueId val="{00000005-7D86-4B45-8ADA-A186ABFDAF0D}"/>
              </c:ext>
            </c:extLst>
          </c:dPt>
          <c:dPt>
            <c:idx val="76"/>
            <c:marker>
              <c:symbol val="none"/>
            </c:marker>
            <c:bubble3D val="0"/>
            <c:extLst>
              <c:ext xmlns:c16="http://schemas.microsoft.com/office/drawing/2014/chart" uri="{C3380CC4-5D6E-409C-BE32-E72D297353CC}">
                <c16:uniqueId val="{00000006-7D86-4B45-8ADA-A186ABFDAF0D}"/>
              </c:ext>
            </c:extLst>
          </c:dPt>
          <c:dLbls>
            <c:dLbl>
              <c:idx val="60"/>
              <c:layout>
                <c:manualLayout>
                  <c:x val="-1.455673982211664E-3"/>
                  <c:y val="-6.0602719432886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86-4B45-8ADA-A186ABFDAF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[1]Jalisco!$AG$3:$AH$63</c:f>
              <c:multiLvlStrCache>
                <c:ptCount val="61"/>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lvl>
                <c:lvl>
                  <c:pt idx="0">
                    <c:v>2018</c:v>
                  </c:pt>
                  <c:pt idx="12">
                    <c:v>2019</c:v>
                  </c:pt>
                  <c:pt idx="24">
                    <c:v>2020</c:v>
                  </c:pt>
                  <c:pt idx="36">
                    <c:v>2021</c:v>
                  </c:pt>
                  <c:pt idx="48">
                    <c:v>2022</c:v>
                  </c:pt>
                  <c:pt idx="60">
                    <c:v>2023</c:v>
                  </c:pt>
                </c:lvl>
              </c:multiLvlStrCache>
            </c:multiLvlStrRef>
          </c:cat>
          <c:val>
            <c:numRef>
              <c:f>[1]Jalisco!$AI$3:$AI$63</c:f>
              <c:numCache>
                <c:formatCode>General</c:formatCode>
                <c:ptCount val="61"/>
                <c:pt idx="0">
                  <c:v>4.0931184479757965E-2</c:v>
                </c:pt>
                <c:pt idx="1">
                  <c:v>3.9811552292802158E-2</c:v>
                </c:pt>
                <c:pt idx="2">
                  <c:v>4.1367840294514263E-2</c:v>
                </c:pt>
                <c:pt idx="3">
                  <c:v>3.9513563582854579E-2</c:v>
                </c:pt>
                <c:pt idx="4">
                  <c:v>4.0323165159157653E-2</c:v>
                </c:pt>
                <c:pt idx="5">
                  <c:v>3.6934377492993428E-2</c:v>
                </c:pt>
                <c:pt idx="6">
                  <c:v>3.9542317218209756E-2</c:v>
                </c:pt>
                <c:pt idx="7">
                  <c:v>3.5271643516572332E-2</c:v>
                </c:pt>
                <c:pt idx="8">
                  <c:v>3.6834607150578243E-2</c:v>
                </c:pt>
                <c:pt idx="9">
                  <c:v>3.4141755901481219E-2</c:v>
                </c:pt>
                <c:pt idx="10">
                  <c:v>3.2809290968900451E-2</c:v>
                </c:pt>
                <c:pt idx="11">
                  <c:v>3.0138593845821567E-2</c:v>
                </c:pt>
                <c:pt idx="12">
                  <c:v>3.8651452390359761E-2</c:v>
                </c:pt>
                <c:pt idx="13">
                  <c:v>3.3613438585584417E-2</c:v>
                </c:pt>
                <c:pt idx="14">
                  <c:v>3.5476956093233307E-2</c:v>
                </c:pt>
                <c:pt idx="15">
                  <c:v>3.3674163585528813E-2</c:v>
                </c:pt>
                <c:pt idx="16">
                  <c:v>3.6569421704101643E-2</c:v>
                </c:pt>
                <c:pt idx="17">
                  <c:v>3.4624249404285178E-2</c:v>
                </c:pt>
                <c:pt idx="18">
                  <c:v>3.8245710236100627E-2</c:v>
                </c:pt>
                <c:pt idx="19">
                  <c:v>3.7596605911798045E-2</c:v>
                </c:pt>
                <c:pt idx="20">
                  <c:v>3.9761456518229335E-2</c:v>
                </c:pt>
                <c:pt idx="21">
                  <c:v>3.6136716644600365E-2</c:v>
                </c:pt>
                <c:pt idx="22">
                  <c:v>4.970618679522773E-2</c:v>
                </c:pt>
                <c:pt idx="23">
                  <c:v>3.8872545902774717E-2</c:v>
                </c:pt>
                <c:pt idx="24">
                  <c:v>4.685005625796277E-2</c:v>
                </c:pt>
                <c:pt idx="25">
                  <c:v>4.1815207584014039E-2</c:v>
                </c:pt>
                <c:pt idx="26">
                  <c:v>3.937618872108975E-2</c:v>
                </c:pt>
                <c:pt idx="27">
                  <c:v>4.3349119138567302E-2</c:v>
                </c:pt>
                <c:pt idx="28">
                  <c:v>6.3526464902228505E-2</c:v>
                </c:pt>
                <c:pt idx="29">
                  <c:v>5.0601103397093367E-2</c:v>
                </c:pt>
                <c:pt idx="30">
                  <c:v>5.8049707239328681E-2</c:v>
                </c:pt>
                <c:pt idx="31">
                  <c:v>3.9415393279741792E-2</c:v>
                </c:pt>
                <c:pt idx="32">
                  <c:v>5.3295790511521904E-2</c:v>
                </c:pt>
                <c:pt idx="33">
                  <c:v>3.7493826706857615E-2</c:v>
                </c:pt>
                <c:pt idx="34">
                  <c:v>5.4363643978593577E-2</c:v>
                </c:pt>
                <c:pt idx="35">
                  <c:v>5.1588153641549984E-2</c:v>
                </c:pt>
                <c:pt idx="36">
                  <c:v>6.6292687098387454E-2</c:v>
                </c:pt>
                <c:pt idx="37">
                  <c:v>6.7373296133710375E-2</c:v>
                </c:pt>
                <c:pt idx="38">
                  <c:v>7.0864849621042073E-2</c:v>
                </c:pt>
                <c:pt idx="39">
                  <c:v>5.0434852213563378E-2</c:v>
                </c:pt>
                <c:pt idx="40">
                  <c:v>5.3332984012631049E-2</c:v>
                </c:pt>
                <c:pt idx="41">
                  <c:v>3.9157399618078091E-2</c:v>
                </c:pt>
                <c:pt idx="42">
                  <c:v>4.7877332158901144E-2</c:v>
                </c:pt>
                <c:pt idx="43">
                  <c:v>3.7155119123653546E-2</c:v>
                </c:pt>
                <c:pt idx="44">
                  <c:v>4.4193421728809509E-2</c:v>
                </c:pt>
                <c:pt idx="45">
                  <c:v>3.6121091115825801E-2</c:v>
                </c:pt>
                <c:pt idx="46">
                  <c:v>4.5436716161880525E-2</c:v>
                </c:pt>
                <c:pt idx="47">
                  <c:v>3.5071314938752658E-2</c:v>
                </c:pt>
                <c:pt idx="48">
                  <c:v>4.3332886628525948E-2</c:v>
                </c:pt>
                <c:pt idx="49">
                  <c:v>3.5080999710907904E-2</c:v>
                </c:pt>
                <c:pt idx="50">
                  <c:v>4.0063573140926269E-2</c:v>
                </c:pt>
                <c:pt idx="51">
                  <c:v>3.3287434992584269E-2</c:v>
                </c:pt>
                <c:pt idx="52">
                  <c:v>4.0562583911229327E-2</c:v>
                </c:pt>
                <c:pt idx="53">
                  <c:v>3.5509834092780267E-2</c:v>
                </c:pt>
                <c:pt idx="54">
                  <c:v>4.1393810250234704E-2</c:v>
                </c:pt>
                <c:pt idx="55">
                  <c:v>3.352005328016814E-2</c:v>
                </c:pt>
                <c:pt idx="56">
                  <c:v>3.8452830332331191E-2</c:v>
                </c:pt>
                <c:pt idx="57">
                  <c:v>3.2305054665018672E-2</c:v>
                </c:pt>
                <c:pt idx="58">
                  <c:v>4.2501065983467937E-2</c:v>
                </c:pt>
                <c:pt idx="59">
                  <c:v>3.1941752197392349E-2</c:v>
                </c:pt>
                <c:pt idx="60">
                  <c:v>3.4973685549285108E-2</c:v>
                </c:pt>
              </c:numCache>
            </c:numRef>
          </c:val>
          <c:smooth val="0"/>
          <c:extLst>
            <c:ext xmlns:c16="http://schemas.microsoft.com/office/drawing/2014/chart" uri="{C3380CC4-5D6E-409C-BE32-E72D297353CC}">
              <c16:uniqueId val="{00000008-7D86-4B45-8ADA-A186ABFDAF0D}"/>
            </c:ext>
          </c:extLst>
        </c:ser>
        <c:ser>
          <c:idx val="1"/>
          <c:order val="1"/>
          <c:tx>
            <c:strRef>
              <c:f>[1]Jalisco!$AJ$2</c:f>
              <c:strCache>
                <c:ptCount val="1"/>
                <c:pt idx="0">
                  <c:v>Jalisco: Cartera vencida</c:v>
                </c:pt>
              </c:strCache>
            </c:strRef>
          </c:tx>
          <c:spPr>
            <a:ln w="28575" cap="rnd">
              <a:solidFill>
                <a:srgbClr val="FBBB27"/>
              </a:solidFill>
              <a:round/>
            </a:ln>
            <a:effectLst/>
          </c:spPr>
          <c:marker>
            <c:symbol val="none"/>
          </c:marker>
          <c:dLbls>
            <c:dLbl>
              <c:idx val="5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D86-4B45-8ADA-A186ABFDAF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[1]Jalisco!$AG$3:$AH$63</c:f>
              <c:multiLvlStrCache>
                <c:ptCount val="61"/>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lvl>
                <c:lvl>
                  <c:pt idx="0">
                    <c:v>2018</c:v>
                  </c:pt>
                  <c:pt idx="12">
                    <c:v>2019</c:v>
                  </c:pt>
                  <c:pt idx="24">
                    <c:v>2020</c:v>
                  </c:pt>
                  <c:pt idx="36">
                    <c:v>2021</c:v>
                  </c:pt>
                  <c:pt idx="48">
                    <c:v>2022</c:v>
                  </c:pt>
                  <c:pt idx="60">
                    <c:v>2023</c:v>
                  </c:pt>
                </c:lvl>
              </c:multiLvlStrCache>
            </c:multiLvlStrRef>
          </c:cat>
          <c:val>
            <c:numRef>
              <c:f>[1]Jalisco!$AJ$3:$AJ$63</c:f>
              <c:numCache>
                <c:formatCode>General</c:formatCode>
                <c:ptCount val="61"/>
                <c:pt idx="0">
                  <c:v>6.2933926924759451E-2</c:v>
                </c:pt>
                <c:pt idx="1">
                  <c:v>6.3015362514989418E-2</c:v>
                </c:pt>
                <c:pt idx="2">
                  <c:v>6.3163593117657624E-2</c:v>
                </c:pt>
                <c:pt idx="3">
                  <c:v>6.1674374640313716E-2</c:v>
                </c:pt>
                <c:pt idx="4">
                  <c:v>6.0937207055575426E-2</c:v>
                </c:pt>
                <c:pt idx="5">
                  <c:v>6.0412996245941576E-2</c:v>
                </c:pt>
                <c:pt idx="6">
                  <c:v>6.110643883657349E-2</c:v>
                </c:pt>
                <c:pt idx="7">
                  <c:v>6.0590792341586965E-2</c:v>
                </c:pt>
                <c:pt idx="8">
                  <c:v>6.0016125293587137E-2</c:v>
                </c:pt>
                <c:pt idx="9">
                  <c:v>5.980075068103944E-2</c:v>
                </c:pt>
                <c:pt idx="10">
                  <c:v>5.9423014585093296E-2</c:v>
                </c:pt>
                <c:pt idx="11">
                  <c:v>6.0247070229374089E-2</c:v>
                </c:pt>
                <c:pt idx="12">
                  <c:v>6.1684620541800628E-2</c:v>
                </c:pt>
                <c:pt idx="13">
                  <c:v>6.202403856519241E-2</c:v>
                </c:pt>
                <c:pt idx="14">
                  <c:v>6.2566353255355076E-2</c:v>
                </c:pt>
                <c:pt idx="15">
                  <c:v>6.1446917608619429E-2</c:v>
                </c:pt>
                <c:pt idx="16">
                  <c:v>6.2770041613867067E-2</c:v>
                </c:pt>
                <c:pt idx="17">
                  <c:v>6.3450441874328536E-2</c:v>
                </c:pt>
                <c:pt idx="18">
                  <c:v>6.4298340886633873E-2</c:v>
                </c:pt>
                <c:pt idx="19">
                  <c:v>6.5141205451279743E-2</c:v>
                </c:pt>
                <c:pt idx="20">
                  <c:v>6.7480420346656203E-2</c:v>
                </c:pt>
                <c:pt idx="21">
                  <c:v>7.1638299820573584E-2</c:v>
                </c:pt>
                <c:pt idx="22">
                  <c:v>7.7184710587249322E-2</c:v>
                </c:pt>
                <c:pt idx="23">
                  <c:v>9.7835689908061033E-2</c:v>
                </c:pt>
                <c:pt idx="24">
                  <c:v>0.10703821064883803</c:v>
                </c:pt>
                <c:pt idx="25">
                  <c:v>0.11212391642062181</c:v>
                </c:pt>
                <c:pt idx="26">
                  <c:v>0.11536050731019142</c:v>
                </c:pt>
                <c:pt idx="27">
                  <c:v>0.11940737063929616</c:v>
                </c:pt>
                <c:pt idx="28">
                  <c:v>0.12229239777500057</c:v>
                </c:pt>
                <c:pt idx="29">
                  <c:v>0.12493221195745094</c:v>
                </c:pt>
                <c:pt idx="30">
                  <c:v>0.12585438445376496</c:v>
                </c:pt>
                <c:pt idx="31">
                  <c:v>0.12716774317970189</c:v>
                </c:pt>
                <c:pt idx="32">
                  <c:v>0.12837884802016086</c:v>
                </c:pt>
                <c:pt idx="33">
                  <c:v>0.12999483922141555</c:v>
                </c:pt>
                <c:pt idx="34">
                  <c:v>0.13135424495762513</c:v>
                </c:pt>
                <c:pt idx="35">
                  <c:v>0.13323370927851563</c:v>
                </c:pt>
                <c:pt idx="36">
                  <c:v>0.13647210028858506</c:v>
                </c:pt>
                <c:pt idx="37">
                  <c:v>0.13897586473101525</c:v>
                </c:pt>
                <c:pt idx="38">
                  <c:v>0.13995034096954945</c:v>
                </c:pt>
                <c:pt idx="39">
                  <c:v>0.14235163178314456</c:v>
                </c:pt>
                <c:pt idx="40">
                  <c:v>0.14413848800101189</c:v>
                </c:pt>
                <c:pt idx="41">
                  <c:v>0.14532963629816115</c:v>
                </c:pt>
                <c:pt idx="42">
                  <c:v>0.14407608636901786</c:v>
                </c:pt>
                <c:pt idx="43">
                  <c:v>0.14546689708457103</c:v>
                </c:pt>
                <c:pt idx="44">
                  <c:v>0.14522828272141136</c:v>
                </c:pt>
                <c:pt idx="45">
                  <c:v>0.14616988611586695</c:v>
                </c:pt>
                <c:pt idx="46">
                  <c:v>0.14490057520124505</c:v>
                </c:pt>
                <c:pt idx="47">
                  <c:v>0.14600987791177503</c:v>
                </c:pt>
                <c:pt idx="48">
                  <c:v>0.14822831210346379</c:v>
                </c:pt>
                <c:pt idx="49">
                  <c:v>0.15024801026790502</c:v>
                </c:pt>
                <c:pt idx="50">
                  <c:v>0.15080873643625239</c:v>
                </c:pt>
                <c:pt idx="51">
                  <c:v>0.15368512589095776</c:v>
                </c:pt>
                <c:pt idx="52">
                  <c:v>0.1547296502290747</c:v>
                </c:pt>
                <c:pt idx="53">
                  <c:v>0.15586461430339718</c:v>
                </c:pt>
                <c:pt idx="54">
                  <c:v>0.15629647154114051</c:v>
                </c:pt>
                <c:pt idx="55">
                  <c:v>0.15809448820173946</c:v>
                </c:pt>
                <c:pt idx="56">
                  <c:v>0.15762791947786073</c:v>
                </c:pt>
                <c:pt idx="57">
                  <c:v>0.15904624492184552</c:v>
                </c:pt>
                <c:pt idx="58">
                  <c:v>0.15793826859421958</c:v>
                </c:pt>
                <c:pt idx="59">
                  <c:v>0.16021564869670682</c:v>
                </c:pt>
                <c:pt idx="60">
                  <c:v>0.16080211397124081</c:v>
                </c:pt>
              </c:numCache>
            </c:numRef>
          </c:val>
          <c:smooth val="0"/>
          <c:extLst>
            <c:ext xmlns:c16="http://schemas.microsoft.com/office/drawing/2014/chart" uri="{C3380CC4-5D6E-409C-BE32-E72D297353CC}">
              <c16:uniqueId val="{0000000A-7D86-4B45-8ADA-A186ABFDAF0D}"/>
            </c:ext>
          </c:extLst>
        </c:ser>
        <c:ser>
          <c:idx val="2"/>
          <c:order val="2"/>
          <c:tx>
            <c:strRef>
              <c:f>[1]Jalisco!$AM$2</c:f>
              <c:strCache>
                <c:ptCount val="1"/>
                <c:pt idx="0">
                  <c:v>Nacional: Cartera en prórroga</c:v>
                </c:pt>
              </c:strCache>
            </c:strRef>
          </c:tx>
          <c:spPr>
            <a:ln w="28575" cap="rnd">
              <a:solidFill>
                <a:srgbClr val="95682B"/>
              </a:solidFill>
              <a:prstDash val="sysDot"/>
              <a:round/>
            </a:ln>
            <a:effectLst/>
          </c:spPr>
          <c:marker>
            <c:symbol val="none"/>
          </c:marker>
          <c:dLbls>
            <c:dLbl>
              <c:idx val="60"/>
              <c:layout>
                <c:manualLayout>
                  <c:x val="-1.4497137422846049E-3"/>
                  <c:y val="-0.101694624178317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D86-4B45-8ADA-A186ABFDAF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[1]Jalisco!$AG$3:$AH$63</c:f>
              <c:multiLvlStrCache>
                <c:ptCount val="61"/>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lvl>
                <c:lvl>
                  <c:pt idx="0">
                    <c:v>2018</c:v>
                  </c:pt>
                  <c:pt idx="12">
                    <c:v>2019</c:v>
                  </c:pt>
                  <c:pt idx="24">
                    <c:v>2020</c:v>
                  </c:pt>
                  <c:pt idx="36">
                    <c:v>2021</c:v>
                  </c:pt>
                  <c:pt idx="48">
                    <c:v>2022</c:v>
                  </c:pt>
                  <c:pt idx="60">
                    <c:v>2023</c:v>
                  </c:pt>
                </c:lvl>
              </c:multiLvlStrCache>
            </c:multiLvlStrRef>
          </c:cat>
          <c:val>
            <c:numRef>
              <c:f>[1]Jalisco!$AM$3:$AM$63</c:f>
              <c:numCache>
                <c:formatCode>General</c:formatCode>
                <c:ptCount val="61"/>
                <c:pt idx="0">
                  <c:v>4.1908600566468536E-2</c:v>
                </c:pt>
                <c:pt idx="1">
                  <c:v>4.045763443320028E-2</c:v>
                </c:pt>
                <c:pt idx="2">
                  <c:v>4.1670444039278311E-2</c:v>
                </c:pt>
                <c:pt idx="3">
                  <c:v>4.0039163836293974E-2</c:v>
                </c:pt>
                <c:pt idx="4">
                  <c:v>4.1084838036470894E-2</c:v>
                </c:pt>
                <c:pt idx="5">
                  <c:v>3.7251339258620939E-2</c:v>
                </c:pt>
                <c:pt idx="6">
                  <c:v>3.9485004622921302E-2</c:v>
                </c:pt>
                <c:pt idx="7">
                  <c:v>3.5052231531424317E-2</c:v>
                </c:pt>
                <c:pt idx="8">
                  <c:v>3.6959832375328759E-2</c:v>
                </c:pt>
                <c:pt idx="9">
                  <c:v>3.3415183491260964E-2</c:v>
                </c:pt>
                <c:pt idx="10">
                  <c:v>3.269898032993105E-2</c:v>
                </c:pt>
                <c:pt idx="11">
                  <c:v>2.9485438912324746E-2</c:v>
                </c:pt>
                <c:pt idx="12">
                  <c:v>3.8346023777673439E-2</c:v>
                </c:pt>
                <c:pt idx="13">
                  <c:v>3.3177910565851919E-2</c:v>
                </c:pt>
                <c:pt idx="14">
                  <c:v>3.4425613970336465E-2</c:v>
                </c:pt>
                <c:pt idx="15">
                  <c:v>3.233458188127282E-2</c:v>
                </c:pt>
                <c:pt idx="16">
                  <c:v>3.4555412576495921E-2</c:v>
                </c:pt>
                <c:pt idx="17">
                  <c:v>3.3133171722488496E-2</c:v>
                </c:pt>
                <c:pt idx="18">
                  <c:v>3.6442472099498392E-2</c:v>
                </c:pt>
                <c:pt idx="19">
                  <c:v>3.5708040014824707E-2</c:v>
                </c:pt>
                <c:pt idx="20">
                  <c:v>3.8629680895040666E-2</c:v>
                </c:pt>
                <c:pt idx="21">
                  <c:v>3.6132368843057261E-2</c:v>
                </c:pt>
                <c:pt idx="22">
                  <c:v>4.7941964336866309E-2</c:v>
                </c:pt>
                <c:pt idx="23">
                  <c:v>3.7390053101261096E-2</c:v>
                </c:pt>
                <c:pt idx="24">
                  <c:v>4.4919010750206032E-2</c:v>
                </c:pt>
                <c:pt idx="25">
                  <c:v>4.0529445304394437E-2</c:v>
                </c:pt>
                <c:pt idx="26">
                  <c:v>3.7854973297316206E-2</c:v>
                </c:pt>
                <c:pt idx="27">
                  <c:v>4.4668014207687359E-2</c:v>
                </c:pt>
                <c:pt idx="28">
                  <c:v>6.4602585520551217E-2</c:v>
                </c:pt>
                <c:pt idx="29">
                  <c:v>5.3601777782284497E-2</c:v>
                </c:pt>
                <c:pt idx="30">
                  <c:v>5.8574803340557063E-2</c:v>
                </c:pt>
                <c:pt idx="31">
                  <c:v>4.0085754659612345E-2</c:v>
                </c:pt>
                <c:pt idx="32">
                  <c:v>5.4417987253325945E-2</c:v>
                </c:pt>
                <c:pt idx="33">
                  <c:v>3.9015694609885562E-2</c:v>
                </c:pt>
                <c:pt idx="34">
                  <c:v>5.6099816642968398E-2</c:v>
                </c:pt>
                <c:pt idx="35">
                  <c:v>5.3039713624676153E-2</c:v>
                </c:pt>
                <c:pt idx="36">
                  <c:v>6.6834523488522229E-2</c:v>
                </c:pt>
                <c:pt idx="37">
                  <c:v>6.7884006749311304E-2</c:v>
                </c:pt>
                <c:pt idx="38">
                  <c:v>7.1208634898172488E-2</c:v>
                </c:pt>
                <c:pt idx="39">
                  <c:v>4.9322279526174816E-2</c:v>
                </c:pt>
                <c:pt idx="40">
                  <c:v>5.300748200854339E-2</c:v>
                </c:pt>
                <c:pt idx="41">
                  <c:v>3.9179293128660538E-2</c:v>
                </c:pt>
                <c:pt idx="42">
                  <c:v>4.818131164294661E-2</c:v>
                </c:pt>
                <c:pt idx="43">
                  <c:v>3.6853815095306608E-2</c:v>
                </c:pt>
                <c:pt idx="44">
                  <c:v>4.3320422460700912E-2</c:v>
                </c:pt>
                <c:pt idx="45">
                  <c:v>3.5290075541425887E-2</c:v>
                </c:pt>
                <c:pt idx="46">
                  <c:v>4.4361957061377751E-2</c:v>
                </c:pt>
                <c:pt idx="47">
                  <c:v>3.4053092654728404E-2</c:v>
                </c:pt>
                <c:pt idx="48">
                  <c:v>4.1952144183965416E-2</c:v>
                </c:pt>
                <c:pt idx="49">
                  <c:v>3.4173665452440993E-2</c:v>
                </c:pt>
                <c:pt idx="50">
                  <c:v>3.9905989492006688E-2</c:v>
                </c:pt>
                <c:pt idx="51">
                  <c:v>3.2482893792538083E-2</c:v>
                </c:pt>
                <c:pt idx="52">
                  <c:v>3.9412352899691014E-2</c:v>
                </c:pt>
                <c:pt idx="53">
                  <c:v>3.4663325240432738E-2</c:v>
                </c:pt>
                <c:pt idx="54">
                  <c:v>4.1510399979741958E-2</c:v>
                </c:pt>
                <c:pt idx="55">
                  <c:v>3.3600873378454119E-2</c:v>
                </c:pt>
                <c:pt idx="56">
                  <c:v>3.7831611058409265E-2</c:v>
                </c:pt>
                <c:pt idx="57">
                  <c:v>3.1967861608754464E-2</c:v>
                </c:pt>
                <c:pt idx="58">
                  <c:v>4.0523942639033778E-2</c:v>
                </c:pt>
                <c:pt idx="59">
                  <c:v>3.2463665794267543E-2</c:v>
                </c:pt>
                <c:pt idx="60">
                  <c:v>3.5686285870838476E-2</c:v>
                </c:pt>
              </c:numCache>
            </c:numRef>
          </c:val>
          <c:smooth val="0"/>
          <c:extLst>
            <c:ext xmlns:c16="http://schemas.microsoft.com/office/drawing/2014/chart" uri="{C3380CC4-5D6E-409C-BE32-E72D297353CC}">
              <c16:uniqueId val="{0000000C-7D86-4B45-8ADA-A186ABFDAF0D}"/>
            </c:ext>
          </c:extLst>
        </c:ser>
        <c:ser>
          <c:idx val="3"/>
          <c:order val="3"/>
          <c:tx>
            <c:strRef>
              <c:f>[1]Jalisco!$AN$2</c:f>
              <c:strCache>
                <c:ptCount val="1"/>
                <c:pt idx="0">
                  <c:v>Nacional: Cartera vencida</c:v>
                </c:pt>
              </c:strCache>
            </c:strRef>
          </c:tx>
          <c:spPr>
            <a:ln w="28575" cap="rnd">
              <a:solidFill>
                <a:srgbClr val="95682B"/>
              </a:solidFill>
              <a:round/>
            </a:ln>
            <a:effectLst/>
          </c:spPr>
          <c:marker>
            <c:symbol val="none"/>
          </c:marker>
          <c:dLbls>
            <c:dLbl>
              <c:idx val="5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D86-4B45-8ADA-A186ABFDAF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[1]Jalisco!$AG$3:$AH$63</c:f>
              <c:multiLvlStrCache>
                <c:ptCount val="61"/>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lvl>
                <c:lvl>
                  <c:pt idx="0">
                    <c:v>2018</c:v>
                  </c:pt>
                  <c:pt idx="12">
                    <c:v>2019</c:v>
                  </c:pt>
                  <c:pt idx="24">
                    <c:v>2020</c:v>
                  </c:pt>
                  <c:pt idx="36">
                    <c:v>2021</c:v>
                  </c:pt>
                  <c:pt idx="48">
                    <c:v>2022</c:v>
                  </c:pt>
                  <c:pt idx="60">
                    <c:v>2023</c:v>
                  </c:pt>
                </c:lvl>
              </c:multiLvlStrCache>
            </c:multiLvlStrRef>
          </c:cat>
          <c:val>
            <c:numRef>
              <c:f>[1]Jalisco!$AN$3:$AN$63</c:f>
              <c:numCache>
                <c:formatCode>General</c:formatCode>
                <c:ptCount val="61"/>
                <c:pt idx="0">
                  <c:v>7.8838823001645075E-2</c:v>
                </c:pt>
                <c:pt idx="1">
                  <c:v>7.9049442966268535E-2</c:v>
                </c:pt>
                <c:pt idx="2">
                  <c:v>8.0009644694729959E-2</c:v>
                </c:pt>
                <c:pt idx="3">
                  <c:v>7.946316528403452E-2</c:v>
                </c:pt>
                <c:pt idx="4">
                  <c:v>7.8645026380104857E-2</c:v>
                </c:pt>
                <c:pt idx="5">
                  <c:v>7.7700474291856975E-2</c:v>
                </c:pt>
                <c:pt idx="6">
                  <c:v>7.7557381471072398E-2</c:v>
                </c:pt>
                <c:pt idx="7">
                  <c:v>7.6611551239286521E-2</c:v>
                </c:pt>
                <c:pt idx="8">
                  <c:v>7.6277738996861924E-2</c:v>
                </c:pt>
                <c:pt idx="9">
                  <c:v>7.6164106746489699E-2</c:v>
                </c:pt>
                <c:pt idx="10">
                  <c:v>7.5975510609979188E-2</c:v>
                </c:pt>
                <c:pt idx="11">
                  <c:v>7.5783729081586121E-2</c:v>
                </c:pt>
                <c:pt idx="12">
                  <c:v>7.699560077352445E-2</c:v>
                </c:pt>
                <c:pt idx="13">
                  <c:v>7.6914850574331672E-2</c:v>
                </c:pt>
                <c:pt idx="14">
                  <c:v>7.7220714023111106E-2</c:v>
                </c:pt>
                <c:pt idx="15">
                  <c:v>7.7188017406474463E-2</c:v>
                </c:pt>
                <c:pt idx="16">
                  <c:v>7.8254181047467647E-2</c:v>
                </c:pt>
                <c:pt idx="17">
                  <c:v>7.8186505196954373E-2</c:v>
                </c:pt>
                <c:pt idx="18">
                  <c:v>7.8440036039788705E-2</c:v>
                </c:pt>
                <c:pt idx="19">
                  <c:v>7.8821348570396299E-2</c:v>
                </c:pt>
                <c:pt idx="20">
                  <c:v>8.0757780900566484E-2</c:v>
                </c:pt>
                <c:pt idx="21">
                  <c:v>8.5576751265161913E-2</c:v>
                </c:pt>
                <c:pt idx="22">
                  <c:v>9.2256082538805212E-2</c:v>
                </c:pt>
                <c:pt idx="23">
                  <c:v>0.11689497138863619</c:v>
                </c:pt>
                <c:pt idx="24">
                  <c:v>0.12760889315478124</c:v>
                </c:pt>
                <c:pt idx="25">
                  <c:v>0.1339019421336026</c:v>
                </c:pt>
                <c:pt idx="26">
                  <c:v>0.13788089784138308</c:v>
                </c:pt>
                <c:pt idx="27">
                  <c:v>0.14285723981673676</c:v>
                </c:pt>
                <c:pt idx="28">
                  <c:v>0.14630507796333814</c:v>
                </c:pt>
                <c:pt idx="29">
                  <c:v>0.14928476222702736</c:v>
                </c:pt>
                <c:pt idx="30">
                  <c:v>0.15113912866114548</c:v>
                </c:pt>
                <c:pt idx="31">
                  <c:v>0.15287797197849309</c:v>
                </c:pt>
                <c:pt idx="32">
                  <c:v>0.15418725384274212</c:v>
                </c:pt>
                <c:pt idx="33">
                  <c:v>0.15624547182727491</c:v>
                </c:pt>
                <c:pt idx="34">
                  <c:v>0.15830099499295511</c:v>
                </c:pt>
                <c:pt idx="35">
                  <c:v>0.15997891853743451</c:v>
                </c:pt>
                <c:pt idx="36">
                  <c:v>0.16401720048668958</c:v>
                </c:pt>
                <c:pt idx="37">
                  <c:v>0.16663575368851871</c:v>
                </c:pt>
                <c:pt idx="38">
                  <c:v>0.1673554829535065</c:v>
                </c:pt>
                <c:pt idx="39">
                  <c:v>0.16991521222450953</c:v>
                </c:pt>
                <c:pt idx="40">
                  <c:v>0.17104496589193238</c:v>
                </c:pt>
                <c:pt idx="41">
                  <c:v>0.17227064155611621</c:v>
                </c:pt>
                <c:pt idx="42">
                  <c:v>0.17075570933695286</c:v>
                </c:pt>
                <c:pt idx="43">
                  <c:v>0.17169394662862253</c:v>
                </c:pt>
                <c:pt idx="44">
                  <c:v>0.17120702491378825</c:v>
                </c:pt>
                <c:pt idx="45">
                  <c:v>0.17159309065821016</c:v>
                </c:pt>
                <c:pt idx="46">
                  <c:v>0.16972002812876569</c:v>
                </c:pt>
                <c:pt idx="47">
                  <c:v>0.16987781537282684</c:v>
                </c:pt>
                <c:pt idx="48">
                  <c:v>0.17251876985475412</c:v>
                </c:pt>
                <c:pt idx="49">
                  <c:v>0.17429460481217657</c:v>
                </c:pt>
                <c:pt idx="50">
                  <c:v>0.17416098116396331</c:v>
                </c:pt>
                <c:pt idx="51">
                  <c:v>0.17672388849792839</c:v>
                </c:pt>
                <c:pt idx="52">
                  <c:v>0.17764171418304006</c:v>
                </c:pt>
                <c:pt idx="53">
                  <c:v>0.17848552855952096</c:v>
                </c:pt>
                <c:pt idx="54">
                  <c:v>0.17847215961489776</c:v>
                </c:pt>
                <c:pt idx="55">
                  <c:v>0.17993154045581167</c:v>
                </c:pt>
                <c:pt idx="56">
                  <c:v>0.17937748835586248</c:v>
                </c:pt>
                <c:pt idx="57">
                  <c:v>0.18027966482978378</c:v>
                </c:pt>
                <c:pt idx="58">
                  <c:v>0.17895034636644566</c:v>
                </c:pt>
                <c:pt idx="59">
                  <c:v>0.1809359231099989</c:v>
                </c:pt>
                <c:pt idx="60">
                  <c:v>0.18181556527516515</c:v>
                </c:pt>
              </c:numCache>
            </c:numRef>
          </c:val>
          <c:smooth val="0"/>
          <c:extLst>
            <c:ext xmlns:c16="http://schemas.microsoft.com/office/drawing/2014/chart" uri="{C3380CC4-5D6E-409C-BE32-E72D297353CC}">
              <c16:uniqueId val="{0000000E-7D86-4B45-8ADA-A186ABFDAF0D}"/>
            </c:ext>
          </c:extLst>
        </c:ser>
        <c:dLbls>
          <c:showLegendKey val="0"/>
          <c:showVal val="0"/>
          <c:showCatName val="0"/>
          <c:showSerName val="0"/>
          <c:showPercent val="0"/>
          <c:showBubbleSize val="0"/>
        </c:dLbls>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manualLayout>
          <c:xMode val="edge"/>
          <c:yMode val="edge"/>
          <c:x val="8.9971063036337909E-2"/>
          <c:y val="0.86647936045579166"/>
          <c:w val="0.77808200791754367"/>
          <c:h val="0.114897209721086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B4B6-4A70-A1A6-F524341DE7E0}"/>
              </c:ext>
            </c:extLst>
          </c:dPt>
          <c:dPt>
            <c:idx val="1"/>
            <c:invertIfNegative val="0"/>
            <c:bubble3D val="0"/>
            <c:spPr>
              <a:solidFill>
                <a:srgbClr val="606868"/>
              </a:solidFill>
              <a:ln>
                <a:noFill/>
              </a:ln>
              <a:effectLst/>
            </c:spPr>
            <c:extLst>
              <c:ext xmlns:c16="http://schemas.microsoft.com/office/drawing/2014/chart" uri="{C3380CC4-5D6E-409C-BE32-E72D297353CC}">
                <c16:uniqueId val="{00000003-B4B6-4A70-A1A6-F524341DE7E0}"/>
              </c:ext>
            </c:extLst>
          </c:dPt>
          <c:dPt>
            <c:idx val="3"/>
            <c:invertIfNegative val="0"/>
            <c:bubble3D val="0"/>
            <c:spPr>
              <a:solidFill>
                <a:srgbClr val="606868"/>
              </a:solidFill>
              <a:ln>
                <a:noFill/>
              </a:ln>
              <a:effectLst/>
            </c:spPr>
            <c:extLst>
              <c:ext xmlns:c16="http://schemas.microsoft.com/office/drawing/2014/chart" uri="{C3380CC4-5D6E-409C-BE32-E72D297353CC}">
                <c16:uniqueId val="{00000005-B4B6-4A70-A1A6-F524341DE7E0}"/>
              </c:ext>
            </c:extLst>
          </c:dPt>
          <c:dPt>
            <c:idx val="4"/>
            <c:invertIfNegative val="0"/>
            <c:bubble3D val="0"/>
            <c:spPr>
              <a:solidFill>
                <a:srgbClr val="606868"/>
              </a:solidFill>
              <a:ln>
                <a:noFill/>
              </a:ln>
              <a:effectLst/>
            </c:spPr>
            <c:extLst>
              <c:ext xmlns:c16="http://schemas.microsoft.com/office/drawing/2014/chart" uri="{C3380CC4-5D6E-409C-BE32-E72D297353CC}">
                <c16:uniqueId val="{00000007-B4B6-4A70-A1A6-F524341DE7E0}"/>
              </c:ext>
            </c:extLst>
          </c:dPt>
          <c:dPt>
            <c:idx val="6"/>
            <c:invertIfNegative val="0"/>
            <c:bubble3D val="0"/>
            <c:spPr>
              <a:solidFill>
                <a:srgbClr val="606868"/>
              </a:solidFill>
              <a:ln>
                <a:noFill/>
              </a:ln>
              <a:effectLst/>
            </c:spPr>
            <c:extLst>
              <c:ext xmlns:c16="http://schemas.microsoft.com/office/drawing/2014/chart" uri="{C3380CC4-5D6E-409C-BE32-E72D297353CC}">
                <c16:uniqueId val="{00000009-B4B6-4A70-A1A6-F524341DE7E0}"/>
              </c:ext>
            </c:extLst>
          </c:dPt>
          <c:dPt>
            <c:idx val="11"/>
            <c:invertIfNegative val="0"/>
            <c:bubble3D val="0"/>
            <c:spPr>
              <a:solidFill>
                <a:srgbClr val="606868"/>
              </a:solidFill>
              <a:ln>
                <a:noFill/>
              </a:ln>
              <a:effectLst/>
            </c:spPr>
            <c:extLst>
              <c:ext xmlns:c16="http://schemas.microsoft.com/office/drawing/2014/chart" uri="{C3380CC4-5D6E-409C-BE32-E72D297353CC}">
                <c16:uniqueId val="{0000000B-B4B6-4A70-A1A6-F524341DE7E0}"/>
              </c:ext>
            </c:extLst>
          </c:dPt>
          <c:dPt>
            <c:idx val="14"/>
            <c:invertIfNegative val="0"/>
            <c:bubble3D val="0"/>
            <c:spPr>
              <a:solidFill>
                <a:srgbClr val="606868"/>
              </a:solidFill>
              <a:ln>
                <a:noFill/>
              </a:ln>
              <a:effectLst/>
            </c:spPr>
            <c:extLst>
              <c:ext xmlns:c16="http://schemas.microsoft.com/office/drawing/2014/chart" uri="{C3380CC4-5D6E-409C-BE32-E72D297353CC}">
                <c16:uniqueId val="{0000000D-B4B6-4A70-A1A6-F524341DE7E0}"/>
              </c:ext>
            </c:extLst>
          </c:dPt>
          <c:dPt>
            <c:idx val="19"/>
            <c:invertIfNegative val="0"/>
            <c:bubble3D val="0"/>
            <c:spPr>
              <a:solidFill>
                <a:srgbClr val="606868"/>
              </a:solidFill>
              <a:ln>
                <a:noFill/>
              </a:ln>
              <a:effectLst/>
            </c:spPr>
            <c:extLst>
              <c:ext xmlns:c16="http://schemas.microsoft.com/office/drawing/2014/chart" uri="{C3380CC4-5D6E-409C-BE32-E72D297353CC}">
                <c16:uniqueId val="{0000000F-B4B6-4A70-A1A6-F524341DE7E0}"/>
              </c:ext>
            </c:extLst>
          </c:dPt>
          <c:dPt>
            <c:idx val="24"/>
            <c:invertIfNegative val="0"/>
            <c:bubble3D val="0"/>
            <c:spPr>
              <a:solidFill>
                <a:srgbClr val="606868"/>
              </a:solidFill>
              <a:ln>
                <a:noFill/>
              </a:ln>
              <a:effectLst/>
            </c:spPr>
            <c:extLst>
              <c:ext xmlns:c16="http://schemas.microsoft.com/office/drawing/2014/chart" uri="{C3380CC4-5D6E-409C-BE32-E72D297353CC}">
                <c16:uniqueId val="{00000011-B4B6-4A70-A1A6-F524341DE7E0}"/>
              </c:ext>
            </c:extLst>
          </c:dPt>
          <c:dPt>
            <c:idx val="25"/>
            <c:invertIfNegative val="0"/>
            <c:bubble3D val="0"/>
            <c:spPr>
              <a:solidFill>
                <a:srgbClr val="606868"/>
              </a:solidFill>
              <a:ln>
                <a:noFill/>
              </a:ln>
              <a:effectLst/>
            </c:spPr>
            <c:extLst>
              <c:ext xmlns:c16="http://schemas.microsoft.com/office/drawing/2014/chart" uri="{C3380CC4-5D6E-409C-BE32-E72D297353CC}">
                <c16:uniqueId val="{00000013-B4B6-4A70-A1A6-F524341DE7E0}"/>
              </c:ext>
            </c:extLst>
          </c:dPt>
          <c:dPt>
            <c:idx val="27"/>
            <c:invertIfNegative val="0"/>
            <c:bubble3D val="0"/>
            <c:spPr>
              <a:solidFill>
                <a:srgbClr val="606868"/>
              </a:solidFill>
              <a:ln>
                <a:noFill/>
              </a:ln>
              <a:effectLst/>
            </c:spPr>
            <c:extLst>
              <c:ext xmlns:c16="http://schemas.microsoft.com/office/drawing/2014/chart" uri="{C3380CC4-5D6E-409C-BE32-E72D297353CC}">
                <c16:uniqueId val="{00000015-B4B6-4A70-A1A6-F524341DE7E0}"/>
              </c:ext>
            </c:extLst>
          </c:dPt>
          <c:dPt>
            <c:idx val="30"/>
            <c:invertIfNegative val="0"/>
            <c:bubble3D val="0"/>
            <c:spPr>
              <a:solidFill>
                <a:srgbClr val="FFC000"/>
              </a:solidFill>
              <a:ln>
                <a:noFill/>
              </a:ln>
              <a:effectLst/>
            </c:spPr>
            <c:extLst>
              <c:ext xmlns:c16="http://schemas.microsoft.com/office/drawing/2014/chart" uri="{C3380CC4-5D6E-409C-BE32-E72D297353CC}">
                <c16:uniqueId val="{00000017-B4B6-4A70-A1A6-F524341DE7E0}"/>
              </c:ext>
            </c:extLst>
          </c:dPt>
          <c:dPt>
            <c:idx val="31"/>
            <c:invertIfNegative val="0"/>
            <c:bubble3D val="0"/>
            <c:spPr>
              <a:solidFill>
                <a:srgbClr val="606868"/>
              </a:solidFill>
              <a:ln>
                <a:noFill/>
              </a:ln>
              <a:effectLst/>
            </c:spPr>
            <c:extLst>
              <c:ext xmlns:c16="http://schemas.microsoft.com/office/drawing/2014/chart" uri="{C3380CC4-5D6E-409C-BE32-E72D297353CC}">
                <c16:uniqueId val="{00000019-B4B6-4A70-A1A6-F524341DE7E0}"/>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B6-4A70-A1A6-F524341DE7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'F43'!$A$7:$A$38</c:f>
              <c:strCache>
                <c:ptCount val="32"/>
                <c:pt idx="0">
                  <c:v>Guerrero</c:v>
                </c:pt>
                <c:pt idx="1">
                  <c:v>Chiapas</c:v>
                </c:pt>
                <c:pt idx="2">
                  <c:v>Zacatecas</c:v>
                </c:pt>
                <c:pt idx="3">
                  <c:v>Morelos</c:v>
                </c:pt>
                <c:pt idx="4">
                  <c:v>Colima</c:v>
                </c:pt>
                <c:pt idx="5">
                  <c:v>Tlaxcala</c:v>
                </c:pt>
                <c:pt idx="6">
                  <c:v>Ciudad de México</c:v>
                </c:pt>
                <c:pt idx="7">
                  <c:v>Campeche</c:v>
                </c:pt>
                <c:pt idx="8">
                  <c:v>Oaxaca</c:v>
                </c:pt>
                <c:pt idx="9">
                  <c:v>Veracruz</c:v>
                </c:pt>
                <c:pt idx="10">
                  <c:v>San Luis Potosí</c:v>
                </c:pt>
                <c:pt idx="11">
                  <c:v>Durango</c:v>
                </c:pt>
                <c:pt idx="12">
                  <c:v>Hidalgo</c:v>
                </c:pt>
                <c:pt idx="13">
                  <c:v>Tabasco</c:v>
                </c:pt>
                <c:pt idx="14">
                  <c:v>Estado de México</c:v>
                </c:pt>
                <c:pt idx="15">
                  <c:v>Michoacán</c:v>
                </c:pt>
                <c:pt idx="16">
                  <c:v>Puebla</c:v>
                </c:pt>
                <c:pt idx="17">
                  <c:v>Baja California Sur</c:v>
                </c:pt>
                <c:pt idx="18">
                  <c:v>Aguascalientes</c:v>
                </c:pt>
                <c:pt idx="19">
                  <c:v>Nayarit</c:v>
                </c:pt>
                <c:pt idx="20">
                  <c:v>Yucatán</c:v>
                </c:pt>
                <c:pt idx="21">
                  <c:v>Tamaulipas</c:v>
                </c:pt>
                <c:pt idx="22">
                  <c:v>Sinaloa</c:v>
                </c:pt>
                <c:pt idx="23">
                  <c:v>Querétaro</c:v>
                </c:pt>
                <c:pt idx="24">
                  <c:v>Coahuila</c:v>
                </c:pt>
                <c:pt idx="25">
                  <c:v>Quintana Roo</c:v>
                </c:pt>
                <c:pt idx="26">
                  <c:v>Guanajuato</c:v>
                </c:pt>
                <c:pt idx="27">
                  <c:v>Chihuahua</c:v>
                </c:pt>
                <c:pt idx="28">
                  <c:v>Sonora</c:v>
                </c:pt>
                <c:pt idx="29">
                  <c:v>Baja California</c:v>
                </c:pt>
                <c:pt idx="30">
                  <c:v>Jalisco</c:v>
                </c:pt>
                <c:pt idx="31">
                  <c:v>Nuevo León</c:v>
                </c:pt>
              </c:strCache>
            </c:strRef>
          </c:cat>
          <c:val>
            <c:numRef>
              <c:f>'F43'!$D$7:$D$38</c:f>
              <c:numCache>
                <c:formatCode>#,##0</c:formatCode>
                <c:ptCount val="32"/>
                <c:pt idx="0">
                  <c:v>-1771</c:v>
                </c:pt>
                <c:pt idx="1">
                  <c:v>405</c:v>
                </c:pt>
                <c:pt idx="2">
                  <c:v>907</c:v>
                </c:pt>
                <c:pt idx="3">
                  <c:v>1239</c:v>
                </c:pt>
                <c:pt idx="4">
                  <c:v>1561</c:v>
                </c:pt>
                <c:pt idx="5">
                  <c:v>2235</c:v>
                </c:pt>
                <c:pt idx="6">
                  <c:v>2287</c:v>
                </c:pt>
                <c:pt idx="7">
                  <c:v>2305</c:v>
                </c:pt>
                <c:pt idx="8">
                  <c:v>2788</c:v>
                </c:pt>
                <c:pt idx="9">
                  <c:v>2951</c:v>
                </c:pt>
                <c:pt idx="10">
                  <c:v>3344</c:v>
                </c:pt>
                <c:pt idx="11">
                  <c:v>3728</c:v>
                </c:pt>
                <c:pt idx="12">
                  <c:v>3786</c:v>
                </c:pt>
                <c:pt idx="13">
                  <c:v>4420</c:v>
                </c:pt>
                <c:pt idx="14">
                  <c:v>4589</c:v>
                </c:pt>
                <c:pt idx="15">
                  <c:v>4854</c:v>
                </c:pt>
                <c:pt idx="16">
                  <c:v>5335</c:v>
                </c:pt>
                <c:pt idx="17">
                  <c:v>5644</c:v>
                </c:pt>
                <c:pt idx="18">
                  <c:v>5802</c:v>
                </c:pt>
                <c:pt idx="19">
                  <c:v>5904</c:v>
                </c:pt>
                <c:pt idx="20">
                  <c:v>6466</c:v>
                </c:pt>
                <c:pt idx="21">
                  <c:v>10448</c:v>
                </c:pt>
                <c:pt idx="22">
                  <c:v>12567</c:v>
                </c:pt>
                <c:pt idx="23">
                  <c:v>13607</c:v>
                </c:pt>
                <c:pt idx="24">
                  <c:v>15090</c:v>
                </c:pt>
                <c:pt idx="25">
                  <c:v>18453</c:v>
                </c:pt>
                <c:pt idx="26">
                  <c:v>18703</c:v>
                </c:pt>
                <c:pt idx="27">
                  <c:v>18768</c:v>
                </c:pt>
                <c:pt idx="28">
                  <c:v>20517</c:v>
                </c:pt>
                <c:pt idx="29">
                  <c:v>25037</c:v>
                </c:pt>
                <c:pt idx="30">
                  <c:v>31557</c:v>
                </c:pt>
                <c:pt idx="31">
                  <c:v>34047</c:v>
                </c:pt>
              </c:numCache>
            </c:numRef>
          </c:val>
          <c:extLst>
            <c:ext xmlns:c16="http://schemas.microsoft.com/office/drawing/2014/chart" uri="{C3380CC4-5D6E-409C-BE32-E72D297353CC}">
              <c16:uniqueId val="{0000001A-B4B6-4A70-A1A6-F524341DE7E0}"/>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38047"/>
          <c:min val="-5771"/>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3702-4280-9945-FD48606908C1}"/>
              </c:ext>
            </c:extLst>
          </c:dPt>
          <c:dPt>
            <c:idx val="6"/>
            <c:invertIfNegative val="0"/>
            <c:bubble3D val="0"/>
            <c:extLst>
              <c:ext xmlns:c16="http://schemas.microsoft.com/office/drawing/2014/chart" uri="{C3380CC4-5D6E-409C-BE32-E72D297353CC}">
                <c16:uniqueId val="{00000001-3702-4280-9945-FD48606908C1}"/>
              </c:ext>
            </c:extLst>
          </c:dPt>
          <c:dPt>
            <c:idx val="8"/>
            <c:invertIfNegative val="0"/>
            <c:bubble3D val="0"/>
            <c:extLst>
              <c:ext xmlns:c16="http://schemas.microsoft.com/office/drawing/2014/chart" uri="{C3380CC4-5D6E-409C-BE32-E72D297353CC}">
                <c16:uniqueId val="{00000002-3702-4280-9945-FD48606908C1}"/>
              </c:ext>
            </c:extLst>
          </c:dPt>
          <c:dPt>
            <c:idx val="9"/>
            <c:invertIfNegative val="0"/>
            <c:bubble3D val="0"/>
            <c:extLst>
              <c:ext xmlns:c16="http://schemas.microsoft.com/office/drawing/2014/chart" uri="{C3380CC4-5D6E-409C-BE32-E72D297353CC}">
                <c16:uniqueId val="{00000003-3702-4280-9945-FD48606908C1}"/>
              </c:ext>
            </c:extLst>
          </c:dPt>
          <c:dPt>
            <c:idx val="12"/>
            <c:invertIfNegative val="0"/>
            <c:bubble3D val="0"/>
            <c:spPr>
              <a:solidFill>
                <a:srgbClr val="E46C0A"/>
              </a:solidFill>
              <a:ln>
                <a:noFill/>
              </a:ln>
              <a:effectLst/>
            </c:spPr>
            <c:extLst>
              <c:ext xmlns:c16="http://schemas.microsoft.com/office/drawing/2014/chart" uri="{C3380CC4-5D6E-409C-BE32-E72D297353CC}">
                <c16:uniqueId val="{00000005-3702-4280-9945-FD48606908C1}"/>
              </c:ext>
            </c:extLst>
          </c:dPt>
          <c:dPt>
            <c:idx val="13"/>
            <c:invertIfNegative val="0"/>
            <c:bubble3D val="0"/>
            <c:extLst>
              <c:ext xmlns:c16="http://schemas.microsoft.com/office/drawing/2014/chart" uri="{C3380CC4-5D6E-409C-BE32-E72D297353CC}">
                <c16:uniqueId val="{00000006-3702-4280-9945-FD48606908C1}"/>
              </c:ext>
            </c:extLst>
          </c:dPt>
          <c:dPt>
            <c:idx val="14"/>
            <c:invertIfNegative val="0"/>
            <c:bubble3D val="0"/>
            <c:extLst>
              <c:ext xmlns:c16="http://schemas.microsoft.com/office/drawing/2014/chart" uri="{C3380CC4-5D6E-409C-BE32-E72D297353CC}">
                <c16:uniqueId val="{00000007-3702-4280-9945-FD48606908C1}"/>
              </c:ext>
            </c:extLst>
          </c:dPt>
          <c:dPt>
            <c:idx val="15"/>
            <c:invertIfNegative val="0"/>
            <c:bubble3D val="0"/>
            <c:extLst>
              <c:ext xmlns:c16="http://schemas.microsoft.com/office/drawing/2014/chart" uri="{C3380CC4-5D6E-409C-BE32-E72D297353CC}">
                <c16:uniqueId val="{00000008-3702-4280-9945-FD48606908C1}"/>
              </c:ext>
            </c:extLst>
          </c:dPt>
          <c:dPt>
            <c:idx val="16"/>
            <c:invertIfNegative val="0"/>
            <c:bubble3D val="0"/>
            <c:extLst>
              <c:ext xmlns:c16="http://schemas.microsoft.com/office/drawing/2014/chart" uri="{C3380CC4-5D6E-409C-BE32-E72D297353CC}">
                <c16:uniqueId val="{00000009-3702-4280-9945-FD48606908C1}"/>
              </c:ext>
            </c:extLst>
          </c:dPt>
          <c:dPt>
            <c:idx val="17"/>
            <c:invertIfNegative val="0"/>
            <c:bubble3D val="0"/>
            <c:spPr>
              <a:solidFill>
                <a:srgbClr val="FFC000"/>
              </a:solidFill>
              <a:ln>
                <a:noFill/>
              </a:ln>
              <a:effectLst/>
            </c:spPr>
            <c:extLst>
              <c:ext xmlns:c16="http://schemas.microsoft.com/office/drawing/2014/chart" uri="{C3380CC4-5D6E-409C-BE32-E72D297353CC}">
                <c16:uniqueId val="{0000000B-3702-4280-9945-FD48606908C1}"/>
              </c:ext>
            </c:extLst>
          </c:dPt>
          <c:dPt>
            <c:idx val="19"/>
            <c:invertIfNegative val="0"/>
            <c:bubble3D val="0"/>
            <c:extLst>
              <c:ext xmlns:c16="http://schemas.microsoft.com/office/drawing/2014/chart" uri="{C3380CC4-5D6E-409C-BE32-E72D297353CC}">
                <c16:uniqueId val="{0000000C-3702-4280-9945-FD48606908C1}"/>
              </c:ext>
            </c:extLst>
          </c:dPt>
          <c:dPt>
            <c:idx val="21"/>
            <c:invertIfNegative val="0"/>
            <c:bubble3D val="0"/>
            <c:extLst>
              <c:ext xmlns:c16="http://schemas.microsoft.com/office/drawing/2014/chart" uri="{C3380CC4-5D6E-409C-BE32-E72D297353CC}">
                <c16:uniqueId val="{0000000D-3702-4280-9945-FD48606908C1}"/>
              </c:ext>
            </c:extLst>
          </c:dPt>
          <c:dPt>
            <c:idx val="22"/>
            <c:invertIfNegative val="0"/>
            <c:bubble3D val="0"/>
            <c:extLst>
              <c:ext xmlns:c16="http://schemas.microsoft.com/office/drawing/2014/chart" uri="{C3380CC4-5D6E-409C-BE32-E72D297353CC}">
                <c16:uniqueId val="{0000000E-3702-4280-9945-FD48606908C1}"/>
              </c:ext>
            </c:extLst>
          </c:dPt>
          <c:dPt>
            <c:idx val="23"/>
            <c:invertIfNegative val="0"/>
            <c:bubble3D val="0"/>
            <c:extLst>
              <c:ext xmlns:c16="http://schemas.microsoft.com/office/drawing/2014/chart" uri="{C3380CC4-5D6E-409C-BE32-E72D297353CC}">
                <c16:uniqueId val="{0000000F-3702-4280-9945-FD48606908C1}"/>
              </c:ext>
            </c:extLst>
          </c:dPt>
          <c:dPt>
            <c:idx val="24"/>
            <c:invertIfNegative val="0"/>
            <c:bubble3D val="0"/>
            <c:extLst>
              <c:ext xmlns:c16="http://schemas.microsoft.com/office/drawing/2014/chart" uri="{C3380CC4-5D6E-409C-BE32-E72D297353CC}">
                <c16:uniqueId val="{00000010-3702-4280-9945-FD48606908C1}"/>
              </c:ext>
            </c:extLst>
          </c:dPt>
          <c:dPt>
            <c:idx val="26"/>
            <c:invertIfNegative val="0"/>
            <c:bubble3D val="0"/>
            <c:extLst>
              <c:ext xmlns:c16="http://schemas.microsoft.com/office/drawing/2014/chart" uri="{C3380CC4-5D6E-409C-BE32-E72D297353CC}">
                <c16:uniqueId val="{00000011-3702-4280-9945-FD48606908C1}"/>
              </c:ext>
            </c:extLst>
          </c:dPt>
          <c:dPt>
            <c:idx val="32"/>
            <c:invertIfNegative val="0"/>
            <c:bubble3D val="0"/>
            <c:extLst>
              <c:ext xmlns:c16="http://schemas.microsoft.com/office/drawing/2014/chart" uri="{C3380CC4-5D6E-409C-BE32-E72D297353CC}">
                <c16:uniqueId val="{00000012-3702-4280-9945-FD48606908C1}"/>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702-4280-9945-FD48606908C1}"/>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702-4280-9945-FD48606908C1}"/>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'F44'!$A$7:$A$39</c:f>
              <c:strCache>
                <c:ptCount val="33"/>
                <c:pt idx="0">
                  <c:v>Guerrero</c:v>
                </c:pt>
                <c:pt idx="1">
                  <c:v>Ciudad de México</c:v>
                </c:pt>
                <c:pt idx="2">
                  <c:v>Chiapas</c:v>
                </c:pt>
                <c:pt idx="3">
                  <c:v>Estado de México</c:v>
                </c:pt>
                <c:pt idx="4">
                  <c:v>Veracruz</c:v>
                </c:pt>
                <c:pt idx="5">
                  <c:v>Zacatecas</c:v>
                </c:pt>
                <c:pt idx="6">
                  <c:v>Morelos</c:v>
                </c:pt>
                <c:pt idx="7">
                  <c:v>San Luis Potosí</c:v>
                </c:pt>
                <c:pt idx="8">
                  <c:v>Puebla</c:v>
                </c:pt>
                <c:pt idx="9">
                  <c:v>Michoacán</c:v>
                </c:pt>
                <c:pt idx="10">
                  <c:v>Colima</c:v>
                </c:pt>
                <c:pt idx="11">
                  <c:v>Oaxaca</c:v>
                </c:pt>
                <c:pt idx="12">
                  <c:v>Nacional</c:v>
                </c:pt>
                <c:pt idx="13">
                  <c:v>Durango</c:v>
                </c:pt>
                <c:pt idx="14">
                  <c:v>Hidalgo</c:v>
                </c:pt>
                <c:pt idx="15">
                  <c:v>Tamaulipas</c:v>
                </c:pt>
                <c:pt idx="16">
                  <c:v>Yucatán</c:v>
                </c:pt>
                <c:pt idx="17">
                  <c:v>Jalisco</c:v>
                </c:pt>
                <c:pt idx="18">
                  <c:v>Campeche</c:v>
                </c:pt>
                <c:pt idx="19">
                  <c:v>Aguascalientes</c:v>
                </c:pt>
                <c:pt idx="20">
                  <c:v>Guanajuato</c:v>
                </c:pt>
                <c:pt idx="21">
                  <c:v>Coahuila</c:v>
                </c:pt>
                <c:pt idx="22">
                  <c:v>Tabasco</c:v>
                </c:pt>
                <c:pt idx="23">
                  <c:v>Nuevo León</c:v>
                </c:pt>
                <c:pt idx="24">
                  <c:v>Chihuahua</c:v>
                </c:pt>
                <c:pt idx="25">
                  <c:v>Tlaxcala</c:v>
                </c:pt>
                <c:pt idx="26">
                  <c:v>Querétaro</c:v>
                </c:pt>
                <c:pt idx="27">
                  <c:v>Sinaloa</c:v>
                </c:pt>
                <c:pt idx="28">
                  <c:v>Baja California</c:v>
                </c:pt>
                <c:pt idx="29">
                  <c:v>Baja California Sur</c:v>
                </c:pt>
                <c:pt idx="30">
                  <c:v>Sonora</c:v>
                </c:pt>
                <c:pt idx="31">
                  <c:v>Nayarit</c:v>
                </c:pt>
                <c:pt idx="32">
                  <c:v>Quintana Roo</c:v>
                </c:pt>
              </c:strCache>
            </c:strRef>
          </c:cat>
          <c:val>
            <c:numRef>
              <c:f>'F44'!$D$7:$D$39</c:f>
              <c:numCache>
                <c:formatCode>0.00%</c:formatCode>
                <c:ptCount val="33"/>
                <c:pt idx="0">
                  <c:v>-1.110205616850557E-2</c:v>
                </c:pt>
                <c:pt idx="1">
                  <c:v>6.7364127409219599E-4</c:v>
                </c:pt>
                <c:pt idx="2">
                  <c:v>1.6795083394847143E-3</c:v>
                </c:pt>
                <c:pt idx="3">
                  <c:v>2.6484677093554509E-3</c:v>
                </c:pt>
                <c:pt idx="4">
                  <c:v>3.9322024864418825E-3</c:v>
                </c:pt>
                <c:pt idx="5">
                  <c:v>4.6574202923852503E-3</c:v>
                </c:pt>
                <c:pt idx="6">
                  <c:v>5.7419860134675371E-3</c:v>
                </c:pt>
                <c:pt idx="7">
                  <c:v>7.2528678542225222E-3</c:v>
                </c:pt>
                <c:pt idx="8">
                  <c:v>8.4845227038512494E-3</c:v>
                </c:pt>
                <c:pt idx="9">
                  <c:v>1.0227236812995866E-2</c:v>
                </c:pt>
                <c:pt idx="10">
                  <c:v>1.0598787352068539E-2</c:v>
                </c:pt>
                <c:pt idx="11">
                  <c:v>1.2777268560953292E-2</c:v>
                </c:pt>
                <c:pt idx="12">
                  <c:v>1.345503201812237E-2</c:v>
                </c:pt>
                <c:pt idx="13">
                  <c:v>1.451837774264142E-2</c:v>
                </c:pt>
                <c:pt idx="14">
                  <c:v>1.4752009600885296E-2</c:v>
                </c:pt>
                <c:pt idx="15">
                  <c:v>1.4906038315138259E-2</c:v>
                </c:pt>
                <c:pt idx="16">
                  <c:v>1.5601813535888187E-2</c:v>
                </c:pt>
                <c:pt idx="17">
                  <c:v>1.6325721871407683E-2</c:v>
                </c:pt>
                <c:pt idx="18">
                  <c:v>1.6811932460522927E-2</c:v>
                </c:pt>
                <c:pt idx="19">
                  <c:v>1.6954253904708949E-2</c:v>
                </c:pt>
                <c:pt idx="20">
                  <c:v>1.7949256856811813E-2</c:v>
                </c:pt>
                <c:pt idx="21">
                  <c:v>1.8287384613147273E-2</c:v>
                </c:pt>
                <c:pt idx="22">
                  <c:v>1.868297693370935E-2</c:v>
                </c:pt>
                <c:pt idx="23">
                  <c:v>1.9201572806597955E-2</c:v>
                </c:pt>
                <c:pt idx="24">
                  <c:v>1.9491019363280904E-2</c:v>
                </c:pt>
                <c:pt idx="25">
                  <c:v>2.0339630883477122E-2</c:v>
                </c:pt>
                <c:pt idx="26">
                  <c:v>2.0535489255352646E-2</c:v>
                </c:pt>
                <c:pt idx="27">
                  <c:v>2.1004267040164892E-2</c:v>
                </c:pt>
                <c:pt idx="28">
                  <c:v>2.4010779293016427E-2</c:v>
                </c:pt>
                <c:pt idx="29">
                  <c:v>2.6849724319361501E-2</c:v>
                </c:pt>
                <c:pt idx="30">
                  <c:v>3.3756114254501091E-2</c:v>
                </c:pt>
                <c:pt idx="31">
                  <c:v>3.4227079045769493E-2</c:v>
                </c:pt>
                <c:pt idx="32">
                  <c:v>3.936791172781029E-2</c:v>
                </c:pt>
              </c:numCache>
            </c:numRef>
          </c:val>
          <c:extLst>
            <c:ext xmlns:c16="http://schemas.microsoft.com/office/drawing/2014/chart" uri="{C3380CC4-5D6E-409C-BE32-E72D297353CC}">
              <c16:uniqueId val="{00000014-3702-4280-9945-FD48606908C1}"/>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5.9367911727810294E-2"/>
          <c:min val="-3.110205616850557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E0D4-476F-93F8-FFE93D18FD89}"/>
              </c:ext>
            </c:extLst>
          </c:dPt>
          <c:dPt>
            <c:idx val="1"/>
            <c:invertIfNegative val="0"/>
            <c:bubble3D val="0"/>
            <c:spPr>
              <a:solidFill>
                <a:srgbClr val="606868"/>
              </a:solidFill>
              <a:ln>
                <a:noFill/>
              </a:ln>
              <a:effectLst/>
            </c:spPr>
            <c:extLst>
              <c:ext xmlns:c16="http://schemas.microsoft.com/office/drawing/2014/chart" uri="{C3380CC4-5D6E-409C-BE32-E72D297353CC}">
                <c16:uniqueId val="{00000003-E0D4-476F-93F8-FFE93D18FD89}"/>
              </c:ext>
            </c:extLst>
          </c:dPt>
          <c:dPt>
            <c:idx val="3"/>
            <c:invertIfNegative val="0"/>
            <c:bubble3D val="0"/>
            <c:spPr>
              <a:solidFill>
                <a:srgbClr val="606868"/>
              </a:solidFill>
              <a:ln>
                <a:noFill/>
              </a:ln>
              <a:effectLst/>
            </c:spPr>
            <c:extLst>
              <c:ext xmlns:c16="http://schemas.microsoft.com/office/drawing/2014/chart" uri="{C3380CC4-5D6E-409C-BE32-E72D297353CC}">
                <c16:uniqueId val="{00000005-E0D4-476F-93F8-FFE93D18FD89}"/>
              </c:ext>
            </c:extLst>
          </c:dPt>
          <c:dPt>
            <c:idx val="4"/>
            <c:invertIfNegative val="0"/>
            <c:bubble3D val="0"/>
            <c:spPr>
              <a:solidFill>
                <a:srgbClr val="606868"/>
              </a:solidFill>
              <a:ln>
                <a:noFill/>
              </a:ln>
              <a:effectLst/>
            </c:spPr>
            <c:extLst>
              <c:ext xmlns:c16="http://schemas.microsoft.com/office/drawing/2014/chart" uri="{C3380CC4-5D6E-409C-BE32-E72D297353CC}">
                <c16:uniqueId val="{00000007-E0D4-476F-93F8-FFE93D18FD89}"/>
              </c:ext>
            </c:extLst>
          </c:dPt>
          <c:dPt>
            <c:idx val="6"/>
            <c:invertIfNegative val="0"/>
            <c:bubble3D val="0"/>
            <c:spPr>
              <a:solidFill>
                <a:srgbClr val="606868"/>
              </a:solidFill>
              <a:ln>
                <a:noFill/>
              </a:ln>
              <a:effectLst/>
            </c:spPr>
            <c:extLst>
              <c:ext xmlns:c16="http://schemas.microsoft.com/office/drawing/2014/chart" uri="{C3380CC4-5D6E-409C-BE32-E72D297353CC}">
                <c16:uniqueId val="{00000009-E0D4-476F-93F8-FFE93D18FD89}"/>
              </c:ext>
            </c:extLst>
          </c:dPt>
          <c:dPt>
            <c:idx val="11"/>
            <c:invertIfNegative val="0"/>
            <c:bubble3D val="0"/>
            <c:spPr>
              <a:solidFill>
                <a:srgbClr val="606868"/>
              </a:solidFill>
              <a:ln>
                <a:noFill/>
              </a:ln>
              <a:effectLst/>
            </c:spPr>
            <c:extLst>
              <c:ext xmlns:c16="http://schemas.microsoft.com/office/drawing/2014/chart" uri="{C3380CC4-5D6E-409C-BE32-E72D297353CC}">
                <c16:uniqueId val="{0000000B-E0D4-476F-93F8-FFE93D18FD89}"/>
              </c:ext>
            </c:extLst>
          </c:dPt>
          <c:dPt>
            <c:idx val="14"/>
            <c:invertIfNegative val="0"/>
            <c:bubble3D val="0"/>
            <c:spPr>
              <a:solidFill>
                <a:srgbClr val="606868"/>
              </a:solidFill>
              <a:ln>
                <a:noFill/>
              </a:ln>
              <a:effectLst/>
            </c:spPr>
            <c:extLst>
              <c:ext xmlns:c16="http://schemas.microsoft.com/office/drawing/2014/chart" uri="{C3380CC4-5D6E-409C-BE32-E72D297353CC}">
                <c16:uniqueId val="{0000000D-E0D4-476F-93F8-FFE93D18FD89}"/>
              </c:ext>
            </c:extLst>
          </c:dPt>
          <c:dPt>
            <c:idx val="19"/>
            <c:invertIfNegative val="0"/>
            <c:bubble3D val="0"/>
            <c:spPr>
              <a:solidFill>
                <a:srgbClr val="606868"/>
              </a:solidFill>
              <a:ln>
                <a:noFill/>
              </a:ln>
              <a:effectLst/>
            </c:spPr>
            <c:extLst>
              <c:ext xmlns:c16="http://schemas.microsoft.com/office/drawing/2014/chart" uri="{C3380CC4-5D6E-409C-BE32-E72D297353CC}">
                <c16:uniqueId val="{0000000F-E0D4-476F-93F8-FFE93D18FD89}"/>
              </c:ext>
            </c:extLst>
          </c:dPt>
          <c:dPt>
            <c:idx val="24"/>
            <c:invertIfNegative val="0"/>
            <c:bubble3D val="0"/>
            <c:spPr>
              <a:solidFill>
                <a:srgbClr val="606868"/>
              </a:solidFill>
              <a:ln>
                <a:noFill/>
              </a:ln>
              <a:effectLst/>
            </c:spPr>
            <c:extLst>
              <c:ext xmlns:c16="http://schemas.microsoft.com/office/drawing/2014/chart" uri="{C3380CC4-5D6E-409C-BE32-E72D297353CC}">
                <c16:uniqueId val="{00000011-E0D4-476F-93F8-FFE93D18FD89}"/>
              </c:ext>
            </c:extLst>
          </c:dPt>
          <c:dPt>
            <c:idx val="25"/>
            <c:invertIfNegative val="0"/>
            <c:bubble3D val="0"/>
            <c:spPr>
              <a:solidFill>
                <a:srgbClr val="606868"/>
              </a:solidFill>
              <a:ln>
                <a:noFill/>
              </a:ln>
              <a:effectLst/>
            </c:spPr>
            <c:extLst>
              <c:ext xmlns:c16="http://schemas.microsoft.com/office/drawing/2014/chart" uri="{C3380CC4-5D6E-409C-BE32-E72D297353CC}">
                <c16:uniqueId val="{00000013-E0D4-476F-93F8-FFE93D18FD89}"/>
              </c:ext>
            </c:extLst>
          </c:dPt>
          <c:dPt>
            <c:idx val="27"/>
            <c:invertIfNegative val="0"/>
            <c:bubble3D val="0"/>
            <c:spPr>
              <a:solidFill>
                <a:srgbClr val="606868"/>
              </a:solidFill>
              <a:ln>
                <a:noFill/>
              </a:ln>
              <a:effectLst/>
            </c:spPr>
            <c:extLst>
              <c:ext xmlns:c16="http://schemas.microsoft.com/office/drawing/2014/chart" uri="{C3380CC4-5D6E-409C-BE32-E72D297353CC}">
                <c16:uniqueId val="{00000015-E0D4-476F-93F8-FFE93D18FD89}"/>
              </c:ext>
            </c:extLst>
          </c:dPt>
          <c:dPt>
            <c:idx val="30"/>
            <c:invertIfNegative val="0"/>
            <c:bubble3D val="0"/>
            <c:spPr>
              <a:solidFill>
                <a:srgbClr val="FFC000"/>
              </a:solidFill>
              <a:ln>
                <a:noFill/>
              </a:ln>
              <a:effectLst/>
            </c:spPr>
            <c:extLst>
              <c:ext xmlns:c16="http://schemas.microsoft.com/office/drawing/2014/chart" uri="{C3380CC4-5D6E-409C-BE32-E72D297353CC}">
                <c16:uniqueId val="{00000017-E0D4-476F-93F8-FFE93D18FD89}"/>
              </c:ext>
            </c:extLst>
          </c:dPt>
          <c:dPt>
            <c:idx val="31"/>
            <c:invertIfNegative val="0"/>
            <c:bubble3D val="0"/>
            <c:spPr>
              <a:solidFill>
                <a:srgbClr val="606868"/>
              </a:solidFill>
              <a:ln>
                <a:noFill/>
              </a:ln>
              <a:effectLst/>
            </c:spPr>
            <c:extLst>
              <c:ext xmlns:c16="http://schemas.microsoft.com/office/drawing/2014/chart" uri="{C3380CC4-5D6E-409C-BE32-E72D297353CC}">
                <c16:uniqueId val="{00000019-E0D4-476F-93F8-FFE93D18FD89}"/>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D4-476F-93F8-FFE93D18FD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'F45'!$A$7:$A$38</c:f>
              <c:strCache>
                <c:ptCount val="32"/>
                <c:pt idx="0">
                  <c:v>Ciudad de México</c:v>
                </c:pt>
                <c:pt idx="1">
                  <c:v>Guerrero</c:v>
                </c:pt>
                <c:pt idx="2">
                  <c:v>Morelos</c:v>
                </c:pt>
                <c:pt idx="3">
                  <c:v>Puebla</c:v>
                </c:pt>
                <c:pt idx="4">
                  <c:v>Oaxaca</c:v>
                </c:pt>
                <c:pt idx="5">
                  <c:v>Tamaulipas</c:v>
                </c:pt>
                <c:pt idx="6">
                  <c:v>Zacatecas</c:v>
                </c:pt>
                <c:pt idx="7">
                  <c:v>Tlaxcala</c:v>
                </c:pt>
                <c:pt idx="8">
                  <c:v>Veracruz</c:v>
                </c:pt>
                <c:pt idx="9">
                  <c:v>Colima</c:v>
                </c:pt>
                <c:pt idx="10">
                  <c:v>Durango</c:v>
                </c:pt>
                <c:pt idx="11">
                  <c:v>Campeche</c:v>
                </c:pt>
                <c:pt idx="12">
                  <c:v>Chiapas</c:v>
                </c:pt>
                <c:pt idx="13">
                  <c:v>San Luis Potosí</c:v>
                </c:pt>
                <c:pt idx="14">
                  <c:v>Quintana Roo</c:v>
                </c:pt>
                <c:pt idx="15">
                  <c:v>Aguascalientes</c:v>
                </c:pt>
                <c:pt idx="16">
                  <c:v>Michoacán</c:v>
                </c:pt>
                <c:pt idx="17">
                  <c:v>Hidalgo</c:v>
                </c:pt>
                <c:pt idx="18">
                  <c:v>Baja California Sur</c:v>
                </c:pt>
                <c:pt idx="19">
                  <c:v>Sonora</c:v>
                </c:pt>
                <c:pt idx="20">
                  <c:v>Nayarit</c:v>
                </c:pt>
                <c:pt idx="21">
                  <c:v>Yucatán</c:v>
                </c:pt>
                <c:pt idx="22">
                  <c:v>Coahuila</c:v>
                </c:pt>
                <c:pt idx="23">
                  <c:v>Sinaloa</c:v>
                </c:pt>
                <c:pt idx="24">
                  <c:v>Guanajuato</c:v>
                </c:pt>
                <c:pt idx="25">
                  <c:v>Tabasco</c:v>
                </c:pt>
                <c:pt idx="26">
                  <c:v>Estado de México</c:v>
                </c:pt>
                <c:pt idx="27">
                  <c:v>Chihuahua</c:v>
                </c:pt>
                <c:pt idx="28">
                  <c:v>Querétaro</c:v>
                </c:pt>
                <c:pt idx="29">
                  <c:v>Baja California</c:v>
                </c:pt>
                <c:pt idx="30">
                  <c:v>Nuevo León</c:v>
                </c:pt>
                <c:pt idx="31">
                  <c:v>Jalisco</c:v>
                </c:pt>
              </c:strCache>
            </c:strRef>
          </c:cat>
          <c:val>
            <c:numRef>
              <c:f>'F45'!$D$7:$D$38</c:f>
              <c:numCache>
                <c:formatCode>#,##0</c:formatCode>
                <c:ptCount val="32"/>
                <c:pt idx="0">
                  <c:v>-91692</c:v>
                </c:pt>
                <c:pt idx="1">
                  <c:v>-1779</c:v>
                </c:pt>
                <c:pt idx="2">
                  <c:v>3569</c:v>
                </c:pt>
                <c:pt idx="3">
                  <c:v>3824</c:v>
                </c:pt>
                <c:pt idx="4">
                  <c:v>7745</c:v>
                </c:pt>
                <c:pt idx="5">
                  <c:v>8023</c:v>
                </c:pt>
                <c:pt idx="6">
                  <c:v>8936</c:v>
                </c:pt>
                <c:pt idx="7">
                  <c:v>9734</c:v>
                </c:pt>
                <c:pt idx="8">
                  <c:v>11647</c:v>
                </c:pt>
                <c:pt idx="9">
                  <c:v>11805</c:v>
                </c:pt>
                <c:pt idx="10">
                  <c:v>12352</c:v>
                </c:pt>
                <c:pt idx="11">
                  <c:v>13126</c:v>
                </c:pt>
                <c:pt idx="12">
                  <c:v>14653</c:v>
                </c:pt>
                <c:pt idx="13">
                  <c:v>17713</c:v>
                </c:pt>
                <c:pt idx="14">
                  <c:v>19913</c:v>
                </c:pt>
                <c:pt idx="15">
                  <c:v>21950</c:v>
                </c:pt>
                <c:pt idx="16">
                  <c:v>22766</c:v>
                </c:pt>
                <c:pt idx="17">
                  <c:v>23840</c:v>
                </c:pt>
                <c:pt idx="18">
                  <c:v>24490</c:v>
                </c:pt>
                <c:pt idx="19">
                  <c:v>31800</c:v>
                </c:pt>
                <c:pt idx="20">
                  <c:v>38133</c:v>
                </c:pt>
                <c:pt idx="21">
                  <c:v>42993</c:v>
                </c:pt>
                <c:pt idx="22">
                  <c:v>43763</c:v>
                </c:pt>
                <c:pt idx="23">
                  <c:v>51104</c:v>
                </c:pt>
                <c:pt idx="24">
                  <c:v>58194</c:v>
                </c:pt>
                <c:pt idx="25">
                  <c:v>72283</c:v>
                </c:pt>
                <c:pt idx="26">
                  <c:v>76890</c:v>
                </c:pt>
                <c:pt idx="27">
                  <c:v>83213</c:v>
                </c:pt>
                <c:pt idx="28">
                  <c:v>85155</c:v>
                </c:pt>
                <c:pt idx="29">
                  <c:v>140646</c:v>
                </c:pt>
                <c:pt idx="30">
                  <c:v>163271</c:v>
                </c:pt>
                <c:pt idx="31">
                  <c:v>172483</c:v>
                </c:pt>
              </c:numCache>
            </c:numRef>
          </c:val>
          <c:extLst>
            <c:ext xmlns:c16="http://schemas.microsoft.com/office/drawing/2014/chart" uri="{C3380CC4-5D6E-409C-BE32-E72D297353CC}">
              <c16:uniqueId val="{0000001A-E0D4-476F-93F8-FFE93D18FD89}"/>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213788"/>
          <c:min val="-15045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v>Permanentes</c:v>
          </c:tx>
          <c:spPr>
            <a:solidFill>
              <a:srgbClr val="FFC000"/>
            </a:solidFill>
            <a:ln>
              <a:noFill/>
            </a:ln>
            <a:effectLst/>
          </c:spPr>
          <c:invertIfNegative val="0"/>
          <c:dLbls>
            <c:dLbl>
              <c:idx val="0"/>
              <c:layout>
                <c:manualLayout>
                  <c:x val="9.3528803624377641E-2"/>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74-4338-8CDA-2BB23C832C01}"/>
                </c:ext>
              </c:extLst>
            </c:dLbl>
            <c:dLbl>
              <c:idx val="1"/>
              <c:layout>
                <c:manualLayout>
                  <c:x val="2.7028960779286328E-2"/>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74-4338-8CDA-2BB23C832C01}"/>
                </c:ext>
              </c:extLst>
            </c:dLbl>
            <c:dLbl>
              <c:idx val="2"/>
              <c:layout>
                <c:manualLayout>
                  <c:x val="3.23824970340903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74-4338-8CDA-2BB23C832C01}"/>
                </c:ext>
              </c:extLst>
            </c:dLbl>
            <c:dLbl>
              <c:idx val="3"/>
              <c:layout>
                <c:manualLayout>
                  <c:x val="4.8618190003062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74-4338-8CDA-2BB23C832C01}"/>
                </c:ext>
              </c:extLst>
            </c:dLbl>
            <c:dLbl>
              <c:idx val="4"/>
              <c:layout>
                <c:manualLayout>
                  <c:x val="-3.1120880660080921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74-4338-8CDA-2BB23C832C01}"/>
                </c:ext>
              </c:extLst>
            </c:dLbl>
            <c:dLbl>
              <c:idx val="5"/>
              <c:layout>
                <c:manualLayout>
                  <c:x val="4.669983951175749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74-4338-8CDA-2BB23C832C01}"/>
                </c:ext>
              </c:extLst>
            </c:dLbl>
            <c:dLbl>
              <c:idx val="6"/>
              <c:layout>
                <c:manualLayout>
                  <c:x val="-3.5052531153624812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74-4338-8CDA-2BB23C832C01}"/>
                </c:ext>
              </c:extLst>
            </c:dLbl>
            <c:dLbl>
              <c:idx val="7"/>
              <c:layout>
                <c:manualLayout>
                  <c:x val="-4.6001017845289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74-4338-8CDA-2BB23C832C01}"/>
                </c:ext>
              </c:extLst>
            </c:dLbl>
            <c:dLbl>
              <c:idx val="8"/>
              <c:layout>
                <c:manualLayout>
                  <c:x val="-3.623418118420558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A74-4338-8CDA-2BB23C832C01}"/>
                </c:ext>
              </c:extLst>
            </c:dLbl>
            <c:dLbl>
              <c:idx val="9"/>
              <c:layout>
                <c:manualLayout>
                  <c:x val="-4.799579932589214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A74-4338-8CDA-2BB23C832C01}"/>
                </c:ext>
              </c:extLst>
            </c:dLbl>
            <c:dLbl>
              <c:idx val="10"/>
              <c:layout>
                <c:manualLayout>
                  <c:x val="-6.02099427962866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A74-4338-8CDA-2BB23C832C01}"/>
                </c:ext>
              </c:extLst>
            </c:dLbl>
            <c:dLbl>
              <c:idx val="11"/>
              <c:layout>
                <c:manualLayout>
                  <c:x val="-5.8944622717949993E-2"/>
                  <c:y val="-2.35185098079601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A74-4338-8CDA-2BB23C832C01}"/>
                </c:ext>
              </c:extLst>
            </c:dLbl>
            <c:dLbl>
              <c:idx val="12"/>
              <c:layout>
                <c:manualLayout>
                  <c:x val="-6.82335131706251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A74-4338-8CDA-2BB23C832C01}"/>
                </c:ext>
              </c:extLst>
            </c:dLbl>
            <c:dLbl>
              <c:idx val="13"/>
              <c:layout>
                <c:manualLayout>
                  <c:x val="-5.397071615668622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A74-4338-8CDA-2BB23C832C01}"/>
                </c:ext>
              </c:extLst>
            </c:dLbl>
            <c:dLbl>
              <c:idx val="14"/>
              <c:layout>
                <c:manualLayout>
                  <c:x val="-6.9448664890347622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A74-4338-8CDA-2BB23C832C01}"/>
                </c:ext>
              </c:extLst>
            </c:dLbl>
            <c:dLbl>
              <c:idx val="15"/>
              <c:layout>
                <c:manualLayout>
                  <c:x val="-6.853115631837652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A74-4338-8CDA-2BB23C832C01}"/>
                </c:ext>
              </c:extLst>
            </c:dLbl>
            <c:dLbl>
              <c:idx val="16"/>
              <c:layout>
                <c:manualLayout>
                  <c:x val="-6.6006071718193893E-2"/>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A74-4338-8CDA-2BB23C832C01}"/>
                </c:ext>
              </c:extLst>
            </c:dLbl>
            <c:dLbl>
              <c:idx val="17"/>
              <c:layout>
                <c:manualLayout>
                  <c:x val="-6.386448886607556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A74-4338-8CDA-2BB23C832C01}"/>
                </c:ext>
              </c:extLst>
            </c:dLbl>
            <c:dLbl>
              <c:idx val="18"/>
              <c:layout>
                <c:manualLayout>
                  <c:x val="-7.102661128394129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A74-4338-8CDA-2BB23C832C01}"/>
                </c:ext>
              </c:extLst>
            </c:dLbl>
            <c:dLbl>
              <c:idx val="19"/>
              <c:layout>
                <c:manualLayout>
                  <c:x val="-8.728216957612282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A74-4338-8CDA-2BB23C832C01}"/>
                </c:ext>
              </c:extLst>
            </c:dLbl>
            <c:dLbl>
              <c:idx val="20"/>
              <c:layout>
                <c:manualLayout>
                  <c:x val="-8.537678204996331E-2"/>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A74-4338-8CDA-2BB23C832C01}"/>
                </c:ext>
              </c:extLst>
            </c:dLbl>
            <c:dLbl>
              <c:idx val="21"/>
              <c:layout>
                <c:manualLayout>
                  <c:x val="-9.4358770094068997E-2"/>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A74-4338-8CDA-2BB23C832C01}"/>
                </c:ext>
              </c:extLst>
            </c:dLbl>
            <c:dLbl>
              <c:idx val="22"/>
              <c:layout>
                <c:manualLayout>
                  <c:x val="-7.8434188288583923E-2"/>
                  <c:y val="-4.311676989265367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A74-4338-8CDA-2BB23C832C01}"/>
                </c:ext>
              </c:extLst>
            </c:dLbl>
            <c:dLbl>
              <c:idx val="23"/>
              <c:layout>
                <c:manualLayout>
                  <c:x val="-0.12753992046126614"/>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A74-4338-8CDA-2BB23C832C01}"/>
                </c:ext>
              </c:extLst>
            </c:dLbl>
            <c:dLbl>
              <c:idx val="24"/>
              <c:layout>
                <c:manualLayout>
                  <c:x val="-0.13063992098315169"/>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A74-4338-8CDA-2BB23C832C01}"/>
                </c:ext>
              </c:extLst>
            </c:dLbl>
            <c:dLbl>
              <c:idx val="25"/>
              <c:layout>
                <c:manualLayout>
                  <c:x val="-0.11187964846458728"/>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A74-4338-8CDA-2BB23C832C01}"/>
                </c:ext>
              </c:extLst>
            </c:dLbl>
            <c:dLbl>
              <c:idx val="26"/>
              <c:layout>
                <c:manualLayout>
                  <c:x val="-0.19074178295316219"/>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A74-4338-8CDA-2BB23C832C01}"/>
                </c:ext>
              </c:extLst>
            </c:dLbl>
            <c:dLbl>
              <c:idx val="27"/>
              <c:layout>
                <c:manualLayout>
                  <c:x val="-9.017947646119135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A74-4338-8CDA-2BB23C832C01}"/>
                </c:ext>
              </c:extLst>
            </c:dLbl>
            <c:dLbl>
              <c:idx val="28"/>
              <c:layout>
                <c:manualLayout>
                  <c:x val="-0.17718706686650956"/>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A74-4338-8CDA-2BB23C832C01}"/>
                </c:ext>
              </c:extLst>
            </c:dLbl>
            <c:dLbl>
              <c:idx val="29"/>
              <c:layout>
                <c:manualLayout>
                  <c:x val="-0.17903302677323679"/>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A74-4338-8CDA-2BB23C832C01}"/>
                </c:ext>
              </c:extLst>
            </c:dLbl>
            <c:dLbl>
              <c:idx val="30"/>
              <c:layout>
                <c:manualLayout>
                  <c:x val="-0.2712833790039359"/>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A74-4338-8CDA-2BB23C832C01}"/>
                </c:ext>
              </c:extLst>
            </c:dLbl>
            <c:dLbl>
              <c:idx val="31"/>
              <c:layout>
                <c:manualLayout>
                  <c:x val="-0.1750899284663179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A74-4338-8CDA-2BB23C832C0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'F46'!$A$8:$A$39</c:f>
              <c:strCache>
                <c:ptCount val="32"/>
                <c:pt idx="0">
                  <c:v>Sinaloa</c:v>
                </c:pt>
                <c:pt idx="1">
                  <c:v>Campeche</c:v>
                </c:pt>
                <c:pt idx="2">
                  <c:v>Colima</c:v>
                </c:pt>
                <c:pt idx="3">
                  <c:v>Zacatecas</c:v>
                </c:pt>
                <c:pt idx="4">
                  <c:v>Guerrero</c:v>
                </c:pt>
                <c:pt idx="5">
                  <c:v>Chiapas</c:v>
                </c:pt>
                <c:pt idx="6">
                  <c:v>Tlaxcala</c:v>
                </c:pt>
                <c:pt idx="7">
                  <c:v>Nayarit</c:v>
                </c:pt>
                <c:pt idx="8">
                  <c:v>Oaxaca</c:v>
                </c:pt>
                <c:pt idx="9">
                  <c:v>Hidalgo</c:v>
                </c:pt>
                <c:pt idx="10">
                  <c:v>Durango</c:v>
                </c:pt>
                <c:pt idx="11">
                  <c:v>Morelos</c:v>
                </c:pt>
                <c:pt idx="12">
                  <c:v>Veracruz</c:v>
                </c:pt>
                <c:pt idx="13">
                  <c:v>Michoacán</c:v>
                </c:pt>
                <c:pt idx="14">
                  <c:v>Aguascalientes</c:v>
                </c:pt>
                <c:pt idx="15">
                  <c:v>Baja California Sur</c:v>
                </c:pt>
                <c:pt idx="16">
                  <c:v>Yucatán</c:v>
                </c:pt>
                <c:pt idx="17">
                  <c:v>Tabasco</c:v>
                </c:pt>
                <c:pt idx="18">
                  <c:v>Puebla</c:v>
                </c:pt>
                <c:pt idx="19">
                  <c:v>Tamaulipas</c:v>
                </c:pt>
                <c:pt idx="20">
                  <c:v>San Luis Potosí</c:v>
                </c:pt>
                <c:pt idx="21">
                  <c:v>Baja California</c:v>
                </c:pt>
                <c:pt idx="22">
                  <c:v>Quintana Roo</c:v>
                </c:pt>
                <c:pt idx="23">
                  <c:v>Chihuahua</c:v>
                </c:pt>
                <c:pt idx="24">
                  <c:v>Coahuila</c:v>
                </c:pt>
                <c:pt idx="25">
                  <c:v>Querétaro</c:v>
                </c:pt>
                <c:pt idx="26">
                  <c:v>Estado de México</c:v>
                </c:pt>
                <c:pt idx="27">
                  <c:v>Sonora</c:v>
                </c:pt>
                <c:pt idx="28">
                  <c:v>Guanajuato</c:v>
                </c:pt>
                <c:pt idx="29">
                  <c:v>Jalisco</c:v>
                </c:pt>
                <c:pt idx="30">
                  <c:v>Nuevo León</c:v>
                </c:pt>
                <c:pt idx="31">
                  <c:v>Ciudad de México</c:v>
                </c:pt>
              </c:strCache>
            </c:strRef>
          </c:cat>
          <c:val>
            <c:numRef>
              <c:f>'F46'!$G$8:$G$39</c:f>
              <c:numCache>
                <c:formatCode>#,##0</c:formatCode>
                <c:ptCount val="32"/>
                <c:pt idx="0">
                  <c:v>3843</c:v>
                </c:pt>
                <c:pt idx="1">
                  <c:v>620</c:v>
                </c:pt>
                <c:pt idx="2">
                  <c:v>836</c:v>
                </c:pt>
                <c:pt idx="3">
                  <c:v>1257</c:v>
                </c:pt>
                <c:pt idx="4">
                  <c:v>448</c:v>
                </c:pt>
                <c:pt idx="5">
                  <c:v>1559</c:v>
                </c:pt>
                <c:pt idx="6">
                  <c:v>902</c:v>
                </c:pt>
                <c:pt idx="7">
                  <c:v>1364</c:v>
                </c:pt>
                <c:pt idx="8">
                  <c:v>679</c:v>
                </c:pt>
                <c:pt idx="9">
                  <c:v>1230</c:v>
                </c:pt>
                <c:pt idx="10">
                  <c:v>2133</c:v>
                </c:pt>
                <c:pt idx="11">
                  <c:v>2218</c:v>
                </c:pt>
                <c:pt idx="12">
                  <c:v>2743</c:v>
                </c:pt>
                <c:pt idx="13">
                  <c:v>1834</c:v>
                </c:pt>
                <c:pt idx="14">
                  <c:v>2805</c:v>
                </c:pt>
                <c:pt idx="15">
                  <c:v>2723</c:v>
                </c:pt>
                <c:pt idx="16">
                  <c:v>2749</c:v>
                </c:pt>
                <c:pt idx="17">
                  <c:v>2462</c:v>
                </c:pt>
                <c:pt idx="18">
                  <c:v>2699</c:v>
                </c:pt>
                <c:pt idx="19">
                  <c:v>3905</c:v>
                </c:pt>
                <c:pt idx="20">
                  <c:v>4033</c:v>
                </c:pt>
                <c:pt idx="21">
                  <c:v>4435</c:v>
                </c:pt>
                <c:pt idx="22">
                  <c:v>3494</c:v>
                </c:pt>
                <c:pt idx="23">
                  <c:v>6802</c:v>
                </c:pt>
                <c:pt idx="24">
                  <c:v>6881</c:v>
                </c:pt>
                <c:pt idx="25">
                  <c:v>5556</c:v>
                </c:pt>
                <c:pt idx="26">
                  <c:v>10488</c:v>
                </c:pt>
                <c:pt idx="27">
                  <c:v>3854</c:v>
                </c:pt>
                <c:pt idx="28">
                  <c:v>9930</c:v>
                </c:pt>
                <c:pt idx="29">
                  <c:v>9806</c:v>
                </c:pt>
                <c:pt idx="30">
                  <c:v>15993</c:v>
                </c:pt>
                <c:pt idx="31">
                  <c:v>9640</c:v>
                </c:pt>
              </c:numCache>
            </c:numRef>
          </c:val>
          <c:extLst>
            <c:ext xmlns:c16="http://schemas.microsoft.com/office/drawing/2014/chart" uri="{C3380CC4-5D6E-409C-BE32-E72D297353CC}">
              <c16:uniqueId val="{00000020-EA74-4338-8CDA-2BB23C832C01}"/>
            </c:ext>
          </c:extLst>
        </c:ser>
        <c:ser>
          <c:idx val="1"/>
          <c:order val="1"/>
          <c:tx>
            <c:v>Eventuales</c:v>
          </c:tx>
          <c:spPr>
            <a:solidFill>
              <a:srgbClr val="7C878E"/>
            </a:solidFill>
            <a:ln>
              <a:noFill/>
            </a:ln>
            <a:effectLst/>
          </c:spPr>
          <c:invertIfNegative val="0"/>
          <c:dLbls>
            <c:dLbl>
              <c:idx val="0"/>
              <c:layout>
                <c:manualLayout>
                  <c:x val="-0.10203638081420552"/>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A74-4338-8CDA-2BB23C832C01}"/>
                </c:ext>
              </c:extLst>
            </c:dLbl>
            <c:dLbl>
              <c:idx val="1"/>
              <c:layout>
                <c:manualLayout>
                  <c:x val="-2.6568186290940415E-2"/>
                  <c:y val="4.70388714670846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A74-4338-8CDA-2BB23C832C01}"/>
                </c:ext>
              </c:extLst>
            </c:dLbl>
            <c:dLbl>
              <c:idx val="2"/>
              <c:layout>
                <c:manualLayout>
                  <c:x val="-2.9654382096697362E-2"/>
                  <c:y val="2.35203616591270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A74-4338-8CDA-2BB23C832C01}"/>
                </c:ext>
              </c:extLst>
            </c:dLbl>
            <c:dLbl>
              <c:idx val="3"/>
              <c:layout>
                <c:manualLayout>
                  <c:x val="-3.389141984704034E-2"/>
                  <c:y val="1.851851165981049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A74-4338-8CDA-2BB23C832C01}"/>
                </c:ext>
              </c:extLst>
            </c:dLbl>
            <c:dLbl>
              <c:idx val="4"/>
              <c:layout>
                <c:manualLayout>
                  <c:x val="3.9596639662733947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A74-4338-8CDA-2BB23C832C01}"/>
                </c:ext>
              </c:extLst>
            </c:dLbl>
            <c:dLbl>
              <c:idx val="5"/>
              <c:layout>
                <c:manualLayout>
                  <c:x val="-3.2892934830460373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A74-4338-8CDA-2BB23C832C01}"/>
                </c:ext>
              </c:extLst>
            </c:dLbl>
            <c:dLbl>
              <c:idx val="6"/>
              <c:layout>
                <c:manualLayout>
                  <c:x val="3.1035190409964716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A74-4338-8CDA-2BB23C832C01}"/>
                </c:ext>
              </c:extLst>
            </c:dLbl>
            <c:dLbl>
              <c:idx val="7"/>
              <c:layout>
                <c:manualLayout>
                  <c:x val="2.76040450511860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A74-4338-8CDA-2BB23C832C01}"/>
                </c:ext>
              </c:extLst>
            </c:dLbl>
            <c:dLbl>
              <c:idx val="8"/>
              <c:layout>
                <c:manualLayout>
                  <c:x val="4.767761745414427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A74-4338-8CDA-2BB23C832C01}"/>
                </c:ext>
              </c:extLst>
            </c:dLbl>
            <c:dLbl>
              <c:idx val="9"/>
              <c:layout>
                <c:manualLayout>
                  <c:x val="4.712879581292858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A74-4338-8CDA-2BB23C832C01}"/>
                </c:ext>
              </c:extLst>
            </c:dLbl>
            <c:dLbl>
              <c:idx val="12"/>
              <c:layout>
                <c:manualLayout>
                  <c:x val="2.902761431441318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A74-4338-8CDA-2BB23C832C01}"/>
                </c:ext>
              </c:extLst>
            </c:dLbl>
            <c:dLbl>
              <c:idx val="13"/>
              <c:layout>
                <c:manualLayout>
                  <c:x val="5.097122070222570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A74-4338-8CDA-2BB23C832C01}"/>
                </c:ext>
              </c:extLst>
            </c:dLbl>
            <c:dLbl>
              <c:idx val="14"/>
              <c:layout>
                <c:manualLayout>
                  <c:x val="3.7458592164746077E-2"/>
                  <c:y val="2.35185098079584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A74-4338-8CDA-2BB23C832C01}"/>
                </c:ext>
              </c:extLst>
            </c:dLbl>
            <c:dLbl>
              <c:idx val="15"/>
              <c:layout>
                <c:manualLayout>
                  <c:x val="3.797408046701691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A74-4338-8CDA-2BB23C832C01}"/>
                </c:ext>
              </c:extLst>
            </c:dLbl>
            <c:dLbl>
              <c:idx val="16"/>
              <c:layout>
                <c:manualLayout>
                  <c:x val="4.534243187583027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A74-4338-8CDA-2BB23C832C01}"/>
                </c:ext>
              </c:extLst>
            </c:dLbl>
            <c:dLbl>
              <c:idx val="17"/>
              <c:layout>
                <c:manualLayout>
                  <c:x val="4.973569860870347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EA74-4338-8CDA-2BB23C832C01}"/>
                </c:ext>
              </c:extLst>
            </c:dLbl>
            <c:dLbl>
              <c:idx val="18"/>
              <c:layout>
                <c:manualLayout>
                  <c:x val="5.007812290877482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EA74-4338-8CDA-2BB23C832C01}"/>
                </c:ext>
              </c:extLst>
            </c:dLbl>
            <c:dLbl>
              <c:idx val="19"/>
              <c:layout>
                <c:manualLayout>
                  <c:x val="3.39715545406656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EA74-4338-8CDA-2BB23C832C01}"/>
                </c:ext>
              </c:extLst>
            </c:dLbl>
            <c:dLbl>
              <c:idx val="20"/>
              <c:layout>
                <c:manualLayout>
                  <c:x val="5.552256826979271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EA74-4338-8CDA-2BB23C832C01}"/>
                </c:ext>
              </c:extLst>
            </c:dLbl>
            <c:dLbl>
              <c:idx val="21"/>
              <c:layout>
                <c:manualLayout>
                  <c:x val="5.92591008853704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EA74-4338-8CDA-2BB23C832C01}"/>
                </c:ext>
              </c:extLst>
            </c:dLbl>
            <c:dLbl>
              <c:idx val="22"/>
              <c:layout>
                <c:manualLayout>
                  <c:x val="8.9390587439492838E-2"/>
                  <c:y val="-4.311676989265367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EA74-4338-8CDA-2BB23C832C01}"/>
                </c:ext>
              </c:extLst>
            </c:dLbl>
            <c:dLbl>
              <c:idx val="23"/>
              <c:layout>
                <c:manualLayout>
                  <c:x val="2.885808566634438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EA74-4338-8CDA-2BB23C832C01}"/>
                </c:ext>
              </c:extLst>
            </c:dLbl>
            <c:dLbl>
              <c:idx val="24"/>
              <c:layout>
                <c:manualLayout>
                  <c:x val="3.2494113214497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EA74-4338-8CDA-2BB23C832C01}"/>
                </c:ext>
              </c:extLst>
            </c:dLbl>
            <c:dLbl>
              <c:idx val="25"/>
              <c:layout>
                <c:manualLayout>
                  <c:x val="5.6028797311245257E-2"/>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EA74-4338-8CDA-2BB23C832C01}"/>
                </c:ext>
              </c:extLst>
            </c:dLbl>
            <c:dLbl>
              <c:idx val="26"/>
              <c:layout>
                <c:manualLayout>
                  <c:x val="3.077290080351865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EA74-4338-8CDA-2BB23C832C01}"/>
                </c:ext>
              </c:extLst>
            </c:dLbl>
            <c:dLbl>
              <c:idx val="27"/>
              <c:layout>
                <c:manualLayout>
                  <c:x val="0.163549522483084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EA74-4338-8CDA-2BB23C832C01}"/>
                </c:ext>
              </c:extLst>
            </c:dLbl>
            <c:dLbl>
              <c:idx val="28"/>
              <c:layout>
                <c:manualLayout>
                  <c:x val="7.5857251827820174E-2"/>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EA74-4338-8CDA-2BB23C832C01}"/>
                </c:ext>
              </c:extLst>
            </c:dLbl>
            <c:dLbl>
              <c:idx val="29"/>
              <c:layout>
                <c:manualLayout>
                  <c:x val="8.32611251281355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EA74-4338-8CDA-2BB23C832C01}"/>
                </c:ext>
              </c:extLst>
            </c:dLbl>
            <c:dLbl>
              <c:idx val="30"/>
              <c:layout>
                <c:manualLayout>
                  <c:x val="2.929343927498977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EA74-4338-8CDA-2BB23C832C01}"/>
                </c:ext>
              </c:extLst>
            </c:dLbl>
            <c:dLbl>
              <c:idx val="31"/>
              <c:layout>
                <c:manualLayout>
                  <c:x val="0.16634262059640079"/>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EA74-4338-8CDA-2BB23C832C0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'F46'!$H$8:$H$39</c:f>
              <c:numCache>
                <c:formatCode>#,##0</c:formatCode>
                <c:ptCount val="32"/>
                <c:pt idx="0">
                  <c:v>-4175</c:v>
                </c:pt>
                <c:pt idx="1">
                  <c:v>-30</c:v>
                </c:pt>
                <c:pt idx="2">
                  <c:v>-126</c:v>
                </c:pt>
                <c:pt idx="3">
                  <c:v>-267</c:v>
                </c:pt>
                <c:pt idx="4">
                  <c:v>884</c:v>
                </c:pt>
                <c:pt idx="5">
                  <c:v>-24</c:v>
                </c:pt>
                <c:pt idx="6">
                  <c:v>741</c:v>
                </c:pt>
                <c:pt idx="7">
                  <c:v>397</c:v>
                </c:pt>
                <c:pt idx="8">
                  <c:v>1395</c:v>
                </c:pt>
                <c:pt idx="9">
                  <c:v>1001</c:v>
                </c:pt>
                <c:pt idx="10">
                  <c:v>350</c:v>
                </c:pt>
                <c:pt idx="11">
                  <c:v>298</c:v>
                </c:pt>
                <c:pt idx="12">
                  <c:v>445</c:v>
                </c:pt>
                <c:pt idx="13">
                  <c:v>1461</c:v>
                </c:pt>
                <c:pt idx="14">
                  <c:v>884</c:v>
                </c:pt>
                <c:pt idx="15">
                  <c:v>993</c:v>
                </c:pt>
                <c:pt idx="16">
                  <c:v>1121</c:v>
                </c:pt>
                <c:pt idx="17">
                  <c:v>1544</c:v>
                </c:pt>
                <c:pt idx="18">
                  <c:v>1521</c:v>
                </c:pt>
                <c:pt idx="19">
                  <c:v>831</c:v>
                </c:pt>
                <c:pt idx="20">
                  <c:v>2017</c:v>
                </c:pt>
                <c:pt idx="21">
                  <c:v>1766</c:v>
                </c:pt>
                <c:pt idx="22">
                  <c:v>3907</c:v>
                </c:pt>
                <c:pt idx="23">
                  <c:v>600</c:v>
                </c:pt>
                <c:pt idx="24">
                  <c:v>643</c:v>
                </c:pt>
                <c:pt idx="25">
                  <c:v>1983</c:v>
                </c:pt>
                <c:pt idx="26">
                  <c:v>615</c:v>
                </c:pt>
                <c:pt idx="27">
                  <c:v>8979</c:v>
                </c:pt>
                <c:pt idx="28">
                  <c:v>2949</c:v>
                </c:pt>
                <c:pt idx="29">
                  <c:v>3457</c:v>
                </c:pt>
                <c:pt idx="30">
                  <c:v>858</c:v>
                </c:pt>
                <c:pt idx="31">
                  <c:v>8935</c:v>
                </c:pt>
              </c:numCache>
            </c:numRef>
          </c:val>
          <c:extLst>
            <c:ext xmlns:c16="http://schemas.microsoft.com/office/drawing/2014/chart" uri="{C3380CC4-5D6E-409C-BE32-E72D297353CC}">
              <c16:uniqueId val="{0000003F-EA74-4338-8CDA-2BB23C832C01}"/>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18993"/>
          <c:min val="-7175"/>
        </c:scaling>
        <c:delete val="0"/>
        <c:axPos val="b"/>
        <c:numFmt formatCode="#,##0" sourceLinked="1"/>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E11D-44F6-8FB8-D8263479F726}"/>
              </c:ext>
            </c:extLst>
          </c:dPt>
          <c:dPt>
            <c:idx val="7"/>
            <c:invertIfNegative val="0"/>
            <c:bubble3D val="0"/>
            <c:extLst>
              <c:ext xmlns:c16="http://schemas.microsoft.com/office/drawing/2014/chart" uri="{C3380CC4-5D6E-409C-BE32-E72D297353CC}">
                <c16:uniqueId val="{00000002-E11D-44F6-8FB8-D8263479F726}"/>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'F47-50'!$B$7:$B$26</c:f>
              <c:strCache>
                <c:ptCount val="20"/>
                <c:pt idx="0">
                  <c:v>Zapotlán el Grande</c:v>
                </c:pt>
                <c:pt idx="1">
                  <c:v>Chapala</c:v>
                </c:pt>
                <c:pt idx="2">
                  <c:v>Ahualulco de Mercado</c:v>
                </c:pt>
                <c:pt idx="3">
                  <c:v>Acatlán de Juárez</c:v>
                </c:pt>
                <c:pt idx="4">
                  <c:v>San Gabriel</c:v>
                </c:pt>
                <c:pt idx="5">
                  <c:v>Gómez Farías</c:v>
                </c:pt>
                <c:pt idx="6">
                  <c:v>Zapotiltic</c:v>
                </c:pt>
                <c:pt idx="7">
                  <c:v>Ameca</c:v>
                </c:pt>
                <c:pt idx="8">
                  <c:v>La Huerta</c:v>
                </c:pt>
                <c:pt idx="9">
                  <c:v>Tuxcacuesco</c:v>
                </c:pt>
                <c:pt idx="10">
                  <c:v>Poncitlán</c:v>
                </c:pt>
                <c:pt idx="11">
                  <c:v>Juanacatlán</c:v>
                </c:pt>
                <c:pt idx="12">
                  <c:v>San Martín Hidalgo</c:v>
                </c:pt>
                <c:pt idx="13">
                  <c:v>Tapalpa</c:v>
                </c:pt>
                <c:pt idx="14">
                  <c:v>Tonaya</c:v>
                </c:pt>
                <c:pt idx="15">
                  <c:v>Casimiro Castillo</c:v>
                </c:pt>
                <c:pt idx="16">
                  <c:v>Pihuamo</c:v>
                </c:pt>
                <c:pt idx="17">
                  <c:v>San Diego de Alejandría</c:v>
                </c:pt>
                <c:pt idx="18">
                  <c:v>Tolimán</c:v>
                </c:pt>
                <c:pt idx="19">
                  <c:v>Jesús María</c:v>
                </c:pt>
              </c:strCache>
            </c:strRef>
          </c:cat>
          <c:val>
            <c:numRef>
              <c:f>'F47-50'!$G$7:$G$26</c:f>
              <c:numCache>
                <c:formatCode>#,##0_ ;\-#,##0\ </c:formatCode>
                <c:ptCount val="20"/>
                <c:pt idx="0">
                  <c:v>-604</c:v>
                </c:pt>
                <c:pt idx="1">
                  <c:v>-583</c:v>
                </c:pt>
                <c:pt idx="2">
                  <c:v>-165</c:v>
                </c:pt>
                <c:pt idx="3">
                  <c:v>-150</c:v>
                </c:pt>
                <c:pt idx="4">
                  <c:v>-109</c:v>
                </c:pt>
                <c:pt idx="5">
                  <c:v>-103</c:v>
                </c:pt>
                <c:pt idx="6">
                  <c:v>-61</c:v>
                </c:pt>
                <c:pt idx="7">
                  <c:v>-60</c:v>
                </c:pt>
                <c:pt idx="8">
                  <c:v>-35</c:v>
                </c:pt>
                <c:pt idx="9">
                  <c:v>-34</c:v>
                </c:pt>
                <c:pt idx="10">
                  <c:v>-34</c:v>
                </c:pt>
                <c:pt idx="11">
                  <c:v>-20</c:v>
                </c:pt>
                <c:pt idx="12">
                  <c:v>-15</c:v>
                </c:pt>
                <c:pt idx="13">
                  <c:v>-14</c:v>
                </c:pt>
                <c:pt idx="14">
                  <c:v>-6</c:v>
                </c:pt>
                <c:pt idx="15">
                  <c:v>-6</c:v>
                </c:pt>
                <c:pt idx="16">
                  <c:v>-5</c:v>
                </c:pt>
                <c:pt idx="17">
                  <c:v>-5</c:v>
                </c:pt>
                <c:pt idx="18">
                  <c:v>-5</c:v>
                </c:pt>
                <c:pt idx="19">
                  <c:v>-4</c:v>
                </c:pt>
              </c:numCache>
            </c:numRef>
          </c:val>
          <c:extLst>
            <c:ext xmlns:c16="http://schemas.microsoft.com/office/drawing/2014/chart" uri="{C3380CC4-5D6E-409C-BE32-E72D297353CC}">
              <c16:uniqueId val="{00000003-E11D-44F6-8FB8-D8263479F726}"/>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_ ;\-#,##0\ "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'F47-50'!$H$6</c:f>
              <c:strCache>
                <c:ptCount val="1"/>
                <c:pt idx="0">
                  <c:v>Permanentes</c:v>
                </c:pt>
              </c:strCache>
            </c:strRef>
          </c:tx>
          <c:spPr>
            <a:solidFill>
              <a:srgbClr val="FFC000"/>
            </a:solidFill>
            <a:ln>
              <a:noFill/>
            </a:ln>
            <a:effectLst/>
          </c:spPr>
          <c:invertIfNegative val="0"/>
          <c:dLbls>
            <c:dLbl>
              <c:idx val="0"/>
              <c:layout>
                <c:manualLayout>
                  <c:x val="5.0313973063973061E-2"/>
                  <c:y val="-2.057613169682430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DD-4494-BF73-AABE764A414B}"/>
                </c:ext>
              </c:extLst>
            </c:dLbl>
            <c:dLbl>
              <c:idx val="1"/>
              <c:layout>
                <c:manualLayout>
                  <c:x val="0.23876531986531987"/>
                  <c:y val="-2.6131687242798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DD-4494-BF73-AABE764A414B}"/>
                </c:ext>
              </c:extLst>
            </c:dLbl>
            <c:dLbl>
              <c:idx val="2"/>
              <c:layout>
                <c:manualLayout>
                  <c:x val="3.6355325693332594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DD-4494-BF73-AABE764A414B}"/>
                </c:ext>
              </c:extLst>
            </c:dLbl>
            <c:dLbl>
              <c:idx val="3"/>
              <c:layout>
                <c:manualLayout>
                  <c:x val="4.9506060606060609E-2"/>
                  <c:y val="4.115226338406710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DD-4494-BF73-AABE764A414B}"/>
                </c:ext>
              </c:extLst>
            </c:dLbl>
            <c:dLbl>
              <c:idx val="4"/>
              <c:layout>
                <c:manualLayout>
                  <c:x val="3.93479797979797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DD-4494-BF73-AABE764A414B}"/>
                </c:ext>
              </c:extLst>
            </c:dLbl>
            <c:dLbl>
              <c:idx val="5"/>
              <c:layout>
                <c:manualLayout>
                  <c:x val="1.5345791245791246E-2"/>
                  <c:y val="2.613374485596803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DD-4494-BF73-AABE764A414B}"/>
                </c:ext>
              </c:extLst>
            </c:dLbl>
            <c:dLbl>
              <c:idx val="6"/>
              <c:layout>
                <c:manualLayout>
                  <c:x val="3.3016835016834861E-2"/>
                  <c:y val="-2.61296296296296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0DD-4494-BF73-AABE764A414B}"/>
                </c:ext>
              </c:extLst>
            </c:dLbl>
            <c:dLbl>
              <c:idx val="7"/>
              <c:layout>
                <c:manualLayout>
                  <c:x val="-7.1957575757575915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0DD-4494-BF73-AABE764A414B}"/>
                </c:ext>
              </c:extLst>
            </c:dLbl>
            <c:dLbl>
              <c:idx val="8"/>
              <c:layout>
                <c:manualLayout>
                  <c:x val="2.0251683501683503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0DD-4494-BF73-AABE764A414B}"/>
                </c:ext>
              </c:extLst>
            </c:dLbl>
            <c:dLbl>
              <c:idx val="9"/>
              <c:layout>
                <c:manualLayout>
                  <c:x val="-5.9662962962963119E-2"/>
                  <c:y val="2.61337448559670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DD-4494-BF73-AABE764A414B}"/>
                </c:ext>
              </c:extLst>
            </c:dLbl>
            <c:dLbl>
              <c:idx val="10"/>
              <c:layout>
                <c:manualLayout>
                  <c:x val="-3.5836531986531986E-2"/>
                  <c:y val="-2.61275720164604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0DD-4494-BF73-AABE764A414B}"/>
                </c:ext>
              </c:extLst>
            </c:dLbl>
            <c:dLbl>
              <c:idx val="11"/>
              <c:layout>
                <c:manualLayout>
                  <c:x val="-3.3888215488215488E-2"/>
                  <c:y val="2.61358024691358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DD-4494-BF73-AABE764A414B}"/>
                </c:ext>
              </c:extLst>
            </c:dLbl>
            <c:dLbl>
              <c:idx val="12"/>
              <c:layout>
                <c:manualLayout>
                  <c:x val="2.1239562289562131E-2"/>
                  <c:y val="-2.61316872427978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DD-4494-BF73-AABE764A414B}"/>
                </c:ext>
              </c:extLst>
            </c:dLbl>
            <c:dLbl>
              <c:idx val="13"/>
              <c:layout>
                <c:manualLayout>
                  <c:x val="1.9502693602693445E-2"/>
                  <c:y val="2.61358024691358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DD-4494-BF73-AABE764A414B}"/>
                </c:ext>
              </c:extLst>
            </c:dLbl>
            <c:dLbl>
              <c:idx val="14"/>
              <c:layout>
                <c:manualLayout>
                  <c:x val="1.3788383838383838E-2"/>
                  <c:y val="-2.61337448559670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0DD-4494-BF73-AABE764A414B}"/>
                </c:ext>
              </c:extLst>
            </c:dLbl>
            <c:dLbl>
              <c:idx val="15"/>
              <c:layout>
                <c:manualLayout>
                  <c:x val="1.6750505050504894E-2"/>
                  <c:y val="-2.395376992323761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0DD-4494-BF73-AABE764A414B}"/>
                </c:ext>
              </c:extLst>
            </c:dLbl>
            <c:dLbl>
              <c:idx val="16"/>
              <c:layout>
                <c:manualLayout>
                  <c:x val="-2.5126767676767678E-2"/>
                  <c:y val="5.22654320987656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0DD-4494-BF73-AABE764A414B}"/>
                </c:ext>
              </c:extLst>
            </c:dLbl>
            <c:dLbl>
              <c:idx val="17"/>
              <c:layout>
                <c:manualLayout>
                  <c:x val="1.9319865319865164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0DD-4494-BF73-AABE764A414B}"/>
                </c:ext>
              </c:extLst>
            </c:dLbl>
            <c:dLbl>
              <c:idx val="18"/>
              <c:layout>
                <c:manualLayout>
                  <c:x val="1.440909090909091E-2"/>
                  <c:y val="-1.19768849616188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0DD-4494-BF73-AABE764A414B}"/>
                </c:ext>
              </c:extLst>
            </c:dLbl>
            <c:dLbl>
              <c:idx val="19"/>
              <c:layout>
                <c:manualLayout>
                  <c:x val="-1.624478114478114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0DD-4494-BF73-AABE764A414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'F47-50'!$B$7:$B$26</c:f>
              <c:strCache>
                <c:ptCount val="20"/>
                <c:pt idx="0">
                  <c:v>Zapotlán el Grande</c:v>
                </c:pt>
                <c:pt idx="1">
                  <c:v>Chapala</c:v>
                </c:pt>
                <c:pt idx="2">
                  <c:v>Ahualulco de Mercado</c:v>
                </c:pt>
                <c:pt idx="3">
                  <c:v>Acatlán de Juárez</c:v>
                </c:pt>
                <c:pt idx="4">
                  <c:v>San Gabriel</c:v>
                </c:pt>
                <c:pt idx="5">
                  <c:v>Gómez Farías</c:v>
                </c:pt>
                <c:pt idx="6">
                  <c:v>Zapotiltic</c:v>
                </c:pt>
                <c:pt idx="7">
                  <c:v>Ameca</c:v>
                </c:pt>
                <c:pt idx="8">
                  <c:v>La Huerta</c:v>
                </c:pt>
                <c:pt idx="9">
                  <c:v>Tuxcacuesco</c:v>
                </c:pt>
                <c:pt idx="10">
                  <c:v>Poncitlán</c:v>
                </c:pt>
                <c:pt idx="11">
                  <c:v>Juanacatlán</c:v>
                </c:pt>
                <c:pt idx="12">
                  <c:v>San Martín Hidalgo</c:v>
                </c:pt>
                <c:pt idx="13">
                  <c:v>Tapalpa</c:v>
                </c:pt>
                <c:pt idx="14">
                  <c:v>Tonaya</c:v>
                </c:pt>
                <c:pt idx="15">
                  <c:v>Casimiro Castillo</c:v>
                </c:pt>
                <c:pt idx="16">
                  <c:v>Pihuamo</c:v>
                </c:pt>
                <c:pt idx="17">
                  <c:v>San Diego de Alejandría</c:v>
                </c:pt>
                <c:pt idx="18">
                  <c:v>Tolimán</c:v>
                </c:pt>
                <c:pt idx="19">
                  <c:v>Jesús María</c:v>
                </c:pt>
              </c:strCache>
            </c:strRef>
          </c:cat>
          <c:val>
            <c:numRef>
              <c:f>'F47-50'!$H$7:$H$26</c:f>
              <c:numCache>
                <c:formatCode>#,##0_ ;\-#,##0\ </c:formatCode>
                <c:ptCount val="20"/>
                <c:pt idx="0">
                  <c:v>89</c:v>
                </c:pt>
                <c:pt idx="1">
                  <c:v>-549</c:v>
                </c:pt>
                <c:pt idx="2">
                  <c:v>-41</c:v>
                </c:pt>
                <c:pt idx="3">
                  <c:v>-63</c:v>
                </c:pt>
                <c:pt idx="4">
                  <c:v>45</c:v>
                </c:pt>
                <c:pt idx="5">
                  <c:v>-5</c:v>
                </c:pt>
                <c:pt idx="6">
                  <c:v>-22</c:v>
                </c:pt>
                <c:pt idx="7">
                  <c:v>-129</c:v>
                </c:pt>
                <c:pt idx="8">
                  <c:v>-8</c:v>
                </c:pt>
                <c:pt idx="9">
                  <c:v>19</c:v>
                </c:pt>
                <c:pt idx="10">
                  <c:v>-44</c:v>
                </c:pt>
                <c:pt idx="11">
                  <c:v>-23</c:v>
                </c:pt>
                <c:pt idx="12">
                  <c:v>-4</c:v>
                </c:pt>
                <c:pt idx="13">
                  <c:v>6</c:v>
                </c:pt>
                <c:pt idx="14">
                  <c:v>3</c:v>
                </c:pt>
                <c:pt idx="15">
                  <c:v>4</c:v>
                </c:pt>
                <c:pt idx="16">
                  <c:v>-5</c:v>
                </c:pt>
                <c:pt idx="17">
                  <c:v>-1</c:v>
                </c:pt>
                <c:pt idx="18">
                  <c:v>2</c:v>
                </c:pt>
                <c:pt idx="19">
                  <c:v>-6</c:v>
                </c:pt>
              </c:numCache>
            </c:numRef>
          </c:val>
          <c:extLst>
            <c:ext xmlns:c16="http://schemas.microsoft.com/office/drawing/2014/chart" uri="{C3380CC4-5D6E-409C-BE32-E72D297353CC}">
              <c16:uniqueId val="{00000014-70DD-4494-BF73-AABE764A414B}"/>
            </c:ext>
          </c:extLst>
        </c:ser>
        <c:ser>
          <c:idx val="1"/>
          <c:order val="1"/>
          <c:tx>
            <c:strRef>
              <c:f>'F47-50'!$I$6</c:f>
              <c:strCache>
                <c:ptCount val="1"/>
                <c:pt idx="0">
                  <c:v>Eventuales</c:v>
                </c:pt>
              </c:strCache>
            </c:strRef>
          </c:tx>
          <c:spPr>
            <a:solidFill>
              <a:srgbClr val="7C878E"/>
            </a:solidFill>
            <a:ln>
              <a:noFill/>
            </a:ln>
            <a:effectLst/>
          </c:spPr>
          <c:invertIfNegative val="0"/>
          <c:dLbls>
            <c:dLbl>
              <c:idx val="0"/>
              <c:layout>
                <c:manualLayout>
                  <c:x val="-0.29580370370370379"/>
                  <c:y val="8.230452675855269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0DD-4494-BF73-AABE764A414B}"/>
                </c:ext>
              </c:extLst>
            </c:dLbl>
            <c:dLbl>
              <c:idx val="1"/>
              <c:layout>
                <c:manualLayout>
                  <c:x val="-3.92996632996633E-2"/>
                  <c:y val="6.172839507130990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0DD-4494-BF73-AABE764A414B}"/>
                </c:ext>
              </c:extLst>
            </c:dLbl>
            <c:dLbl>
              <c:idx val="2"/>
              <c:layout>
                <c:manualLayout>
                  <c:x val="-6.8399494949495029E-2"/>
                  <c:y val="8.230452674897119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0DD-4494-BF73-AABE764A414B}"/>
                </c:ext>
              </c:extLst>
            </c:dLbl>
            <c:dLbl>
              <c:idx val="3"/>
              <c:layout>
                <c:manualLayout>
                  <c:x val="-5.5274074074074149E-2"/>
                  <c:y val="2.6135802469136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0DD-4494-BF73-AABE764A414B}"/>
                </c:ext>
              </c:extLst>
            </c:dLbl>
            <c:dLbl>
              <c:idx val="4"/>
              <c:layout>
                <c:manualLayout>
                  <c:x val="-8.3722558922558837E-2"/>
                  <c:y val="2.61399176954742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0DD-4494-BF73-AABE764A414B}"/>
                </c:ext>
              </c:extLst>
            </c:dLbl>
            <c:dLbl>
              <c:idx val="5"/>
              <c:layout>
                <c:manualLayout>
                  <c:x val="-6.057373737373753E-2"/>
                  <c:y val="2.057613169682430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0DD-4494-BF73-AABE764A414B}"/>
                </c:ext>
              </c:extLst>
            </c:dLbl>
            <c:dLbl>
              <c:idx val="6"/>
              <c:layout>
                <c:manualLayout>
                  <c:x val="-3.2084848484848487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0DD-4494-BF73-AABE764A414B}"/>
                </c:ext>
              </c:extLst>
            </c:dLbl>
            <c:dLbl>
              <c:idx val="7"/>
              <c:layout>
                <c:manualLayout>
                  <c:x val="3.892592592592592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0DD-4494-BF73-AABE764A414B}"/>
                </c:ext>
              </c:extLst>
            </c:dLbl>
            <c:dLbl>
              <c:idx val="8"/>
              <c:layout>
                <c:manualLayout>
                  <c:x val="-3.4171717171717325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0DD-4494-BF73-AABE764A414B}"/>
                </c:ext>
              </c:extLst>
            </c:dLbl>
            <c:dLbl>
              <c:idx val="9"/>
              <c:layout>
                <c:manualLayout>
                  <c:x val="5.5824326599326603E-2"/>
                  <c:y val="5.1440329218107E-7"/>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5.1347101496854265E-2"/>
                      <c:h val="4.5328732183663234E-2"/>
                    </c:manualLayout>
                  </c15:layout>
                </c:ext>
                <c:ext xmlns:c16="http://schemas.microsoft.com/office/drawing/2014/chart" uri="{C3380CC4-5D6E-409C-BE32-E72D297353CC}">
                  <c16:uniqueId val="{0000001E-70DD-4494-BF73-AABE764A414B}"/>
                </c:ext>
              </c:extLst>
            </c:dLbl>
            <c:dLbl>
              <c:idx val="10"/>
              <c:layout>
                <c:manualLayout>
                  <c:x val="1.8772558922558767E-2"/>
                  <c:y val="-4.790753984647523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0DD-4494-BF73-AABE764A414B}"/>
                </c:ext>
              </c:extLst>
            </c:dLbl>
            <c:dLbl>
              <c:idx val="11"/>
              <c:layout>
                <c:manualLayout>
                  <c:x val="2.4193518518518361E-2"/>
                  <c:y val="2.0576131682452045E-7"/>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5.1347101496854265E-2"/>
                      <c:h val="3.2261960982826965E-2"/>
                    </c:manualLayout>
                  </c15:layout>
                </c:ext>
                <c:ext xmlns:c16="http://schemas.microsoft.com/office/drawing/2014/chart" uri="{C3380CC4-5D6E-409C-BE32-E72D297353CC}">
                  <c16:uniqueId val="{00000020-70DD-4494-BF73-AABE764A414B}"/>
                </c:ext>
              </c:extLst>
            </c:dLbl>
            <c:dLbl>
              <c:idx val="12"/>
              <c:layout>
                <c:manualLayout>
                  <c:x val="-3.3188720538720538E-2"/>
                  <c:y val="4.11522633792763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0DD-4494-BF73-AABE764A414B}"/>
                </c:ext>
              </c:extLst>
            </c:dLbl>
            <c:dLbl>
              <c:idx val="13"/>
              <c:layout>
                <c:manualLayout>
                  <c:x val="-3.8438888888889043E-2"/>
                  <c:y val="2.61378600823045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0DD-4494-BF73-AABE764A414B}"/>
                </c:ext>
              </c:extLst>
            </c:dLbl>
            <c:dLbl>
              <c:idx val="14"/>
              <c:layout>
                <c:manualLayout>
                  <c:x val="-2.7121717171717172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70DD-4494-BF73-AABE764A414B}"/>
                </c:ext>
              </c:extLst>
            </c:dLbl>
            <c:dLbl>
              <c:idx val="15"/>
              <c:layout>
                <c:manualLayout>
                  <c:x val="-3.2328451178451179E-2"/>
                  <c:y val="5.22757201646090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70DD-4494-BF73-AABE764A414B}"/>
                </c:ext>
              </c:extLst>
            </c:dLbl>
            <c:dLbl>
              <c:idx val="16"/>
              <c:layout>
                <c:manualLayout>
                  <c:x val="1.2502356902356902E-2"/>
                  <c:y val="-2.61275720164609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70DD-4494-BF73-AABE764A414B}"/>
                </c:ext>
              </c:extLst>
            </c:dLbl>
            <c:dLbl>
              <c:idx val="17"/>
              <c:layout>
                <c:manualLayout>
                  <c:x val="-1.9400673400673401E-2"/>
                  <c:y val="2.61337448559670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70DD-4494-BF73-AABE764A414B}"/>
                </c:ext>
              </c:extLst>
            </c:dLbl>
            <c:dLbl>
              <c:idx val="18"/>
              <c:layout>
                <c:manualLayout>
                  <c:x val="-2.0622222222222222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70DD-4494-BF73-AABE764A414B}"/>
                </c:ext>
              </c:extLst>
            </c:dLbl>
            <c:dLbl>
              <c:idx val="19"/>
              <c:layout>
                <c:manualLayout>
                  <c:x val="1.276144781144765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70DD-4494-BF73-AABE764A414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'F47-50'!$B$7:$B$26</c:f>
              <c:strCache>
                <c:ptCount val="20"/>
                <c:pt idx="0">
                  <c:v>Zapotlán el Grande</c:v>
                </c:pt>
                <c:pt idx="1">
                  <c:v>Chapala</c:v>
                </c:pt>
                <c:pt idx="2">
                  <c:v>Ahualulco de Mercado</c:v>
                </c:pt>
                <c:pt idx="3">
                  <c:v>Acatlán de Juárez</c:v>
                </c:pt>
                <c:pt idx="4">
                  <c:v>San Gabriel</c:v>
                </c:pt>
                <c:pt idx="5">
                  <c:v>Gómez Farías</c:v>
                </c:pt>
                <c:pt idx="6">
                  <c:v>Zapotiltic</c:v>
                </c:pt>
                <c:pt idx="7">
                  <c:v>Ameca</c:v>
                </c:pt>
                <c:pt idx="8">
                  <c:v>La Huerta</c:v>
                </c:pt>
                <c:pt idx="9">
                  <c:v>Tuxcacuesco</c:v>
                </c:pt>
                <c:pt idx="10">
                  <c:v>Poncitlán</c:v>
                </c:pt>
                <c:pt idx="11">
                  <c:v>Juanacatlán</c:v>
                </c:pt>
                <c:pt idx="12">
                  <c:v>San Martín Hidalgo</c:v>
                </c:pt>
                <c:pt idx="13">
                  <c:v>Tapalpa</c:v>
                </c:pt>
                <c:pt idx="14">
                  <c:v>Tonaya</c:v>
                </c:pt>
                <c:pt idx="15">
                  <c:v>Casimiro Castillo</c:v>
                </c:pt>
                <c:pt idx="16">
                  <c:v>Pihuamo</c:v>
                </c:pt>
                <c:pt idx="17">
                  <c:v>San Diego de Alejandría</c:v>
                </c:pt>
                <c:pt idx="18">
                  <c:v>Tolimán</c:v>
                </c:pt>
                <c:pt idx="19">
                  <c:v>Jesús María</c:v>
                </c:pt>
              </c:strCache>
            </c:strRef>
          </c:cat>
          <c:val>
            <c:numRef>
              <c:f>'F47-50'!$I$7:$I$26</c:f>
              <c:numCache>
                <c:formatCode>#,##0_ ;\-#,##0\ </c:formatCode>
                <c:ptCount val="20"/>
                <c:pt idx="0">
                  <c:v>-693</c:v>
                </c:pt>
                <c:pt idx="1">
                  <c:v>-34</c:v>
                </c:pt>
                <c:pt idx="2">
                  <c:v>-124</c:v>
                </c:pt>
                <c:pt idx="3">
                  <c:v>-87</c:v>
                </c:pt>
                <c:pt idx="4">
                  <c:v>-154</c:v>
                </c:pt>
                <c:pt idx="5">
                  <c:v>-98</c:v>
                </c:pt>
                <c:pt idx="6">
                  <c:v>-39</c:v>
                </c:pt>
                <c:pt idx="7">
                  <c:v>69</c:v>
                </c:pt>
                <c:pt idx="8">
                  <c:v>-27</c:v>
                </c:pt>
                <c:pt idx="9">
                  <c:v>-53</c:v>
                </c:pt>
                <c:pt idx="10">
                  <c:v>10</c:v>
                </c:pt>
                <c:pt idx="11">
                  <c:v>3</c:v>
                </c:pt>
                <c:pt idx="12">
                  <c:v>-11</c:v>
                </c:pt>
                <c:pt idx="13">
                  <c:v>-20</c:v>
                </c:pt>
                <c:pt idx="14">
                  <c:v>-9</c:v>
                </c:pt>
                <c:pt idx="15">
                  <c:v>-10</c:v>
                </c:pt>
                <c:pt idx="16">
                  <c:v>0</c:v>
                </c:pt>
                <c:pt idx="17">
                  <c:v>-4</c:v>
                </c:pt>
                <c:pt idx="18">
                  <c:v>-7</c:v>
                </c:pt>
                <c:pt idx="19">
                  <c:v>2</c:v>
                </c:pt>
              </c:numCache>
            </c:numRef>
          </c:val>
          <c:extLst>
            <c:ext xmlns:c16="http://schemas.microsoft.com/office/drawing/2014/chart" uri="{C3380CC4-5D6E-409C-BE32-E72D297353CC}">
              <c16:uniqueId val="{00000029-70DD-4494-BF73-AABE764A414B}"/>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150"/>
          <c:min val="-800"/>
        </c:scaling>
        <c:delete val="0"/>
        <c:axPos val="b"/>
        <c:numFmt formatCode="#,##0_ ;\-#,##0\ "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B2EC-4BD5-AA13-56FE47720FF8}"/>
              </c:ext>
            </c:extLst>
          </c:dPt>
          <c:dPt>
            <c:idx val="19"/>
            <c:invertIfNegative val="0"/>
            <c:bubble3D val="0"/>
            <c:spPr>
              <a:solidFill>
                <a:srgbClr val="FFC000"/>
              </a:solidFill>
              <a:ln>
                <a:noFill/>
              </a:ln>
              <a:effectLst/>
            </c:spPr>
            <c:extLst>
              <c:ext xmlns:c16="http://schemas.microsoft.com/office/drawing/2014/chart" uri="{C3380CC4-5D6E-409C-BE32-E72D297353CC}">
                <c16:uniqueId val="{00000002-B2EC-4BD5-AA13-56FE47720FF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'F47-50'!$B$112:$B$131</c:f>
              <c:strCache>
                <c:ptCount val="20"/>
                <c:pt idx="0">
                  <c:v>Lagos de Moreno</c:v>
                </c:pt>
                <c:pt idx="1">
                  <c:v>Tamazula de Gordiano</c:v>
                </c:pt>
                <c:pt idx="2">
                  <c:v>Zapotlán del Rey</c:v>
                </c:pt>
                <c:pt idx="3">
                  <c:v>Tecolotlán</c:v>
                </c:pt>
                <c:pt idx="4">
                  <c:v>Amatitán</c:v>
                </c:pt>
                <c:pt idx="5">
                  <c:v>Tequila</c:v>
                </c:pt>
                <c:pt idx="6">
                  <c:v>Atotonilco el Alto</c:v>
                </c:pt>
                <c:pt idx="7">
                  <c:v>Tonalá</c:v>
                </c:pt>
                <c:pt idx="8">
                  <c:v>Ocotlán</c:v>
                </c:pt>
                <c:pt idx="9">
                  <c:v>Jocotepec</c:v>
                </c:pt>
                <c:pt idx="10">
                  <c:v>Sayula</c:v>
                </c:pt>
                <c:pt idx="11">
                  <c:v>Tala</c:v>
                </c:pt>
                <c:pt idx="12">
                  <c:v>Tepatitlán de Morelos</c:v>
                </c:pt>
                <c:pt idx="13">
                  <c:v>Puerto Vallarta</c:v>
                </c:pt>
                <c:pt idx="14">
                  <c:v>El Salto</c:v>
                </c:pt>
                <c:pt idx="15">
                  <c:v>Ixtlahuacán de los Membrillos</c:v>
                </c:pt>
                <c:pt idx="16">
                  <c:v>Tlajomulco de Zúñiga</c:v>
                </c:pt>
                <c:pt idx="17">
                  <c:v>Guadalajara</c:v>
                </c:pt>
                <c:pt idx="18">
                  <c:v>Tlaquepaque</c:v>
                </c:pt>
                <c:pt idx="19">
                  <c:v>Zapopan</c:v>
                </c:pt>
              </c:strCache>
            </c:strRef>
          </c:cat>
          <c:val>
            <c:numRef>
              <c:f>'F47-50'!$G$112:$G$131</c:f>
              <c:numCache>
                <c:formatCode>#,##0_ ;\-#,##0\ </c:formatCode>
                <c:ptCount val="20"/>
                <c:pt idx="0">
                  <c:v>157</c:v>
                </c:pt>
                <c:pt idx="1">
                  <c:v>163</c:v>
                </c:pt>
                <c:pt idx="2">
                  <c:v>203</c:v>
                </c:pt>
                <c:pt idx="3">
                  <c:v>205</c:v>
                </c:pt>
                <c:pt idx="4">
                  <c:v>222</c:v>
                </c:pt>
                <c:pt idx="5">
                  <c:v>254</c:v>
                </c:pt>
                <c:pt idx="6">
                  <c:v>269</c:v>
                </c:pt>
                <c:pt idx="7">
                  <c:v>285</c:v>
                </c:pt>
                <c:pt idx="8">
                  <c:v>289</c:v>
                </c:pt>
                <c:pt idx="9">
                  <c:v>291</c:v>
                </c:pt>
                <c:pt idx="10">
                  <c:v>334</c:v>
                </c:pt>
                <c:pt idx="11">
                  <c:v>363</c:v>
                </c:pt>
                <c:pt idx="12">
                  <c:v>389</c:v>
                </c:pt>
                <c:pt idx="13">
                  <c:v>679</c:v>
                </c:pt>
                <c:pt idx="14">
                  <c:v>971</c:v>
                </c:pt>
                <c:pt idx="15">
                  <c:v>981</c:v>
                </c:pt>
                <c:pt idx="16">
                  <c:v>1004</c:v>
                </c:pt>
                <c:pt idx="17">
                  <c:v>1528</c:v>
                </c:pt>
                <c:pt idx="18">
                  <c:v>1961</c:v>
                </c:pt>
                <c:pt idx="19">
                  <c:v>3261</c:v>
                </c:pt>
              </c:numCache>
            </c:numRef>
          </c:val>
          <c:extLst>
            <c:ext xmlns:c16="http://schemas.microsoft.com/office/drawing/2014/chart" uri="{C3380CC4-5D6E-409C-BE32-E72D297353CC}">
              <c16:uniqueId val="{00000003-B2EC-4BD5-AA13-56FE47720FF8}"/>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4200"/>
          <c:min val="0"/>
        </c:scaling>
        <c:delete val="0"/>
        <c:axPos val="b"/>
        <c:numFmt formatCode="#,##0_ ;\-#,##0\ " sourceLinked="1"/>
        <c:majorTickMark val="out"/>
        <c:minorTickMark val="none"/>
        <c:tickLblPos val="nextTo"/>
        <c:spPr>
          <a:ln>
            <a:noFill/>
          </a:ln>
        </c:spPr>
        <c:txPr>
          <a:bodyPr/>
          <a:lstStyle/>
          <a:p>
            <a:pPr>
              <a:defRPr>
                <a:no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'F47-50'!$H$6</c:f>
              <c:strCache>
                <c:ptCount val="1"/>
                <c:pt idx="0">
                  <c:v>Permanentes</c:v>
                </c:pt>
              </c:strCache>
            </c:strRef>
          </c:tx>
          <c:spPr>
            <a:solidFill>
              <a:srgbClr val="FFC000"/>
            </a:solidFill>
            <a:ln>
              <a:noFill/>
            </a:ln>
            <a:effectLst/>
          </c:spPr>
          <c:invertIfNegative val="0"/>
          <c:dLbls>
            <c:dLbl>
              <c:idx val="0"/>
              <c:layout>
                <c:manualLayout>
                  <c:x val="-1.8103501975659072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59-4230-8A05-FB2774C2889B}"/>
                </c:ext>
              </c:extLst>
            </c:dLbl>
            <c:dLbl>
              <c:idx val="1"/>
              <c:layout>
                <c:manualLayout>
                  <c:x val="-2.2076369703306009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59-4230-8A05-FB2774C2889B}"/>
                </c:ext>
              </c:extLst>
            </c:dLbl>
            <c:dLbl>
              <c:idx val="2"/>
              <c:layout>
                <c:manualLayout>
                  <c:x val="3.6355325693332594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59-4230-8A05-FB2774C2889B}"/>
                </c:ext>
              </c:extLst>
            </c:dLbl>
            <c:dLbl>
              <c:idx val="3"/>
              <c:layout>
                <c:manualLayout>
                  <c:x val="-3.8153874126863073E-2"/>
                  <c:y val="2.057759243267966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59-4230-8A05-FB2774C2889B}"/>
                </c:ext>
              </c:extLst>
            </c:dLbl>
            <c:dLbl>
              <c:idx val="4"/>
              <c:layout>
                <c:manualLayout>
                  <c:x val="-2.47934691293800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59-4230-8A05-FB2774C2889B}"/>
                </c:ext>
              </c:extLst>
            </c:dLbl>
            <c:dLbl>
              <c:idx val="5"/>
              <c:layout>
                <c:manualLayout>
                  <c:x val="-2.3139033534855687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59-4230-8A05-FB2774C2889B}"/>
                </c:ext>
              </c:extLst>
            </c:dLbl>
            <c:dLbl>
              <c:idx val="6"/>
              <c:layout>
                <c:manualLayout>
                  <c:x val="-3.1124501034548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59-4230-8A05-FB2774C2889B}"/>
                </c:ext>
              </c:extLst>
            </c:dLbl>
            <c:dLbl>
              <c:idx val="7"/>
              <c:layout>
                <c:manualLayout>
                  <c:x val="-3.774880930133893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59-4230-8A05-FB2774C2889B}"/>
                </c:ext>
              </c:extLst>
            </c:dLbl>
            <c:dLbl>
              <c:idx val="8"/>
              <c:layout>
                <c:manualLayout>
                  <c:x val="-3.961369004628109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859-4230-8A05-FB2774C2889B}"/>
                </c:ext>
              </c:extLst>
            </c:dLbl>
            <c:dLbl>
              <c:idx val="9"/>
              <c:layout>
                <c:manualLayout>
                  <c:x val="-2.1178189801323022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859-4230-8A05-FB2774C2889B}"/>
                </c:ext>
              </c:extLst>
            </c:dLbl>
            <c:dLbl>
              <c:idx val="10"/>
              <c:layout>
                <c:manualLayout>
                  <c:x val="-3.7974574858707123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859-4230-8A05-FB2774C2889B}"/>
                </c:ext>
              </c:extLst>
            </c:dLbl>
            <c:dLbl>
              <c:idx val="11"/>
              <c:layout>
                <c:manualLayout>
                  <c:x val="-2.1060003804848397E-2"/>
                  <c:y val="2.61335424016720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59-4230-8A05-FB2774C2889B}"/>
                </c:ext>
              </c:extLst>
            </c:dLbl>
            <c:dLbl>
              <c:idx val="12"/>
              <c:layout>
                <c:manualLayout>
                  <c:x val="-4.290185343252876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59-4230-8A05-FB2774C2889B}"/>
                </c:ext>
              </c:extLst>
            </c:dLbl>
            <c:dLbl>
              <c:idx val="13"/>
              <c:layout>
                <c:manualLayout>
                  <c:x val="-5.319093772675465E-2"/>
                  <c:y val="2.61356001609167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59-4230-8A05-FB2774C2889B}"/>
                </c:ext>
              </c:extLst>
            </c:dLbl>
            <c:dLbl>
              <c:idx val="14"/>
              <c:layout>
                <c:manualLayout>
                  <c:x val="-6.3181358263507639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859-4230-8A05-FB2774C2889B}"/>
                </c:ext>
              </c:extLst>
            </c:dLbl>
            <c:dLbl>
              <c:idx val="15"/>
              <c:layout>
                <c:manualLayout>
                  <c:x val="9.799622545578218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59-4230-8A05-FB2774C2889B}"/>
                </c:ext>
              </c:extLst>
            </c:dLbl>
            <c:dLbl>
              <c:idx val="16"/>
              <c:layout>
                <c:manualLayout>
                  <c:x val="-7.216383070781971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859-4230-8A05-FB2774C2889B}"/>
                </c:ext>
              </c:extLst>
            </c:dLbl>
            <c:dLbl>
              <c:idx val="17"/>
              <c:layout>
                <c:manualLayout>
                  <c:x val="-0.10896294313435323"/>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859-4230-8A05-FB2774C2889B}"/>
                </c:ext>
              </c:extLst>
            </c:dLbl>
            <c:dLbl>
              <c:idx val="18"/>
              <c:layout>
                <c:manualLayout>
                  <c:x val="-0.11387372280838211"/>
                  <c:y val="-1.197773523294707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859-4230-8A05-FB2774C2889B}"/>
                </c:ext>
              </c:extLst>
            </c:dLbl>
            <c:dLbl>
              <c:idx val="19"/>
              <c:layout>
                <c:manualLayout>
                  <c:x val="-0.20225496187575659"/>
                  <c:y val="-2.61335424016726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859-4230-8A05-FB2774C2889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'F47-50'!$B$112:$B$131</c:f>
              <c:strCache>
                <c:ptCount val="20"/>
                <c:pt idx="0">
                  <c:v>Lagos de Moreno</c:v>
                </c:pt>
                <c:pt idx="1">
                  <c:v>Tamazula de Gordiano</c:v>
                </c:pt>
                <c:pt idx="2">
                  <c:v>Zapotlán del Rey</c:v>
                </c:pt>
                <c:pt idx="3">
                  <c:v>Tecolotlán</c:v>
                </c:pt>
                <c:pt idx="4">
                  <c:v>Amatitán</c:v>
                </c:pt>
                <c:pt idx="5">
                  <c:v>Tequila</c:v>
                </c:pt>
                <c:pt idx="6">
                  <c:v>Atotonilco el Alto</c:v>
                </c:pt>
                <c:pt idx="7">
                  <c:v>Tonalá</c:v>
                </c:pt>
                <c:pt idx="8">
                  <c:v>Ocotlán</c:v>
                </c:pt>
                <c:pt idx="9">
                  <c:v>Jocotepec</c:v>
                </c:pt>
                <c:pt idx="10">
                  <c:v>Sayula</c:v>
                </c:pt>
                <c:pt idx="11">
                  <c:v>Tala</c:v>
                </c:pt>
                <c:pt idx="12">
                  <c:v>Tepatitlán de Morelos</c:v>
                </c:pt>
                <c:pt idx="13">
                  <c:v>Puerto Vallarta</c:v>
                </c:pt>
                <c:pt idx="14">
                  <c:v>El Salto</c:v>
                </c:pt>
                <c:pt idx="15">
                  <c:v>Ixtlahuacán de los Membrillos</c:v>
                </c:pt>
                <c:pt idx="16">
                  <c:v>Tlajomulco de Zúñiga</c:v>
                </c:pt>
                <c:pt idx="17">
                  <c:v>Guadalajara</c:v>
                </c:pt>
                <c:pt idx="18">
                  <c:v>Tlaquepaque</c:v>
                </c:pt>
                <c:pt idx="19">
                  <c:v>Zapopan</c:v>
                </c:pt>
              </c:strCache>
            </c:strRef>
          </c:cat>
          <c:val>
            <c:numRef>
              <c:f>'F47-50'!$H$112:$H$131</c:f>
              <c:numCache>
                <c:formatCode>#,##0_ ;\-#,##0\ </c:formatCode>
                <c:ptCount val="20"/>
                <c:pt idx="0">
                  <c:v>22</c:v>
                </c:pt>
                <c:pt idx="1">
                  <c:v>34</c:v>
                </c:pt>
                <c:pt idx="2">
                  <c:v>203</c:v>
                </c:pt>
                <c:pt idx="3">
                  <c:v>197</c:v>
                </c:pt>
                <c:pt idx="4">
                  <c:v>43</c:v>
                </c:pt>
                <c:pt idx="5">
                  <c:v>63</c:v>
                </c:pt>
                <c:pt idx="6">
                  <c:v>185</c:v>
                </c:pt>
                <c:pt idx="7">
                  <c:v>247</c:v>
                </c:pt>
                <c:pt idx="8">
                  <c:v>284</c:v>
                </c:pt>
                <c:pt idx="9">
                  <c:v>58</c:v>
                </c:pt>
                <c:pt idx="10">
                  <c:v>185</c:v>
                </c:pt>
                <c:pt idx="11">
                  <c:v>55</c:v>
                </c:pt>
                <c:pt idx="12">
                  <c:v>271</c:v>
                </c:pt>
                <c:pt idx="13">
                  <c:v>386</c:v>
                </c:pt>
                <c:pt idx="14">
                  <c:v>626</c:v>
                </c:pt>
                <c:pt idx="15">
                  <c:v>1052</c:v>
                </c:pt>
                <c:pt idx="16">
                  <c:v>645</c:v>
                </c:pt>
                <c:pt idx="17">
                  <c:v>1218</c:v>
                </c:pt>
                <c:pt idx="18">
                  <c:v>1192</c:v>
                </c:pt>
                <c:pt idx="19">
                  <c:v>2612</c:v>
                </c:pt>
              </c:numCache>
            </c:numRef>
          </c:val>
          <c:extLst>
            <c:ext xmlns:c16="http://schemas.microsoft.com/office/drawing/2014/chart" uri="{C3380CC4-5D6E-409C-BE32-E72D297353CC}">
              <c16:uniqueId val="{00000014-4859-4230-8A05-FB2774C2889B}"/>
            </c:ext>
          </c:extLst>
        </c:ser>
        <c:ser>
          <c:idx val="1"/>
          <c:order val="1"/>
          <c:tx>
            <c:strRef>
              <c:f>'F47-50'!$I$6</c:f>
              <c:strCache>
                <c:ptCount val="1"/>
                <c:pt idx="0">
                  <c:v>Eventuales</c:v>
                </c:pt>
              </c:strCache>
            </c:strRef>
          </c:tx>
          <c:spPr>
            <a:solidFill>
              <a:srgbClr val="7C878E"/>
            </a:solidFill>
            <a:ln>
              <a:noFill/>
            </a:ln>
            <a:effectLst/>
          </c:spPr>
          <c:invertIfNegative val="0"/>
          <c:dLbls>
            <c:dLbl>
              <c:idx val="0"/>
              <c:layout>
                <c:manualLayout>
                  <c:x val="3.7731636977064845E-2"/>
                  <c:y val="6.173277733636773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859-4230-8A05-FB2774C2889B}"/>
                </c:ext>
              </c:extLst>
            </c:dLbl>
            <c:dLbl>
              <c:idx val="1"/>
              <c:layout>
                <c:manualLayout>
                  <c:x val="3.3393941536653572E-2"/>
                  <c:y val="4.11551848845236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859-4230-8A05-FB2774C2889B}"/>
                </c:ext>
              </c:extLst>
            </c:dLbl>
            <c:dLbl>
              <c:idx val="2"/>
              <c:layout>
                <c:manualLayout>
                  <c:x val="-4.9157125083546728E-2"/>
                  <c:y val="2.61376579201600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859-4230-8A05-FB2774C2889B}"/>
                </c:ext>
              </c:extLst>
            </c:dLbl>
            <c:dLbl>
              <c:idx val="3"/>
              <c:layout>
                <c:manualLayout>
                  <c:x val="1.7419471058741132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859-4230-8A05-FB2774C2889B}"/>
                </c:ext>
              </c:extLst>
            </c:dLbl>
            <c:dLbl>
              <c:idx val="4"/>
              <c:layout>
                <c:manualLayout>
                  <c:x val="4.0284252473572223E-2"/>
                  <c:y val="2.61376579201600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859-4230-8A05-FB2774C2889B}"/>
                </c:ext>
              </c:extLst>
            </c:dLbl>
            <c:dLbl>
              <c:idx val="5"/>
              <c:layout>
                <c:manualLayout>
                  <c:x val="3.3500342604704879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859-4230-8A05-FB2774C2889B}"/>
                </c:ext>
              </c:extLst>
            </c:dLbl>
            <c:dLbl>
              <c:idx val="6"/>
              <c:layout>
                <c:manualLayout>
                  <c:x val="2.136641194385660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859-4230-8A05-FB2774C2889B}"/>
                </c:ext>
              </c:extLst>
            </c:dLbl>
            <c:dLbl>
              <c:idx val="7"/>
              <c:layout>
                <c:manualLayout>
                  <c:x val="1.968352416499573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859-4230-8A05-FB2774C2889B}"/>
                </c:ext>
              </c:extLst>
            </c:dLbl>
            <c:dLbl>
              <c:idx val="8"/>
              <c:layout>
                <c:manualLayout>
                  <c:x val="1.286526964758013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859-4230-8A05-FB2774C2889B}"/>
                </c:ext>
              </c:extLst>
            </c:dLbl>
            <c:dLbl>
              <c:idx val="9"/>
              <c:layout>
                <c:manualLayout>
                  <c:x val="4.2995964503795586E-2"/>
                  <c:y val="3.0866388663392774E-7"/>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5.1347101496854265E-2"/>
                      <c:h val="4.5328732183663234E-2"/>
                    </c:manualLayout>
                  </c15:layout>
                </c:ext>
                <c:ext xmlns:c16="http://schemas.microsoft.com/office/drawing/2014/chart" uri="{C3380CC4-5D6E-409C-BE32-E72D297353CC}">
                  <c16:uniqueId val="{0000001E-4859-4230-8A05-FB2774C2889B}"/>
                </c:ext>
              </c:extLst>
            </c:dLbl>
            <c:dLbl>
              <c:idx val="10"/>
              <c:layout>
                <c:manualLayout>
                  <c:x val="3.587685759934265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859-4230-8A05-FB2774C2889B}"/>
                </c:ext>
              </c:extLst>
            </c:dLbl>
            <c:dLbl>
              <c:idx val="11"/>
              <c:layout>
                <c:manualLayout>
                  <c:x val="4.3435879046228906E-2"/>
                  <c:y val="1.028879621633983E-7"/>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5.1347101496854265E-2"/>
                      <c:h val="3.2261960982826965E-2"/>
                    </c:manualLayout>
                  </c15:layout>
                </c:ext>
                <c:ext xmlns:c16="http://schemas.microsoft.com/office/drawing/2014/chart" uri="{C3380CC4-5D6E-409C-BE32-E72D297353CC}">
                  <c16:uniqueId val="{00000020-4859-4230-8A05-FB2774C2889B}"/>
                </c:ext>
              </c:extLst>
            </c:dLbl>
            <c:dLbl>
              <c:idx val="12"/>
              <c:layout>
                <c:manualLayout>
                  <c:x val="2.453857796319398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859-4230-8A05-FB2774C2889B}"/>
                </c:ext>
              </c:extLst>
            </c:dLbl>
            <c:dLbl>
              <c:idx val="13"/>
              <c:layout>
                <c:manualLayout>
                  <c:x val="4.70829776810291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859-4230-8A05-FB2774C2889B}"/>
                </c:ext>
              </c:extLst>
            </c:dLbl>
            <c:dLbl>
              <c:idx val="14"/>
              <c:layout>
                <c:manualLayout>
                  <c:x val="5.1986012973522552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859-4230-8A05-FB2774C2889B}"/>
                </c:ext>
              </c:extLst>
            </c:dLbl>
            <c:dLbl>
              <c:idx val="15"/>
              <c:layout>
                <c:manualLayout>
                  <c:x val="-2.8052338550689504E-2"/>
                  <c:y val="2.61397156794052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859-4230-8A05-FB2774C2889B}"/>
                </c:ext>
              </c:extLst>
            </c:dLbl>
            <c:dLbl>
              <c:idx val="16"/>
              <c:layout>
                <c:manualLayout>
                  <c:x val="5.0987156111579703E-2"/>
                  <c:y val="4.115518488212814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859-4230-8A05-FB2774C2889B}"/>
                </c:ext>
              </c:extLst>
            </c:dLbl>
            <c:dLbl>
              <c:idx val="17"/>
              <c:layout>
                <c:manualLayout>
                  <c:x val="5.1154838807432587E-2"/>
                  <c:y val="-2.395547046589414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859-4230-8A05-FB2774C2889B}"/>
                </c:ext>
              </c:extLst>
            </c:dLbl>
            <c:dLbl>
              <c:idx val="18"/>
              <c:layout>
                <c:manualLayout>
                  <c:x val="7.7728000484865625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859-4230-8A05-FB2774C2889B}"/>
                </c:ext>
              </c:extLst>
            </c:dLbl>
            <c:dLbl>
              <c:idx val="19"/>
              <c:layout>
                <c:manualLayout>
                  <c:x val="7.2626810038738748E-2"/>
                  <c:y val="-5.9888676164735364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859-4230-8A05-FB2774C2889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'F47-50'!$B$112:$B$131</c:f>
              <c:strCache>
                <c:ptCount val="20"/>
                <c:pt idx="0">
                  <c:v>Lagos de Moreno</c:v>
                </c:pt>
                <c:pt idx="1">
                  <c:v>Tamazula de Gordiano</c:v>
                </c:pt>
                <c:pt idx="2">
                  <c:v>Zapotlán del Rey</c:v>
                </c:pt>
                <c:pt idx="3">
                  <c:v>Tecolotlán</c:v>
                </c:pt>
                <c:pt idx="4">
                  <c:v>Amatitán</c:v>
                </c:pt>
                <c:pt idx="5">
                  <c:v>Tequila</c:v>
                </c:pt>
                <c:pt idx="6">
                  <c:v>Atotonilco el Alto</c:v>
                </c:pt>
                <c:pt idx="7">
                  <c:v>Tonalá</c:v>
                </c:pt>
                <c:pt idx="8">
                  <c:v>Ocotlán</c:v>
                </c:pt>
                <c:pt idx="9">
                  <c:v>Jocotepec</c:v>
                </c:pt>
                <c:pt idx="10">
                  <c:v>Sayula</c:v>
                </c:pt>
                <c:pt idx="11">
                  <c:v>Tala</c:v>
                </c:pt>
                <c:pt idx="12">
                  <c:v>Tepatitlán de Morelos</c:v>
                </c:pt>
                <c:pt idx="13">
                  <c:v>Puerto Vallarta</c:v>
                </c:pt>
                <c:pt idx="14">
                  <c:v>El Salto</c:v>
                </c:pt>
                <c:pt idx="15">
                  <c:v>Ixtlahuacán de los Membrillos</c:v>
                </c:pt>
                <c:pt idx="16">
                  <c:v>Tlajomulco de Zúñiga</c:v>
                </c:pt>
                <c:pt idx="17">
                  <c:v>Guadalajara</c:v>
                </c:pt>
                <c:pt idx="18">
                  <c:v>Tlaquepaque</c:v>
                </c:pt>
                <c:pt idx="19">
                  <c:v>Zapopan</c:v>
                </c:pt>
              </c:strCache>
            </c:strRef>
          </c:cat>
          <c:val>
            <c:numRef>
              <c:f>'F47-50'!$I$112:$I$131</c:f>
              <c:numCache>
                <c:formatCode>#,##0_ ;\-#,##0\ </c:formatCode>
                <c:ptCount val="20"/>
                <c:pt idx="0">
                  <c:v>135</c:v>
                </c:pt>
                <c:pt idx="1">
                  <c:v>129</c:v>
                </c:pt>
                <c:pt idx="2">
                  <c:v>0</c:v>
                </c:pt>
                <c:pt idx="3">
                  <c:v>8</c:v>
                </c:pt>
                <c:pt idx="4">
                  <c:v>179</c:v>
                </c:pt>
                <c:pt idx="5">
                  <c:v>191</c:v>
                </c:pt>
                <c:pt idx="6">
                  <c:v>84</c:v>
                </c:pt>
                <c:pt idx="7">
                  <c:v>38</c:v>
                </c:pt>
                <c:pt idx="8">
                  <c:v>5</c:v>
                </c:pt>
                <c:pt idx="9">
                  <c:v>233</c:v>
                </c:pt>
                <c:pt idx="10">
                  <c:v>149</c:v>
                </c:pt>
                <c:pt idx="11">
                  <c:v>308</c:v>
                </c:pt>
                <c:pt idx="12">
                  <c:v>118</c:v>
                </c:pt>
                <c:pt idx="13">
                  <c:v>293</c:v>
                </c:pt>
                <c:pt idx="14">
                  <c:v>345</c:v>
                </c:pt>
                <c:pt idx="15">
                  <c:v>-71</c:v>
                </c:pt>
                <c:pt idx="16">
                  <c:v>359</c:v>
                </c:pt>
                <c:pt idx="17">
                  <c:v>310</c:v>
                </c:pt>
                <c:pt idx="18">
                  <c:v>769</c:v>
                </c:pt>
                <c:pt idx="19">
                  <c:v>649</c:v>
                </c:pt>
              </c:numCache>
            </c:numRef>
          </c:val>
          <c:extLst>
            <c:ext xmlns:c16="http://schemas.microsoft.com/office/drawing/2014/chart" uri="{C3380CC4-5D6E-409C-BE32-E72D297353CC}">
              <c16:uniqueId val="{00000029-4859-4230-8A05-FB2774C2889B}"/>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3800"/>
          <c:min val="-1400"/>
        </c:scaling>
        <c:delete val="0"/>
        <c:axPos val="b"/>
        <c:numFmt formatCode="#,##0_ ;\-#,##0\ "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'F51'!$C$5</c:f>
              <c:strCache>
                <c:ptCount val="1"/>
                <c:pt idx="0">
                  <c:v>trabajadores</c:v>
                </c:pt>
              </c:strCache>
            </c:strRef>
          </c:tx>
          <c:spPr>
            <a:ln w="28575" cap="rnd">
              <a:solidFill>
                <a:srgbClr val="FFC000"/>
              </a:solidFill>
              <a:round/>
            </a:ln>
            <a:effectLst/>
          </c:spPr>
          <c:marker>
            <c:symbol val="none"/>
          </c:marker>
          <c:dPt>
            <c:idx val="2"/>
            <c:bubble3D val="0"/>
            <c:extLst>
              <c:ext xmlns:c16="http://schemas.microsoft.com/office/drawing/2014/chart" uri="{C3380CC4-5D6E-409C-BE32-E72D297353CC}">
                <c16:uniqueId val="{00000028-9D73-48AE-8959-AB5ACA3B90F6}"/>
              </c:ext>
            </c:extLst>
          </c:dPt>
          <c:dPt>
            <c:idx val="3"/>
            <c:bubble3D val="0"/>
            <c:extLst>
              <c:ext xmlns:c16="http://schemas.microsoft.com/office/drawing/2014/chart" uri="{C3380CC4-5D6E-409C-BE32-E72D297353CC}">
                <c16:uniqueId val="{0000002A-9D73-48AE-8959-AB5ACA3B90F6}"/>
              </c:ext>
            </c:extLst>
          </c:dPt>
          <c:dPt>
            <c:idx val="6"/>
            <c:bubble3D val="0"/>
            <c:extLst>
              <c:ext xmlns:c16="http://schemas.microsoft.com/office/drawing/2014/chart" uri="{C3380CC4-5D6E-409C-BE32-E72D297353CC}">
                <c16:uniqueId val="{0000002C-9D73-48AE-8959-AB5ACA3B90F6}"/>
              </c:ext>
            </c:extLst>
          </c:dPt>
          <c:dPt>
            <c:idx val="7"/>
            <c:bubble3D val="0"/>
            <c:extLst>
              <c:ext xmlns:c16="http://schemas.microsoft.com/office/drawing/2014/chart" uri="{C3380CC4-5D6E-409C-BE32-E72D297353CC}">
                <c16:uniqueId val="{0000002E-9D73-48AE-8959-AB5ACA3B90F6}"/>
              </c:ext>
            </c:extLst>
          </c:dPt>
          <c:dPt>
            <c:idx val="10"/>
            <c:bubble3D val="0"/>
            <c:extLst>
              <c:ext xmlns:c16="http://schemas.microsoft.com/office/drawing/2014/chart" uri="{C3380CC4-5D6E-409C-BE32-E72D297353CC}">
                <c16:uniqueId val="{00000030-9D73-48AE-8959-AB5ACA3B90F6}"/>
              </c:ext>
            </c:extLst>
          </c:dPt>
          <c:dPt>
            <c:idx val="11"/>
            <c:bubble3D val="0"/>
            <c:extLst>
              <c:ext xmlns:c16="http://schemas.microsoft.com/office/drawing/2014/chart" uri="{C3380CC4-5D6E-409C-BE32-E72D297353CC}">
                <c16:uniqueId val="{00000032-9D73-48AE-8959-AB5ACA3B90F6}"/>
              </c:ext>
            </c:extLst>
          </c:dPt>
          <c:dPt>
            <c:idx val="14"/>
            <c:bubble3D val="0"/>
            <c:extLst>
              <c:ext xmlns:c16="http://schemas.microsoft.com/office/drawing/2014/chart" uri="{C3380CC4-5D6E-409C-BE32-E72D297353CC}">
                <c16:uniqueId val="{00000034-9D73-48AE-8959-AB5ACA3B90F6}"/>
              </c:ext>
            </c:extLst>
          </c:dPt>
          <c:dPt>
            <c:idx val="15"/>
            <c:bubble3D val="0"/>
            <c:extLst>
              <c:ext xmlns:c16="http://schemas.microsoft.com/office/drawing/2014/chart" uri="{C3380CC4-5D6E-409C-BE32-E72D297353CC}">
                <c16:uniqueId val="{00000036-9D73-48AE-8959-AB5ACA3B90F6}"/>
              </c:ext>
            </c:extLst>
          </c:dPt>
          <c:dPt>
            <c:idx val="18"/>
            <c:bubble3D val="0"/>
            <c:extLst>
              <c:ext xmlns:c16="http://schemas.microsoft.com/office/drawing/2014/chart" uri="{C3380CC4-5D6E-409C-BE32-E72D297353CC}">
                <c16:uniqueId val="{00000038-9D73-48AE-8959-AB5ACA3B90F6}"/>
              </c:ext>
            </c:extLst>
          </c:dPt>
          <c:dPt>
            <c:idx val="19"/>
            <c:bubble3D val="0"/>
            <c:extLst>
              <c:ext xmlns:c16="http://schemas.microsoft.com/office/drawing/2014/chart" uri="{C3380CC4-5D6E-409C-BE32-E72D297353CC}">
                <c16:uniqueId val="{0000003A-9D73-48AE-8959-AB5ACA3B90F6}"/>
              </c:ext>
            </c:extLst>
          </c:dPt>
          <c:dPt>
            <c:idx val="22"/>
            <c:bubble3D val="0"/>
            <c:extLst>
              <c:ext xmlns:c16="http://schemas.microsoft.com/office/drawing/2014/chart" uri="{C3380CC4-5D6E-409C-BE32-E72D297353CC}">
                <c16:uniqueId val="{0000003C-9D73-48AE-8959-AB5ACA3B90F6}"/>
              </c:ext>
            </c:extLst>
          </c:dPt>
          <c:dPt>
            <c:idx val="23"/>
            <c:bubble3D val="0"/>
            <c:extLst>
              <c:ext xmlns:c16="http://schemas.microsoft.com/office/drawing/2014/chart" uri="{C3380CC4-5D6E-409C-BE32-E72D297353CC}">
                <c16:uniqueId val="{0000003E-9D73-48AE-8959-AB5ACA3B90F6}"/>
              </c:ext>
            </c:extLst>
          </c:dPt>
          <c:dPt>
            <c:idx val="26"/>
            <c:bubble3D val="0"/>
            <c:extLst>
              <c:ext xmlns:c16="http://schemas.microsoft.com/office/drawing/2014/chart" uri="{C3380CC4-5D6E-409C-BE32-E72D297353CC}">
                <c16:uniqueId val="{00000040-9D73-48AE-8959-AB5ACA3B90F6}"/>
              </c:ext>
            </c:extLst>
          </c:dPt>
          <c:dPt>
            <c:idx val="27"/>
            <c:bubble3D val="0"/>
            <c:extLst>
              <c:ext xmlns:c16="http://schemas.microsoft.com/office/drawing/2014/chart" uri="{C3380CC4-5D6E-409C-BE32-E72D297353CC}">
                <c16:uniqueId val="{00000042-9D73-48AE-8959-AB5ACA3B90F6}"/>
              </c:ext>
            </c:extLst>
          </c:dPt>
          <c:dPt>
            <c:idx val="31"/>
            <c:bubble3D val="0"/>
            <c:extLst>
              <c:ext xmlns:c16="http://schemas.microsoft.com/office/drawing/2014/chart" uri="{C3380CC4-5D6E-409C-BE32-E72D297353CC}">
                <c16:uniqueId val="{00000044-9D73-48AE-8959-AB5ACA3B90F6}"/>
              </c:ext>
            </c:extLst>
          </c:dPt>
          <c:dPt>
            <c:idx val="86"/>
            <c:bubble3D val="0"/>
            <c:extLst>
              <c:ext xmlns:c16="http://schemas.microsoft.com/office/drawing/2014/chart" uri="{C3380CC4-5D6E-409C-BE32-E72D297353CC}">
                <c16:uniqueId val="{00000046-9D73-48AE-8959-AB5ACA3B90F6}"/>
              </c:ext>
            </c:extLst>
          </c:dPt>
          <c:dPt>
            <c:idx val="87"/>
            <c:bubble3D val="0"/>
            <c:extLst>
              <c:ext xmlns:c16="http://schemas.microsoft.com/office/drawing/2014/chart" uri="{C3380CC4-5D6E-409C-BE32-E72D297353CC}">
                <c16:uniqueId val="{00000048-9D73-48AE-8959-AB5ACA3B90F6}"/>
              </c:ext>
            </c:extLst>
          </c:dPt>
          <c:dPt>
            <c:idx val="88"/>
            <c:bubble3D val="0"/>
            <c:extLst>
              <c:ext xmlns:c16="http://schemas.microsoft.com/office/drawing/2014/chart" uri="{C3380CC4-5D6E-409C-BE32-E72D297353CC}">
                <c16:uniqueId val="{0000004A-9D73-48AE-8959-AB5ACA3B90F6}"/>
              </c:ext>
            </c:extLst>
          </c:dPt>
          <c:dPt>
            <c:idx val="89"/>
            <c:bubble3D val="0"/>
            <c:extLst>
              <c:ext xmlns:c16="http://schemas.microsoft.com/office/drawing/2014/chart" uri="{C3380CC4-5D6E-409C-BE32-E72D297353CC}">
                <c16:uniqueId val="{0000004C-9D73-48AE-8959-AB5ACA3B90F6}"/>
              </c:ext>
            </c:extLst>
          </c:dPt>
          <c:dPt>
            <c:idx val="93"/>
            <c:bubble3D val="0"/>
            <c:extLst>
              <c:ext xmlns:c16="http://schemas.microsoft.com/office/drawing/2014/chart" uri="{C3380CC4-5D6E-409C-BE32-E72D297353CC}">
                <c16:uniqueId val="{0000004E-9D73-48AE-8959-AB5ACA3B90F6}"/>
              </c:ext>
            </c:extLst>
          </c:dPt>
          <c:dPt>
            <c:idx val="94"/>
            <c:bubble3D val="0"/>
            <c:extLst>
              <c:ext xmlns:c16="http://schemas.microsoft.com/office/drawing/2014/chart" uri="{C3380CC4-5D6E-409C-BE32-E72D297353CC}">
                <c16:uniqueId val="{00000050-9D73-48AE-8959-AB5ACA3B90F6}"/>
              </c:ext>
            </c:extLst>
          </c:dPt>
          <c:cat>
            <c:multiLvlStrRef>
              <c:f>'F51'!$A$6:$B$103</c:f>
              <c:multiLvlStrCache>
                <c:ptCount val="9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 sep</c:v>
                  </c:pt>
                  <c:pt idx="93">
                    <c:v> oct</c:v>
                  </c:pt>
                  <c:pt idx="94">
                    <c:v>nov</c:v>
                  </c:pt>
                  <c:pt idx="95">
                    <c:v>dic</c:v>
                  </c:pt>
                  <c:pt idx="96">
                    <c:v>ene</c:v>
                  </c:pt>
                  <c:pt idx="97">
                    <c:v>feb</c:v>
                  </c:pt>
                </c:lvl>
                <c:lvl>
                  <c:pt idx="0">
                    <c:v> 2015</c:v>
                  </c:pt>
                  <c:pt idx="12">
                    <c:v> 2016</c:v>
                  </c:pt>
                  <c:pt idx="24">
                    <c:v> 2017</c:v>
                  </c:pt>
                  <c:pt idx="36">
                    <c:v> 2018</c:v>
                  </c:pt>
                  <c:pt idx="48">
                    <c:v> 2019</c:v>
                  </c:pt>
                  <c:pt idx="60">
                    <c:v> 2020</c:v>
                  </c:pt>
                  <c:pt idx="72">
                    <c:v> 2021</c:v>
                  </c:pt>
                  <c:pt idx="84">
                    <c:v> 2022</c:v>
                  </c:pt>
                  <c:pt idx="96">
                    <c:v>2023</c:v>
                  </c:pt>
                </c:lvl>
              </c:multiLvlStrCache>
            </c:multiLvlStrRef>
          </c:cat>
          <c:val>
            <c:numRef>
              <c:f>'F51'!$C$6:$C$103</c:f>
              <c:numCache>
                <c:formatCode>_-* #,##0_-;\-* #,##0_-;_-* "-"??_-;_-@_-</c:formatCode>
                <c:ptCount val="98"/>
                <c:pt idx="0">
                  <c:v>105324</c:v>
                </c:pt>
                <c:pt idx="1">
                  <c:v>106367</c:v>
                </c:pt>
                <c:pt idx="2">
                  <c:v>106891</c:v>
                </c:pt>
                <c:pt idx="3">
                  <c:v>107285</c:v>
                </c:pt>
                <c:pt idx="4">
                  <c:v>106928</c:v>
                </c:pt>
                <c:pt idx="5">
                  <c:v>106609</c:v>
                </c:pt>
                <c:pt idx="6">
                  <c:v>108348</c:v>
                </c:pt>
                <c:pt idx="7">
                  <c:v>108082</c:v>
                </c:pt>
                <c:pt idx="8">
                  <c:v>108492</c:v>
                </c:pt>
                <c:pt idx="9">
                  <c:v>110258</c:v>
                </c:pt>
                <c:pt idx="10">
                  <c:v>112567</c:v>
                </c:pt>
                <c:pt idx="11">
                  <c:v>112703</c:v>
                </c:pt>
                <c:pt idx="12">
                  <c:v>112089</c:v>
                </c:pt>
                <c:pt idx="13">
                  <c:v>113118</c:v>
                </c:pt>
                <c:pt idx="14">
                  <c:v>113279</c:v>
                </c:pt>
                <c:pt idx="15">
                  <c:v>112873</c:v>
                </c:pt>
                <c:pt idx="16">
                  <c:v>112578</c:v>
                </c:pt>
                <c:pt idx="17">
                  <c:v>113340</c:v>
                </c:pt>
                <c:pt idx="18">
                  <c:v>114966</c:v>
                </c:pt>
                <c:pt idx="19">
                  <c:v>113363</c:v>
                </c:pt>
                <c:pt idx="20">
                  <c:v>113523</c:v>
                </c:pt>
                <c:pt idx="21">
                  <c:v>114143</c:v>
                </c:pt>
                <c:pt idx="22">
                  <c:v>115374</c:v>
                </c:pt>
                <c:pt idx="23">
                  <c:v>115738</c:v>
                </c:pt>
                <c:pt idx="24">
                  <c:v>116118</c:v>
                </c:pt>
                <c:pt idx="25">
                  <c:v>117662</c:v>
                </c:pt>
                <c:pt idx="26">
                  <c:v>118916</c:v>
                </c:pt>
                <c:pt idx="27">
                  <c:v>118516</c:v>
                </c:pt>
                <c:pt idx="28">
                  <c:v>117677</c:v>
                </c:pt>
                <c:pt idx="29">
                  <c:v>118993</c:v>
                </c:pt>
                <c:pt idx="30">
                  <c:v>121169</c:v>
                </c:pt>
                <c:pt idx="31">
                  <c:v>121224</c:v>
                </c:pt>
                <c:pt idx="32">
                  <c:v>121311</c:v>
                </c:pt>
                <c:pt idx="33">
                  <c:v>121963</c:v>
                </c:pt>
                <c:pt idx="34">
                  <c:v>123560</c:v>
                </c:pt>
                <c:pt idx="35">
                  <c:v>122756</c:v>
                </c:pt>
                <c:pt idx="36">
                  <c:v>122331</c:v>
                </c:pt>
                <c:pt idx="37">
                  <c:v>122603</c:v>
                </c:pt>
                <c:pt idx="38">
                  <c:v>122822</c:v>
                </c:pt>
                <c:pt idx="39">
                  <c:v>122918</c:v>
                </c:pt>
                <c:pt idx="40">
                  <c:v>122079</c:v>
                </c:pt>
                <c:pt idx="41">
                  <c:v>122022</c:v>
                </c:pt>
                <c:pt idx="42">
                  <c:v>122975</c:v>
                </c:pt>
                <c:pt idx="43">
                  <c:v>122836</c:v>
                </c:pt>
                <c:pt idx="44">
                  <c:v>123233</c:v>
                </c:pt>
                <c:pt idx="45">
                  <c:v>124543</c:v>
                </c:pt>
                <c:pt idx="46">
                  <c:v>125780</c:v>
                </c:pt>
                <c:pt idx="47">
                  <c:v>125509</c:v>
                </c:pt>
                <c:pt idx="48">
                  <c:v>125514</c:v>
                </c:pt>
                <c:pt idx="49">
                  <c:v>126770</c:v>
                </c:pt>
                <c:pt idx="50">
                  <c:v>127506</c:v>
                </c:pt>
                <c:pt idx="51">
                  <c:v>128837</c:v>
                </c:pt>
                <c:pt idx="52">
                  <c:v>128606</c:v>
                </c:pt>
                <c:pt idx="53">
                  <c:v>129478</c:v>
                </c:pt>
                <c:pt idx="54">
                  <c:v>130724</c:v>
                </c:pt>
                <c:pt idx="55">
                  <c:v>129151</c:v>
                </c:pt>
                <c:pt idx="56">
                  <c:v>129378</c:v>
                </c:pt>
                <c:pt idx="57">
                  <c:v>130695</c:v>
                </c:pt>
                <c:pt idx="58">
                  <c:v>131903</c:v>
                </c:pt>
                <c:pt idx="59">
                  <c:v>130985</c:v>
                </c:pt>
                <c:pt idx="60">
                  <c:v>130255</c:v>
                </c:pt>
                <c:pt idx="61">
                  <c:v>131946</c:v>
                </c:pt>
                <c:pt idx="62">
                  <c:v>127827</c:v>
                </c:pt>
                <c:pt idx="63">
                  <c:v>117956</c:v>
                </c:pt>
                <c:pt idx="64">
                  <c:v>113515</c:v>
                </c:pt>
                <c:pt idx="65">
                  <c:v>110253</c:v>
                </c:pt>
                <c:pt idx="66">
                  <c:v>110007</c:v>
                </c:pt>
                <c:pt idx="67">
                  <c:v>109718</c:v>
                </c:pt>
                <c:pt idx="68">
                  <c:v>109645</c:v>
                </c:pt>
                <c:pt idx="69">
                  <c:v>111091</c:v>
                </c:pt>
                <c:pt idx="70">
                  <c:v>112630</c:v>
                </c:pt>
                <c:pt idx="71">
                  <c:v>112226</c:v>
                </c:pt>
                <c:pt idx="72">
                  <c:v>110277</c:v>
                </c:pt>
                <c:pt idx="73">
                  <c:v>109926</c:v>
                </c:pt>
                <c:pt idx="74">
                  <c:v>110564</c:v>
                </c:pt>
                <c:pt idx="75">
                  <c:v>111454</c:v>
                </c:pt>
                <c:pt idx="76">
                  <c:v>112774</c:v>
                </c:pt>
                <c:pt idx="77">
                  <c:v>117956</c:v>
                </c:pt>
                <c:pt idx="78">
                  <c:v>123830</c:v>
                </c:pt>
                <c:pt idx="79">
                  <c:v>122663</c:v>
                </c:pt>
                <c:pt idx="80">
                  <c:v>121731</c:v>
                </c:pt>
                <c:pt idx="81">
                  <c:v>123708</c:v>
                </c:pt>
                <c:pt idx="82">
                  <c:v>126082</c:v>
                </c:pt>
                <c:pt idx="83">
                  <c:v>126998</c:v>
                </c:pt>
                <c:pt idx="84">
                  <c:v>127062</c:v>
                </c:pt>
                <c:pt idx="85">
                  <c:v>128939</c:v>
                </c:pt>
                <c:pt idx="86">
                  <c:v>129615</c:v>
                </c:pt>
                <c:pt idx="87">
                  <c:v>130420</c:v>
                </c:pt>
                <c:pt idx="88">
                  <c:v>131075</c:v>
                </c:pt>
                <c:pt idx="89">
                  <c:v>132748</c:v>
                </c:pt>
                <c:pt idx="90">
                  <c:v>133487</c:v>
                </c:pt>
                <c:pt idx="91">
                  <c:v>133842</c:v>
                </c:pt>
                <c:pt idx="92">
                  <c:v>135056</c:v>
                </c:pt>
                <c:pt idx="93">
                  <c:v>137270</c:v>
                </c:pt>
                <c:pt idx="94">
                  <c:v>139180</c:v>
                </c:pt>
                <c:pt idx="95">
                  <c:v>138762</c:v>
                </c:pt>
                <c:pt idx="96">
                  <c:v>138891</c:v>
                </c:pt>
                <c:pt idx="97">
                  <c:v>140132</c:v>
                </c:pt>
              </c:numCache>
            </c:numRef>
          </c:val>
          <c:smooth val="0"/>
          <c:extLst>
            <c:ext xmlns:c16="http://schemas.microsoft.com/office/drawing/2014/chart" uri="{C3380CC4-5D6E-409C-BE32-E72D297353CC}">
              <c16:uniqueId val="{00000051-9D73-48AE-8959-AB5ACA3B90F6}"/>
            </c:ext>
          </c:extLst>
        </c:ser>
        <c:dLbls>
          <c:showLegendKey val="0"/>
          <c:showVal val="0"/>
          <c:showCatName val="0"/>
          <c:showSerName val="0"/>
          <c:showPercent val="0"/>
          <c:showBubbleSize val="0"/>
        </c:dLbls>
        <c:smooth val="0"/>
        <c:axId val="298196847"/>
        <c:axId val="394456927"/>
      </c:lineChart>
      <c:catAx>
        <c:axId val="29819684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94456927"/>
        <c:crosses val="autoZero"/>
        <c:auto val="1"/>
        <c:lblAlgn val="ctr"/>
        <c:lblOffset val="100"/>
        <c:noMultiLvlLbl val="0"/>
      </c:catAx>
      <c:valAx>
        <c:axId val="394456927"/>
        <c:scaling>
          <c:orientation val="minMax"/>
          <c:min val="80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98196847"/>
        <c:crosses val="autoZero"/>
        <c:crossBetween val="between"/>
      </c:valAx>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'F52-53'!$F$5</c:f>
              <c:strCache>
                <c:ptCount val="1"/>
                <c:pt idx="0">
                  <c:v>Variación absoluta mensual</c:v>
                </c:pt>
              </c:strCache>
            </c:strRef>
          </c:tx>
          <c:spPr>
            <a:solidFill>
              <a:srgbClr val="FBBB27"/>
            </a:solidFill>
            <a:ln w="28575" cap="rnd">
              <a:noFill/>
              <a:round/>
            </a:ln>
            <a:effectLst/>
          </c:spPr>
          <c:invertIfNegative val="0"/>
          <c:cat>
            <c:multiLvlStrRef>
              <c:f>'F52-53'!$A$18:$B$103</c:f>
              <c:multiLvlStrCache>
                <c:ptCount val="86"/>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pt idx="83">
                    <c:v>dic</c:v>
                  </c:pt>
                  <c:pt idx="84">
                    <c:v>ene</c:v>
                  </c:pt>
                  <c:pt idx="85">
                    <c:v>feb</c:v>
                  </c:pt>
                </c:lvl>
                <c:lvl>
                  <c:pt idx="0">
                    <c:v> 2016</c:v>
                  </c:pt>
                  <c:pt idx="12">
                    <c:v> 2017</c:v>
                  </c:pt>
                  <c:pt idx="24">
                    <c:v> 2018</c:v>
                  </c:pt>
                  <c:pt idx="36">
                    <c:v> 2019</c:v>
                  </c:pt>
                  <c:pt idx="48">
                    <c:v> 2020</c:v>
                  </c:pt>
                  <c:pt idx="60">
                    <c:v> 2021</c:v>
                  </c:pt>
                  <c:pt idx="72">
                    <c:v> 2022</c:v>
                  </c:pt>
                  <c:pt idx="84">
                    <c:v>2023</c:v>
                  </c:pt>
                </c:lvl>
              </c:multiLvlStrCache>
            </c:multiLvlStrRef>
          </c:cat>
          <c:val>
            <c:numRef>
              <c:f>'F52-53'!$F$18:$F$103</c:f>
              <c:numCache>
                <c:formatCode>_-* #,##0_-;\-* #,##0_-;_-* "-"??_-;_-@_-</c:formatCode>
                <c:ptCount val="86"/>
                <c:pt idx="0">
                  <c:v>-614</c:v>
                </c:pt>
                <c:pt idx="1">
                  <c:v>1029</c:v>
                </c:pt>
                <c:pt idx="2">
                  <c:v>161</c:v>
                </c:pt>
                <c:pt idx="3">
                  <c:v>-406</c:v>
                </c:pt>
                <c:pt idx="4">
                  <c:v>-295</c:v>
                </c:pt>
                <c:pt idx="5">
                  <c:v>762</c:v>
                </c:pt>
                <c:pt idx="6">
                  <c:v>1626</c:v>
                </c:pt>
                <c:pt idx="7">
                  <c:v>-1603</c:v>
                </c:pt>
                <c:pt idx="8">
                  <c:v>160</c:v>
                </c:pt>
                <c:pt idx="9">
                  <c:v>620</c:v>
                </c:pt>
                <c:pt idx="10">
                  <c:v>1231</c:v>
                </c:pt>
                <c:pt idx="11">
                  <c:v>364</c:v>
                </c:pt>
                <c:pt idx="12">
                  <c:v>380</c:v>
                </c:pt>
                <c:pt idx="13">
                  <c:v>1544</c:v>
                </c:pt>
                <c:pt idx="14">
                  <c:v>1254</c:v>
                </c:pt>
                <c:pt idx="15">
                  <c:v>-400</c:v>
                </c:pt>
                <c:pt idx="16">
                  <c:v>-839</c:v>
                </c:pt>
                <c:pt idx="17">
                  <c:v>1316</c:v>
                </c:pt>
                <c:pt idx="18">
                  <c:v>2176</c:v>
                </c:pt>
                <c:pt idx="19">
                  <c:v>55</c:v>
                </c:pt>
                <c:pt idx="20">
                  <c:v>87</c:v>
                </c:pt>
                <c:pt idx="21">
                  <c:v>652</c:v>
                </c:pt>
                <c:pt idx="22">
                  <c:v>1597</c:v>
                </c:pt>
                <c:pt idx="23">
                  <c:v>-804</c:v>
                </c:pt>
                <c:pt idx="24">
                  <c:v>-425</c:v>
                </c:pt>
                <c:pt idx="25">
                  <c:v>272</c:v>
                </c:pt>
                <c:pt idx="26">
                  <c:v>219</c:v>
                </c:pt>
                <c:pt idx="27">
                  <c:v>96</c:v>
                </c:pt>
                <c:pt idx="28">
                  <c:v>-839</c:v>
                </c:pt>
                <c:pt idx="29">
                  <c:v>-57</c:v>
                </c:pt>
                <c:pt idx="30">
                  <c:v>953</c:v>
                </c:pt>
                <c:pt idx="31">
                  <c:v>-139</c:v>
                </c:pt>
                <c:pt idx="32">
                  <c:v>397</c:v>
                </c:pt>
                <c:pt idx="33">
                  <c:v>1310</c:v>
                </c:pt>
                <c:pt idx="34">
                  <c:v>1237</c:v>
                </c:pt>
                <c:pt idx="35">
                  <c:v>-271</c:v>
                </c:pt>
                <c:pt idx="36">
                  <c:v>5</c:v>
                </c:pt>
                <c:pt idx="37">
                  <c:v>1256</c:v>
                </c:pt>
                <c:pt idx="38">
                  <c:v>736</c:v>
                </c:pt>
                <c:pt idx="39">
                  <c:v>1331</c:v>
                </c:pt>
                <c:pt idx="40">
                  <c:v>-231</c:v>
                </c:pt>
                <c:pt idx="41">
                  <c:v>872</c:v>
                </c:pt>
                <c:pt idx="42">
                  <c:v>1246</c:v>
                </c:pt>
                <c:pt idx="43">
                  <c:v>-1573</c:v>
                </c:pt>
                <c:pt idx="44">
                  <c:v>227</c:v>
                </c:pt>
                <c:pt idx="45">
                  <c:v>1317</c:v>
                </c:pt>
                <c:pt idx="46">
                  <c:v>1208</c:v>
                </c:pt>
                <c:pt idx="47">
                  <c:v>-918</c:v>
                </c:pt>
                <c:pt idx="48">
                  <c:v>-730</c:v>
                </c:pt>
                <c:pt idx="49">
                  <c:v>1691</c:v>
                </c:pt>
                <c:pt idx="50">
                  <c:v>-4119</c:v>
                </c:pt>
                <c:pt idx="51">
                  <c:v>-9871</c:v>
                </c:pt>
                <c:pt idx="52">
                  <c:v>-4441</c:v>
                </c:pt>
                <c:pt idx="53">
                  <c:v>-3262</c:v>
                </c:pt>
                <c:pt idx="54">
                  <c:v>-246</c:v>
                </c:pt>
                <c:pt idx="55">
                  <c:v>-289</c:v>
                </c:pt>
                <c:pt idx="56">
                  <c:v>-73</c:v>
                </c:pt>
                <c:pt idx="57">
                  <c:v>1446</c:v>
                </c:pt>
                <c:pt idx="58">
                  <c:v>1539</c:v>
                </c:pt>
                <c:pt idx="59">
                  <c:v>-404</c:v>
                </c:pt>
                <c:pt idx="60">
                  <c:v>-1949</c:v>
                </c:pt>
                <c:pt idx="61">
                  <c:v>-351</c:v>
                </c:pt>
                <c:pt idx="62">
                  <c:v>638</c:v>
                </c:pt>
                <c:pt idx="63">
                  <c:v>890</c:v>
                </c:pt>
                <c:pt idx="64">
                  <c:v>1320</c:v>
                </c:pt>
                <c:pt idx="65">
                  <c:v>5182</c:v>
                </c:pt>
                <c:pt idx="66">
                  <c:v>5874</c:v>
                </c:pt>
                <c:pt idx="67">
                  <c:v>-1167</c:v>
                </c:pt>
                <c:pt idx="68">
                  <c:v>-932</c:v>
                </c:pt>
                <c:pt idx="69">
                  <c:v>1977</c:v>
                </c:pt>
                <c:pt idx="70">
                  <c:v>2374</c:v>
                </c:pt>
                <c:pt idx="71">
                  <c:v>916</c:v>
                </c:pt>
                <c:pt idx="72">
                  <c:v>64</c:v>
                </c:pt>
                <c:pt idx="73">
                  <c:v>1877</c:v>
                </c:pt>
                <c:pt idx="74">
                  <c:v>676</c:v>
                </c:pt>
                <c:pt idx="75">
                  <c:v>805</c:v>
                </c:pt>
                <c:pt idx="76" formatCode="General">
                  <c:v>655</c:v>
                </c:pt>
                <c:pt idx="77" formatCode="General">
                  <c:v>1673</c:v>
                </c:pt>
                <c:pt idx="78">
                  <c:v>739</c:v>
                </c:pt>
                <c:pt idx="79">
                  <c:v>355</c:v>
                </c:pt>
                <c:pt idx="80">
                  <c:v>1214</c:v>
                </c:pt>
                <c:pt idx="81">
                  <c:v>2214</c:v>
                </c:pt>
                <c:pt idx="82">
                  <c:v>1910</c:v>
                </c:pt>
                <c:pt idx="83">
                  <c:v>-418</c:v>
                </c:pt>
                <c:pt idx="84">
                  <c:v>129</c:v>
                </c:pt>
                <c:pt idx="85">
                  <c:v>1241</c:v>
                </c:pt>
              </c:numCache>
            </c:numRef>
          </c:val>
          <c:extLst>
            <c:ext xmlns:c16="http://schemas.microsoft.com/office/drawing/2014/chart" uri="{C3380CC4-5D6E-409C-BE32-E72D297353CC}">
              <c16:uniqueId val="{00000000-1B03-4C34-ACBD-446FF4421EF0}"/>
            </c:ext>
          </c:extLst>
        </c:ser>
        <c:dLbls>
          <c:showLegendKey val="0"/>
          <c:showVal val="0"/>
          <c:showCatName val="0"/>
          <c:showSerName val="0"/>
          <c:showPercent val="0"/>
          <c:showBubbleSize val="0"/>
        </c:dLbls>
        <c:gapWidth val="150"/>
        <c:axId val="604730927"/>
        <c:axId val="1"/>
      </c:barChart>
      <c:lineChart>
        <c:grouping val="standard"/>
        <c:varyColors val="0"/>
        <c:ser>
          <c:idx val="1"/>
          <c:order val="1"/>
          <c:tx>
            <c:strRef>
              <c:f>'F52-53'!$G$5</c:f>
              <c:strCache>
                <c:ptCount val="1"/>
                <c:pt idx="0">
                  <c:v>Variación porcentual mensual</c:v>
                </c:pt>
              </c:strCache>
            </c:strRef>
          </c:tx>
          <c:spPr>
            <a:ln w="12700" cap="rnd">
              <a:solidFill>
                <a:srgbClr val="7C878E"/>
              </a:solidFill>
              <a:round/>
            </a:ln>
            <a:effectLst/>
          </c:spPr>
          <c:marker>
            <c:symbol val="none"/>
          </c:marker>
          <c:cat>
            <c:multiLvlStrRef>
              <c:f>'F52-53'!$A$18:$B$103</c:f>
              <c:multiLvlStrCache>
                <c:ptCount val="86"/>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pt idx="83">
                    <c:v>dic</c:v>
                  </c:pt>
                  <c:pt idx="84">
                    <c:v>ene</c:v>
                  </c:pt>
                  <c:pt idx="85">
                    <c:v>feb</c:v>
                  </c:pt>
                </c:lvl>
                <c:lvl>
                  <c:pt idx="0">
                    <c:v> 2016</c:v>
                  </c:pt>
                  <c:pt idx="12">
                    <c:v> 2017</c:v>
                  </c:pt>
                  <c:pt idx="24">
                    <c:v> 2018</c:v>
                  </c:pt>
                  <c:pt idx="36">
                    <c:v> 2019</c:v>
                  </c:pt>
                  <c:pt idx="48">
                    <c:v> 2020</c:v>
                  </c:pt>
                  <c:pt idx="60">
                    <c:v> 2021</c:v>
                  </c:pt>
                  <c:pt idx="72">
                    <c:v> 2022</c:v>
                  </c:pt>
                  <c:pt idx="84">
                    <c:v>2023</c:v>
                  </c:pt>
                </c:lvl>
              </c:multiLvlStrCache>
            </c:multiLvlStrRef>
          </c:cat>
          <c:val>
            <c:numRef>
              <c:f>'F52-53'!$G$18:$G$103</c:f>
              <c:numCache>
                <c:formatCode>0.0%</c:formatCode>
                <c:ptCount val="86"/>
                <c:pt idx="0">
                  <c:v>-5.4479472596115457E-3</c:v>
                </c:pt>
                <c:pt idx="1">
                  <c:v>9.1802050156572015E-3</c:v>
                </c:pt>
                <c:pt idx="2">
                  <c:v>1.4232924910270691E-3</c:v>
                </c:pt>
                <c:pt idx="3">
                  <c:v>-3.5840711870690949E-3</c:v>
                </c:pt>
                <c:pt idx="4">
                  <c:v>-2.6135568293568878E-3</c:v>
                </c:pt>
                <c:pt idx="5">
                  <c:v>6.768640409316207E-3</c:v>
                </c:pt>
                <c:pt idx="6">
                  <c:v>1.4346214928533616E-2</c:v>
                </c:pt>
                <c:pt idx="7">
                  <c:v>-1.3943252787780734E-2</c:v>
                </c:pt>
                <c:pt idx="8">
                  <c:v>1.4113952524192196E-3</c:v>
                </c:pt>
                <c:pt idx="9">
                  <c:v>5.4614483408648466E-3</c:v>
                </c:pt>
                <c:pt idx="10">
                  <c:v>1.0784717415873071E-2</c:v>
                </c:pt>
                <c:pt idx="11">
                  <c:v>3.1549569227035555E-3</c:v>
                </c:pt>
                <c:pt idx="12">
                  <c:v>3.283277748017073E-3</c:v>
                </c:pt>
                <c:pt idx="13">
                  <c:v>1.3296818753337122E-2</c:v>
                </c:pt>
                <c:pt idx="14">
                  <c:v>1.065764647889718E-2</c:v>
                </c:pt>
                <c:pt idx="15">
                  <c:v>-3.3637189276464058E-3</c:v>
                </c:pt>
                <c:pt idx="16">
                  <c:v>-7.0792129332748321E-3</c:v>
                </c:pt>
                <c:pt idx="17">
                  <c:v>1.1183153887335673E-2</c:v>
                </c:pt>
                <c:pt idx="18">
                  <c:v>1.8286789979242477E-2</c:v>
                </c:pt>
                <c:pt idx="19">
                  <c:v>4.5391147900865732E-4</c:v>
                </c:pt>
                <c:pt idx="20">
                  <c:v>7.1767966739259554E-4</c:v>
                </c:pt>
                <c:pt idx="21">
                  <c:v>5.3746156572775762E-3</c:v>
                </c:pt>
                <c:pt idx="22">
                  <c:v>1.3094135106548707E-2</c:v>
                </c:pt>
                <c:pt idx="23">
                  <c:v>-6.5069601812884426E-3</c:v>
                </c:pt>
                <c:pt idx="24">
                  <c:v>-3.4621525628075207E-3</c:v>
                </c:pt>
                <c:pt idx="25">
                  <c:v>2.223475652124155E-3</c:v>
                </c:pt>
                <c:pt idx="26">
                  <c:v>1.7862531911943427E-3</c:v>
                </c:pt>
                <c:pt idx="27">
                  <c:v>7.8161892820504471E-4</c:v>
                </c:pt>
                <c:pt idx="28">
                  <c:v>-6.8256886704957777E-3</c:v>
                </c:pt>
                <c:pt idx="29">
                  <c:v>-4.6691077089425697E-4</c:v>
                </c:pt>
                <c:pt idx="30">
                  <c:v>7.8100670370916721E-3</c:v>
                </c:pt>
                <c:pt idx="31">
                  <c:v>-1.1303110388290302E-3</c:v>
                </c:pt>
                <c:pt idx="32">
                  <c:v>3.2319515451496306E-3</c:v>
                </c:pt>
                <c:pt idx="33">
                  <c:v>1.0630269489503623E-2</c:v>
                </c:pt>
                <c:pt idx="34">
                  <c:v>9.9323125346265952E-3</c:v>
                </c:pt>
                <c:pt idx="35">
                  <c:v>-2.1545555732230878E-3</c:v>
                </c:pt>
                <c:pt idx="36">
                  <c:v>3.9837780557569573E-5</c:v>
                </c:pt>
                <c:pt idx="37">
                  <c:v>1.0006851825294389E-2</c:v>
                </c:pt>
                <c:pt idx="38">
                  <c:v>5.8057900134101132E-3</c:v>
                </c:pt>
                <c:pt idx="39">
                  <c:v>1.0438724452182642E-2</c:v>
                </c:pt>
                <c:pt idx="40">
                  <c:v>-1.792963201564768E-3</c:v>
                </c:pt>
                <c:pt idx="41">
                  <c:v>6.7803990482559135E-3</c:v>
                </c:pt>
                <c:pt idx="42">
                  <c:v>9.6232564605570059E-3</c:v>
                </c:pt>
                <c:pt idx="43">
                  <c:v>-1.2032985526758667E-2</c:v>
                </c:pt>
                <c:pt idx="44">
                  <c:v>1.7576325386563015E-3</c:v>
                </c:pt>
                <c:pt idx="45">
                  <c:v>1.0179474099151323E-2</c:v>
                </c:pt>
                <c:pt idx="46">
                  <c:v>9.2428937602815724E-3</c:v>
                </c:pt>
                <c:pt idx="47">
                  <c:v>-6.9596597499677797E-3</c:v>
                </c:pt>
                <c:pt idx="48">
                  <c:v>-5.5731572317440931E-3</c:v>
                </c:pt>
                <c:pt idx="49">
                  <c:v>1.298222716978235E-2</c:v>
                </c:pt>
                <c:pt idx="50">
                  <c:v>-3.1217316174798782E-2</c:v>
                </c:pt>
                <c:pt idx="51">
                  <c:v>-7.7221557260985549E-2</c:v>
                </c:pt>
                <c:pt idx="52">
                  <c:v>-3.7649632066194177E-2</c:v>
                </c:pt>
                <c:pt idx="53">
                  <c:v>-2.8736290358102455E-2</c:v>
                </c:pt>
                <c:pt idx="54">
                  <c:v>-2.2312318032162389E-3</c:v>
                </c:pt>
                <c:pt idx="55">
                  <c:v>-2.6271055478287743E-3</c:v>
                </c:pt>
                <c:pt idx="56">
                  <c:v>-6.6534205873238666E-4</c:v>
                </c:pt>
                <c:pt idx="57">
                  <c:v>1.3188015869396689E-2</c:v>
                </c:pt>
                <c:pt idx="58">
                  <c:v>1.3853507484854758E-2</c:v>
                </c:pt>
                <c:pt idx="59">
                  <c:v>-3.5869661724229778E-3</c:v>
                </c:pt>
                <c:pt idx="60">
                  <c:v>-1.7366742109671554E-2</c:v>
                </c:pt>
                <c:pt idx="61">
                  <c:v>-3.1828939851464948E-3</c:v>
                </c:pt>
                <c:pt idx="62">
                  <c:v>5.8039044448083259E-3</c:v>
                </c:pt>
                <c:pt idx="63">
                  <c:v>8.0496364096812704E-3</c:v>
                </c:pt>
                <c:pt idx="64">
                  <c:v>1.1843451109874926E-2</c:v>
                </c:pt>
                <c:pt idx="65">
                  <c:v>4.5950307695036087E-2</c:v>
                </c:pt>
                <c:pt idx="66">
                  <c:v>4.9798229848418057E-2</c:v>
                </c:pt>
                <c:pt idx="67">
                  <c:v>-9.4242106113219745E-3</c:v>
                </c:pt>
                <c:pt idx="68">
                  <c:v>-7.5980532026772539E-3</c:v>
                </c:pt>
                <c:pt idx="69">
                  <c:v>1.6240727505729847E-2</c:v>
                </c:pt>
                <c:pt idx="70">
                  <c:v>1.9190351472823098E-2</c:v>
                </c:pt>
                <c:pt idx="71">
                  <c:v>7.2651131803112261E-3</c:v>
                </c:pt>
                <c:pt idx="72">
                  <c:v>5.0394494401486637E-4</c:v>
                </c:pt>
                <c:pt idx="73">
                  <c:v>1.4772315877288254E-2</c:v>
                </c:pt>
                <c:pt idx="74">
                  <c:v>5.242789225913029E-3</c:v>
                </c:pt>
                <c:pt idx="75">
                  <c:v>6.2107009219611927E-3</c:v>
                </c:pt>
                <c:pt idx="76">
                  <c:v>5.0222358533967186E-3</c:v>
                </c:pt>
                <c:pt idx="77">
                  <c:v>1.2763684913217624E-2</c:v>
                </c:pt>
                <c:pt idx="78">
                  <c:v>5.5669388616024218E-3</c:v>
                </c:pt>
                <c:pt idx="79">
                  <c:v>2.659435001161059E-3</c:v>
                </c:pt>
                <c:pt idx="80">
                  <c:v>9.0703964375906665E-3</c:v>
                </c:pt>
                <c:pt idx="81">
                  <c:v>1.6393199857836827E-2</c:v>
                </c:pt>
                <c:pt idx="82">
                  <c:v>1.391418372550457E-2</c:v>
                </c:pt>
                <c:pt idx="83">
                  <c:v>-3.0033050725678523E-3</c:v>
                </c:pt>
                <c:pt idx="84">
                  <c:v>9.2964932762562569E-4</c:v>
                </c:pt>
                <c:pt idx="85">
                  <c:v>8.9350641870242775E-3</c:v>
                </c:pt>
              </c:numCache>
            </c:numRef>
          </c:val>
          <c:smooth val="0"/>
          <c:extLst>
            <c:ext xmlns:c16="http://schemas.microsoft.com/office/drawing/2014/chart" uri="{C3380CC4-5D6E-409C-BE32-E72D297353CC}">
              <c16:uniqueId val="{00000001-1B03-4C34-ACBD-446FF4421EF0}"/>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800"/>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800" b="0"/>
                </a:pPr>
                <a:r>
                  <a:rPr lang="es-MX" sz="800"/>
                  <a:t>Variación absoluta mensual</a:t>
                </a:r>
              </a:p>
            </c:rich>
          </c:tx>
          <c:overlay val="0"/>
          <c:spPr>
            <a:noFill/>
            <a:ln w="25400">
              <a:noFill/>
            </a:ln>
          </c:spPr>
        </c:title>
        <c:numFmt formatCode="_-* #,##0_-;\-* #,##0_-;_-* &quot;-&quot;??_-;_-@_-" sourceLinked="1"/>
        <c:majorTickMark val="none"/>
        <c:minorTickMark val="none"/>
        <c:tickLblPos val="nextTo"/>
        <c:spPr>
          <a:ln w="6350">
            <a:noFill/>
          </a:ln>
        </c:spPr>
        <c:txPr>
          <a:bodyPr rot="-60000000" vert="horz"/>
          <a:lstStyle/>
          <a:p>
            <a:pPr>
              <a:defRPr sz="800"/>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sz="800"/>
                </a:pPr>
                <a:r>
                  <a:rPr lang="es-MX" sz="800"/>
                  <a:t>Variación porcentual anual</a:t>
                </a:r>
              </a:p>
            </c:rich>
          </c:tx>
          <c:overlay val="0"/>
          <c:spPr>
            <a:noFill/>
            <a:ln w="25400">
              <a:noFill/>
            </a:ln>
          </c:spPr>
        </c:title>
        <c:numFmt formatCode="0.0%" sourceLinked="1"/>
        <c:majorTickMark val="out"/>
        <c:minorTickMark val="none"/>
        <c:tickLblPos val="nextTo"/>
        <c:spPr>
          <a:ln w="6350">
            <a:noFill/>
          </a:ln>
        </c:spPr>
        <c:txPr>
          <a:bodyPr rot="-60000000" vert="horz"/>
          <a:lstStyle/>
          <a:p>
            <a:pPr>
              <a:defRPr sz="800"/>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sz="800"/>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F5C-4F51-9770-6A6130385A2B}"/>
              </c:ext>
            </c:extLst>
          </c:dPt>
          <c:dPt>
            <c:idx val="1"/>
            <c:invertIfNegative val="0"/>
            <c:bubble3D val="0"/>
            <c:spPr>
              <a:solidFill>
                <a:srgbClr val="7C878E"/>
              </a:solidFill>
              <a:ln>
                <a:noFill/>
              </a:ln>
              <a:effectLst/>
            </c:spPr>
            <c:extLst>
              <c:ext xmlns:c16="http://schemas.microsoft.com/office/drawing/2014/chart" uri="{C3380CC4-5D6E-409C-BE32-E72D297353CC}">
                <c16:uniqueId val="{00000003-4F5C-4F51-9770-6A6130385A2B}"/>
              </c:ext>
            </c:extLst>
          </c:dPt>
          <c:dPt>
            <c:idx val="4"/>
            <c:invertIfNegative val="0"/>
            <c:bubble3D val="0"/>
            <c:spPr>
              <a:solidFill>
                <a:srgbClr val="7C878E"/>
              </a:solidFill>
              <a:ln>
                <a:noFill/>
              </a:ln>
              <a:effectLst/>
            </c:spPr>
            <c:extLst>
              <c:ext xmlns:c16="http://schemas.microsoft.com/office/drawing/2014/chart" uri="{C3380CC4-5D6E-409C-BE32-E72D297353CC}">
                <c16:uniqueId val="{00000005-4F5C-4F51-9770-6A6130385A2B}"/>
              </c:ext>
            </c:extLst>
          </c:dPt>
          <c:dPt>
            <c:idx val="5"/>
            <c:invertIfNegative val="0"/>
            <c:bubble3D val="0"/>
            <c:spPr>
              <a:solidFill>
                <a:srgbClr val="7C878E"/>
              </a:solidFill>
              <a:ln>
                <a:noFill/>
              </a:ln>
              <a:effectLst/>
            </c:spPr>
            <c:extLst>
              <c:ext xmlns:c16="http://schemas.microsoft.com/office/drawing/2014/chart" uri="{C3380CC4-5D6E-409C-BE32-E72D297353CC}">
                <c16:uniqueId val="{00000007-4F5C-4F51-9770-6A6130385A2B}"/>
              </c:ext>
            </c:extLst>
          </c:dPt>
          <c:dPt>
            <c:idx val="8"/>
            <c:invertIfNegative val="0"/>
            <c:bubble3D val="0"/>
            <c:spPr>
              <a:solidFill>
                <a:srgbClr val="7C878E"/>
              </a:solidFill>
              <a:ln>
                <a:noFill/>
              </a:ln>
              <a:effectLst/>
            </c:spPr>
            <c:extLst>
              <c:ext xmlns:c16="http://schemas.microsoft.com/office/drawing/2014/chart" uri="{C3380CC4-5D6E-409C-BE32-E72D297353CC}">
                <c16:uniqueId val="{00000009-4F5C-4F51-9770-6A6130385A2B}"/>
              </c:ext>
            </c:extLst>
          </c:dPt>
          <c:dPt>
            <c:idx val="12"/>
            <c:invertIfNegative val="0"/>
            <c:bubble3D val="0"/>
            <c:spPr>
              <a:solidFill>
                <a:srgbClr val="7C878E"/>
              </a:solidFill>
              <a:ln>
                <a:noFill/>
              </a:ln>
              <a:effectLst/>
            </c:spPr>
            <c:extLst>
              <c:ext xmlns:c16="http://schemas.microsoft.com/office/drawing/2014/chart" uri="{C3380CC4-5D6E-409C-BE32-E72D297353CC}">
                <c16:uniqueId val="{0000000B-4F5C-4F51-9770-6A6130385A2B}"/>
              </c:ext>
            </c:extLst>
          </c:dPt>
          <c:dPt>
            <c:idx val="13"/>
            <c:invertIfNegative val="0"/>
            <c:bubble3D val="0"/>
            <c:spPr>
              <a:solidFill>
                <a:srgbClr val="7C878E"/>
              </a:solidFill>
              <a:ln>
                <a:noFill/>
              </a:ln>
              <a:effectLst/>
            </c:spPr>
            <c:extLst>
              <c:ext xmlns:c16="http://schemas.microsoft.com/office/drawing/2014/chart" uri="{C3380CC4-5D6E-409C-BE32-E72D297353CC}">
                <c16:uniqueId val="{0000000D-4F5C-4F51-9770-6A6130385A2B}"/>
              </c:ext>
            </c:extLst>
          </c:dPt>
          <c:dPt>
            <c:idx val="14"/>
            <c:invertIfNegative val="0"/>
            <c:bubble3D val="0"/>
            <c:spPr>
              <a:solidFill>
                <a:srgbClr val="7C878E"/>
              </a:solidFill>
              <a:ln>
                <a:noFill/>
              </a:ln>
              <a:effectLst/>
            </c:spPr>
            <c:extLst>
              <c:ext xmlns:c16="http://schemas.microsoft.com/office/drawing/2014/chart" uri="{C3380CC4-5D6E-409C-BE32-E72D297353CC}">
                <c16:uniqueId val="{0000000F-4F5C-4F51-9770-6A6130385A2B}"/>
              </c:ext>
            </c:extLst>
          </c:dPt>
          <c:dPt>
            <c:idx val="15"/>
            <c:invertIfNegative val="0"/>
            <c:bubble3D val="0"/>
            <c:spPr>
              <a:solidFill>
                <a:srgbClr val="7C878E"/>
              </a:solidFill>
              <a:ln>
                <a:noFill/>
              </a:ln>
              <a:effectLst/>
            </c:spPr>
            <c:extLst>
              <c:ext xmlns:c16="http://schemas.microsoft.com/office/drawing/2014/chart" uri="{C3380CC4-5D6E-409C-BE32-E72D297353CC}">
                <c16:uniqueId val="{00000011-4F5C-4F51-9770-6A6130385A2B}"/>
              </c:ext>
            </c:extLst>
          </c:dPt>
          <c:dPt>
            <c:idx val="16"/>
            <c:invertIfNegative val="0"/>
            <c:bubble3D val="0"/>
            <c:spPr>
              <a:solidFill>
                <a:srgbClr val="7C878E"/>
              </a:solidFill>
              <a:ln>
                <a:noFill/>
              </a:ln>
              <a:effectLst/>
            </c:spPr>
            <c:extLst>
              <c:ext xmlns:c16="http://schemas.microsoft.com/office/drawing/2014/chart" uri="{C3380CC4-5D6E-409C-BE32-E72D297353CC}">
                <c16:uniqueId val="{00000013-4F5C-4F51-9770-6A6130385A2B}"/>
              </c:ext>
            </c:extLst>
          </c:dPt>
          <c:dPt>
            <c:idx val="17"/>
            <c:invertIfNegative val="0"/>
            <c:bubble3D val="0"/>
            <c:spPr>
              <a:solidFill>
                <a:srgbClr val="7C878E"/>
              </a:solidFill>
              <a:ln>
                <a:noFill/>
              </a:ln>
              <a:effectLst/>
            </c:spPr>
            <c:extLst>
              <c:ext xmlns:c16="http://schemas.microsoft.com/office/drawing/2014/chart" uri="{C3380CC4-5D6E-409C-BE32-E72D297353CC}">
                <c16:uniqueId val="{00000015-4F5C-4F51-9770-6A6130385A2B}"/>
              </c:ext>
            </c:extLst>
          </c:dPt>
          <c:dPt>
            <c:idx val="19"/>
            <c:invertIfNegative val="0"/>
            <c:bubble3D val="0"/>
            <c:spPr>
              <a:solidFill>
                <a:srgbClr val="7C878E"/>
              </a:solidFill>
              <a:ln>
                <a:noFill/>
              </a:ln>
              <a:effectLst/>
            </c:spPr>
            <c:extLst>
              <c:ext xmlns:c16="http://schemas.microsoft.com/office/drawing/2014/chart" uri="{C3380CC4-5D6E-409C-BE32-E72D297353CC}">
                <c16:uniqueId val="{00000017-4F5C-4F51-9770-6A6130385A2B}"/>
              </c:ext>
            </c:extLst>
          </c:dPt>
          <c:dPt>
            <c:idx val="20"/>
            <c:invertIfNegative val="0"/>
            <c:bubble3D val="0"/>
            <c:spPr>
              <a:solidFill>
                <a:srgbClr val="7C878E"/>
              </a:solidFill>
              <a:ln>
                <a:noFill/>
              </a:ln>
              <a:effectLst/>
            </c:spPr>
            <c:extLst>
              <c:ext xmlns:c16="http://schemas.microsoft.com/office/drawing/2014/chart" uri="{C3380CC4-5D6E-409C-BE32-E72D297353CC}">
                <c16:uniqueId val="{00000019-4F5C-4F51-9770-6A6130385A2B}"/>
              </c:ext>
            </c:extLst>
          </c:dPt>
          <c:dPt>
            <c:idx val="22"/>
            <c:invertIfNegative val="0"/>
            <c:bubble3D val="0"/>
            <c:spPr>
              <a:solidFill>
                <a:srgbClr val="7C878E"/>
              </a:solidFill>
              <a:ln>
                <a:noFill/>
              </a:ln>
              <a:effectLst/>
            </c:spPr>
            <c:extLst>
              <c:ext xmlns:c16="http://schemas.microsoft.com/office/drawing/2014/chart" uri="{C3380CC4-5D6E-409C-BE32-E72D297353CC}">
                <c16:uniqueId val="{0000001B-4F5C-4F51-9770-6A6130385A2B}"/>
              </c:ext>
            </c:extLst>
          </c:dPt>
          <c:dPt>
            <c:idx val="25"/>
            <c:invertIfNegative val="0"/>
            <c:bubble3D val="0"/>
            <c:spPr>
              <a:solidFill>
                <a:srgbClr val="7C878E"/>
              </a:solidFill>
              <a:ln>
                <a:noFill/>
              </a:ln>
              <a:effectLst/>
            </c:spPr>
            <c:extLst>
              <c:ext xmlns:c16="http://schemas.microsoft.com/office/drawing/2014/chart" uri="{C3380CC4-5D6E-409C-BE32-E72D297353CC}">
                <c16:uniqueId val="{0000001D-4F5C-4F51-9770-6A6130385A2B}"/>
              </c:ext>
            </c:extLst>
          </c:dPt>
          <c:dPt>
            <c:idx val="26"/>
            <c:invertIfNegative val="0"/>
            <c:bubble3D val="0"/>
            <c:spPr>
              <a:solidFill>
                <a:srgbClr val="7C878E"/>
              </a:solidFill>
              <a:ln>
                <a:noFill/>
              </a:ln>
              <a:effectLst/>
            </c:spPr>
            <c:extLst>
              <c:ext xmlns:c16="http://schemas.microsoft.com/office/drawing/2014/chart" uri="{C3380CC4-5D6E-409C-BE32-E72D297353CC}">
                <c16:uniqueId val="{0000001F-4F5C-4F51-9770-6A6130385A2B}"/>
              </c:ext>
            </c:extLst>
          </c:dPt>
          <c:dPt>
            <c:idx val="28"/>
            <c:invertIfNegative val="0"/>
            <c:bubble3D val="0"/>
            <c:spPr>
              <a:solidFill>
                <a:srgbClr val="7C878E"/>
              </a:solidFill>
              <a:ln>
                <a:noFill/>
              </a:ln>
              <a:effectLst/>
            </c:spPr>
            <c:extLst>
              <c:ext xmlns:c16="http://schemas.microsoft.com/office/drawing/2014/chart" uri="{C3380CC4-5D6E-409C-BE32-E72D297353CC}">
                <c16:uniqueId val="{00000021-4F5C-4F51-9770-6A6130385A2B}"/>
              </c:ext>
            </c:extLst>
          </c:dPt>
          <c:dPt>
            <c:idx val="30"/>
            <c:invertIfNegative val="0"/>
            <c:bubble3D val="0"/>
            <c:spPr>
              <a:solidFill>
                <a:srgbClr val="7C878E"/>
              </a:solidFill>
              <a:ln>
                <a:noFill/>
              </a:ln>
              <a:effectLst/>
            </c:spPr>
            <c:extLst>
              <c:ext xmlns:c16="http://schemas.microsoft.com/office/drawing/2014/chart" uri="{C3380CC4-5D6E-409C-BE32-E72D297353CC}">
                <c16:uniqueId val="{00000023-4F5C-4F51-9770-6A6130385A2B}"/>
              </c:ext>
            </c:extLst>
          </c:dPt>
          <c:dPt>
            <c:idx val="31"/>
            <c:invertIfNegative val="0"/>
            <c:bubble3D val="0"/>
            <c:spPr>
              <a:solidFill>
                <a:srgbClr val="7C878E"/>
              </a:solidFill>
              <a:ln>
                <a:noFill/>
              </a:ln>
              <a:effectLst/>
            </c:spPr>
            <c:extLst>
              <c:ext xmlns:c16="http://schemas.microsoft.com/office/drawing/2014/chart" uri="{C3380CC4-5D6E-409C-BE32-E72D297353CC}">
                <c16:uniqueId val="{00000025-4F5C-4F51-9770-6A6130385A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'F8'!$A$5:$A$37</c:f>
              <c:strCache>
                <c:ptCount val="33"/>
                <c:pt idx="0">
                  <c:v>Tabasco</c:v>
                </c:pt>
                <c:pt idx="1">
                  <c:v>Guerrero</c:v>
                </c:pt>
                <c:pt idx="2">
                  <c:v>Sonora</c:v>
                </c:pt>
                <c:pt idx="3">
                  <c:v>Veracruz</c:v>
                </c:pt>
                <c:pt idx="4">
                  <c:v>Ciudad de México</c:v>
                </c:pt>
                <c:pt idx="5">
                  <c:v>Tamaulipas</c:v>
                </c:pt>
                <c:pt idx="6">
                  <c:v>México</c:v>
                </c:pt>
                <c:pt idx="7">
                  <c:v>Oaxaca</c:v>
                </c:pt>
                <c:pt idx="8">
                  <c:v>Campeche</c:v>
                </c:pt>
                <c:pt idx="9">
                  <c:v>Morelos</c:v>
                </c:pt>
                <c:pt idx="10">
                  <c:v>Quintana Roo</c:v>
                </c:pt>
                <c:pt idx="11">
                  <c:v>Coahuila</c:v>
                </c:pt>
                <c:pt idx="12">
                  <c:v>Nacional</c:v>
                </c:pt>
                <c:pt idx="13">
                  <c:v>Puebla</c:v>
                </c:pt>
                <c:pt idx="14">
                  <c:v>Yucatán</c:v>
                </c:pt>
                <c:pt idx="15">
                  <c:v>Baja California Sur</c:v>
                </c:pt>
                <c:pt idx="16">
                  <c:v>Durango</c:v>
                </c:pt>
                <c:pt idx="17">
                  <c:v>Chiapas</c:v>
                </c:pt>
                <c:pt idx="18">
                  <c:v>Hidalgo</c:v>
                </c:pt>
                <c:pt idx="19">
                  <c:v>Tlaxcala</c:v>
                </c:pt>
                <c:pt idx="20">
                  <c:v>Nuevo León</c:v>
                </c:pt>
                <c:pt idx="21">
                  <c:v>Sinaloa</c:v>
                </c:pt>
                <c:pt idx="22">
                  <c:v>Baja California</c:v>
                </c:pt>
                <c:pt idx="23">
                  <c:v>Michoacán</c:v>
                </c:pt>
                <c:pt idx="24">
                  <c:v>Chihuahua</c:v>
                </c:pt>
                <c:pt idx="25">
                  <c:v>Colima</c:v>
                </c:pt>
                <c:pt idx="26">
                  <c:v>Jalisco</c:v>
                </c:pt>
                <c:pt idx="27">
                  <c:v>Nayarit</c:v>
                </c:pt>
                <c:pt idx="28">
                  <c:v>Guanajuato</c:v>
                </c:pt>
                <c:pt idx="29">
                  <c:v>Querétaro</c:v>
                </c:pt>
                <c:pt idx="30">
                  <c:v>Aguascalientes</c:v>
                </c:pt>
                <c:pt idx="31">
                  <c:v>San Luis Potosí</c:v>
                </c:pt>
                <c:pt idx="32">
                  <c:v>Zacatecas</c:v>
                </c:pt>
              </c:strCache>
            </c:strRef>
          </c:cat>
          <c:val>
            <c:numRef>
              <c:f>'F8'!$B$5:$B$37</c:f>
              <c:numCache>
                <c:formatCode>0.00%</c:formatCode>
                <c:ptCount val="33"/>
                <c:pt idx="0">
                  <c:v>0.27734272442483304</c:v>
                </c:pt>
                <c:pt idx="1">
                  <c:v>0.22939978450864171</c:v>
                </c:pt>
                <c:pt idx="2">
                  <c:v>0.22905362643137217</c:v>
                </c:pt>
                <c:pt idx="3">
                  <c:v>0.2259789854214255</c:v>
                </c:pt>
                <c:pt idx="4">
                  <c:v>0.2198468893673278</c:v>
                </c:pt>
                <c:pt idx="5">
                  <c:v>0.21360761064896391</c:v>
                </c:pt>
                <c:pt idx="6">
                  <c:v>0.21306996451234497</c:v>
                </c:pt>
                <c:pt idx="7">
                  <c:v>0.21165768654970482</c:v>
                </c:pt>
                <c:pt idx="8">
                  <c:v>0.20047990776318789</c:v>
                </c:pt>
                <c:pt idx="9">
                  <c:v>0.19439130628613605</c:v>
                </c:pt>
                <c:pt idx="10">
                  <c:v>0.19204186785485222</c:v>
                </c:pt>
                <c:pt idx="11">
                  <c:v>0.19145783543652373</c:v>
                </c:pt>
                <c:pt idx="12">
                  <c:v>0.18181556527516515</c:v>
                </c:pt>
                <c:pt idx="13">
                  <c:v>0.18133706379593956</c:v>
                </c:pt>
                <c:pt idx="14">
                  <c:v>0.17929507431731739</c:v>
                </c:pt>
                <c:pt idx="15">
                  <c:v>0.17872095986746275</c:v>
                </c:pt>
                <c:pt idx="16">
                  <c:v>0.17765962279282901</c:v>
                </c:pt>
                <c:pt idx="17">
                  <c:v>0.17750635255572758</c:v>
                </c:pt>
                <c:pt idx="18">
                  <c:v>0.17733338686378747</c:v>
                </c:pt>
                <c:pt idx="19">
                  <c:v>0.17610418613947676</c:v>
                </c:pt>
                <c:pt idx="20">
                  <c:v>0.17511078880215861</c:v>
                </c:pt>
                <c:pt idx="21">
                  <c:v>0.17169675682942517</c:v>
                </c:pt>
                <c:pt idx="22">
                  <c:v>0.163861542846931</c:v>
                </c:pt>
                <c:pt idx="23">
                  <c:v>0.16385797575715391</c:v>
                </c:pt>
                <c:pt idx="24">
                  <c:v>0.16324299374047321</c:v>
                </c:pt>
                <c:pt idx="25">
                  <c:v>0.16190816973708957</c:v>
                </c:pt>
                <c:pt idx="26">
                  <c:v>0.16080211397124081</c:v>
                </c:pt>
                <c:pt idx="27">
                  <c:v>0.15408850009234426</c:v>
                </c:pt>
                <c:pt idx="28">
                  <c:v>0.15006331537540715</c:v>
                </c:pt>
                <c:pt idx="29">
                  <c:v>0.13854495070687478</c:v>
                </c:pt>
                <c:pt idx="30">
                  <c:v>0.12602624813437041</c:v>
                </c:pt>
                <c:pt idx="31">
                  <c:v>0.11725429757628579</c:v>
                </c:pt>
                <c:pt idx="32">
                  <c:v>0.1099700365809609</c:v>
                </c:pt>
              </c:numCache>
            </c:numRef>
          </c:val>
          <c:extLst>
            <c:ext xmlns:c16="http://schemas.microsoft.com/office/drawing/2014/chart" uri="{C3380CC4-5D6E-409C-BE32-E72D297353CC}">
              <c16:uniqueId val="{00000026-4F5C-4F51-9770-6A6130385A2B}"/>
            </c:ext>
          </c:extLst>
        </c:ser>
        <c:dLbls>
          <c:dLblPos val="outEnd"/>
          <c:showLegendKey val="0"/>
          <c:showVal val="1"/>
          <c:showCatName val="0"/>
          <c:showSerName val="0"/>
          <c:showPercent val="0"/>
          <c:showBubbleSize val="0"/>
        </c:dLbls>
        <c:gapWidth val="100"/>
        <c:axId val="1043134591"/>
        <c:axId val="850027871"/>
      </c:barChart>
      <c:catAx>
        <c:axId val="104313459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50027871"/>
        <c:crosses val="autoZero"/>
        <c:auto val="1"/>
        <c:lblAlgn val="ctr"/>
        <c:lblOffset val="100"/>
        <c:noMultiLvlLbl val="0"/>
      </c:catAx>
      <c:valAx>
        <c:axId val="850027871"/>
        <c:scaling>
          <c:orientation val="minMax"/>
        </c:scaling>
        <c:delete val="1"/>
        <c:axPos val="b"/>
        <c:numFmt formatCode="0.00%" sourceLinked="1"/>
        <c:majorTickMark val="out"/>
        <c:minorTickMark val="none"/>
        <c:tickLblPos val="nextTo"/>
        <c:crossAx val="1043134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'F52-53'!$D$5</c:f>
              <c:strCache>
                <c:ptCount val="1"/>
                <c:pt idx="0">
                  <c:v>Variación absoluta anual</c:v>
                </c:pt>
              </c:strCache>
            </c:strRef>
          </c:tx>
          <c:spPr>
            <a:solidFill>
              <a:srgbClr val="FBBB27"/>
            </a:solidFill>
            <a:ln>
              <a:solidFill>
                <a:srgbClr val="FFC000"/>
              </a:solidFill>
            </a:ln>
            <a:effectLst/>
          </c:spPr>
          <c:invertIfNegative val="0"/>
          <c:cat>
            <c:multiLvlStrRef>
              <c:f>'F52-53'!$A$18:$B$103</c:f>
              <c:multiLvlStrCache>
                <c:ptCount val="86"/>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pt idx="83">
                    <c:v>dic</c:v>
                  </c:pt>
                  <c:pt idx="84">
                    <c:v>ene</c:v>
                  </c:pt>
                  <c:pt idx="85">
                    <c:v>feb</c:v>
                  </c:pt>
                </c:lvl>
                <c:lvl>
                  <c:pt idx="0">
                    <c:v> 2016</c:v>
                  </c:pt>
                  <c:pt idx="12">
                    <c:v> 2017</c:v>
                  </c:pt>
                  <c:pt idx="24">
                    <c:v> 2018</c:v>
                  </c:pt>
                  <c:pt idx="36">
                    <c:v> 2019</c:v>
                  </c:pt>
                  <c:pt idx="48">
                    <c:v> 2020</c:v>
                  </c:pt>
                  <c:pt idx="60">
                    <c:v> 2021</c:v>
                  </c:pt>
                  <c:pt idx="72">
                    <c:v> 2022</c:v>
                  </c:pt>
                  <c:pt idx="84">
                    <c:v>2023</c:v>
                  </c:pt>
                </c:lvl>
              </c:multiLvlStrCache>
            </c:multiLvlStrRef>
          </c:cat>
          <c:val>
            <c:numRef>
              <c:f>'F52-53'!$D$18:$D$103</c:f>
              <c:numCache>
                <c:formatCode>_-* #,##0_-;\-* #,##0_-;_-* "-"??_-;_-@_-</c:formatCode>
                <c:ptCount val="86"/>
                <c:pt idx="0">
                  <c:v>6765</c:v>
                </c:pt>
                <c:pt idx="1">
                  <c:v>6751</c:v>
                </c:pt>
                <c:pt idx="2">
                  <c:v>6388</c:v>
                </c:pt>
                <c:pt idx="3">
                  <c:v>5588</c:v>
                </c:pt>
                <c:pt idx="4">
                  <c:v>5650</c:v>
                </c:pt>
                <c:pt idx="5">
                  <c:v>6731</c:v>
                </c:pt>
                <c:pt idx="6">
                  <c:v>6618</c:v>
                </c:pt>
                <c:pt idx="7">
                  <c:v>5281</c:v>
                </c:pt>
                <c:pt idx="8">
                  <c:v>5031</c:v>
                </c:pt>
                <c:pt idx="9">
                  <c:v>3885</c:v>
                </c:pt>
                <c:pt idx="10">
                  <c:v>2807</c:v>
                </c:pt>
                <c:pt idx="11">
                  <c:v>3035</c:v>
                </c:pt>
                <c:pt idx="12">
                  <c:v>4029</c:v>
                </c:pt>
                <c:pt idx="13">
                  <c:v>4544</c:v>
                </c:pt>
                <c:pt idx="14">
                  <c:v>5637</c:v>
                </c:pt>
                <c:pt idx="15">
                  <c:v>5643</c:v>
                </c:pt>
                <c:pt idx="16">
                  <c:v>5099</c:v>
                </c:pt>
                <c:pt idx="17">
                  <c:v>5653</c:v>
                </c:pt>
                <c:pt idx="18">
                  <c:v>6203</c:v>
                </c:pt>
                <c:pt idx="19">
                  <c:v>7861</c:v>
                </c:pt>
                <c:pt idx="20">
                  <c:v>7788</c:v>
                </c:pt>
                <c:pt idx="21">
                  <c:v>7820</c:v>
                </c:pt>
                <c:pt idx="22">
                  <c:v>8186</c:v>
                </c:pt>
                <c:pt idx="23">
                  <c:v>7018</c:v>
                </c:pt>
                <c:pt idx="24">
                  <c:v>6213</c:v>
                </c:pt>
                <c:pt idx="25">
                  <c:v>4941</c:v>
                </c:pt>
                <c:pt idx="26">
                  <c:v>3906</c:v>
                </c:pt>
                <c:pt idx="27">
                  <c:v>4402</c:v>
                </c:pt>
                <c:pt idx="28">
                  <c:v>4402</c:v>
                </c:pt>
                <c:pt idx="29">
                  <c:v>3029</c:v>
                </c:pt>
                <c:pt idx="30">
                  <c:v>1806</c:v>
                </c:pt>
                <c:pt idx="31">
                  <c:v>1612</c:v>
                </c:pt>
                <c:pt idx="32">
                  <c:v>1922</c:v>
                </c:pt>
                <c:pt idx="33">
                  <c:v>2580</c:v>
                </c:pt>
                <c:pt idx="34">
                  <c:v>2220</c:v>
                </c:pt>
                <c:pt idx="35">
                  <c:v>2753</c:v>
                </c:pt>
                <c:pt idx="36">
                  <c:v>3183</c:v>
                </c:pt>
                <c:pt idx="37">
                  <c:v>4167</c:v>
                </c:pt>
                <c:pt idx="38">
                  <c:v>4684</c:v>
                </c:pt>
                <c:pt idx="39">
                  <c:v>5919</c:v>
                </c:pt>
                <c:pt idx="40">
                  <c:v>6527</c:v>
                </c:pt>
                <c:pt idx="41">
                  <c:v>7456</c:v>
                </c:pt>
                <c:pt idx="42">
                  <c:v>7749</c:v>
                </c:pt>
                <c:pt idx="43">
                  <c:v>6315</c:v>
                </c:pt>
                <c:pt idx="44">
                  <c:v>6145</c:v>
                </c:pt>
                <c:pt idx="45">
                  <c:v>6152</c:v>
                </c:pt>
                <c:pt idx="46">
                  <c:v>6123</c:v>
                </c:pt>
                <c:pt idx="47">
                  <c:v>5476</c:v>
                </c:pt>
                <c:pt idx="48">
                  <c:v>4741</c:v>
                </c:pt>
                <c:pt idx="49">
                  <c:v>5176</c:v>
                </c:pt>
                <c:pt idx="50">
                  <c:v>321</c:v>
                </c:pt>
                <c:pt idx="51">
                  <c:v>-10881</c:v>
                </c:pt>
                <c:pt idx="52">
                  <c:v>-15091</c:v>
                </c:pt>
                <c:pt idx="53">
                  <c:v>-19225</c:v>
                </c:pt>
                <c:pt idx="54">
                  <c:v>-20717</c:v>
                </c:pt>
                <c:pt idx="55">
                  <c:v>-19433</c:v>
                </c:pt>
                <c:pt idx="56">
                  <c:v>-19733</c:v>
                </c:pt>
                <c:pt idx="57">
                  <c:v>-19604</c:v>
                </c:pt>
                <c:pt idx="58">
                  <c:v>-19273</c:v>
                </c:pt>
                <c:pt idx="59">
                  <c:v>-18759</c:v>
                </c:pt>
                <c:pt idx="60">
                  <c:v>-19978</c:v>
                </c:pt>
                <c:pt idx="61">
                  <c:v>-22020</c:v>
                </c:pt>
                <c:pt idx="62">
                  <c:v>-17263</c:v>
                </c:pt>
                <c:pt idx="63">
                  <c:v>-6502</c:v>
                </c:pt>
                <c:pt idx="64">
                  <c:v>-741</c:v>
                </c:pt>
                <c:pt idx="65">
                  <c:v>7703</c:v>
                </c:pt>
                <c:pt idx="66">
                  <c:v>13823</c:v>
                </c:pt>
                <c:pt idx="67">
                  <c:v>12945</c:v>
                </c:pt>
                <c:pt idx="68">
                  <c:v>12086</c:v>
                </c:pt>
                <c:pt idx="69">
                  <c:v>12617</c:v>
                </c:pt>
                <c:pt idx="70">
                  <c:v>13452</c:v>
                </c:pt>
                <c:pt idx="71">
                  <c:v>14772</c:v>
                </c:pt>
                <c:pt idx="72">
                  <c:v>16785</c:v>
                </c:pt>
                <c:pt idx="73">
                  <c:v>19013</c:v>
                </c:pt>
                <c:pt idx="74">
                  <c:v>19051</c:v>
                </c:pt>
                <c:pt idx="75">
                  <c:v>18966</c:v>
                </c:pt>
                <c:pt idx="76" formatCode="General">
                  <c:v>18301</c:v>
                </c:pt>
                <c:pt idx="77" formatCode="General">
                  <c:v>14792</c:v>
                </c:pt>
                <c:pt idx="78">
                  <c:v>9657</c:v>
                </c:pt>
                <c:pt idx="79">
                  <c:v>11179</c:v>
                </c:pt>
                <c:pt idx="80">
                  <c:v>13325</c:v>
                </c:pt>
                <c:pt idx="81">
                  <c:v>13562</c:v>
                </c:pt>
                <c:pt idx="82">
                  <c:v>13098</c:v>
                </c:pt>
                <c:pt idx="83">
                  <c:v>11764</c:v>
                </c:pt>
                <c:pt idx="84">
                  <c:v>11829</c:v>
                </c:pt>
                <c:pt idx="85">
                  <c:v>11193</c:v>
                </c:pt>
              </c:numCache>
            </c:numRef>
          </c:val>
          <c:extLst>
            <c:ext xmlns:c16="http://schemas.microsoft.com/office/drawing/2014/chart" uri="{C3380CC4-5D6E-409C-BE32-E72D297353CC}">
              <c16:uniqueId val="{00000000-9150-4616-BB3B-9792AFFFF48D}"/>
            </c:ext>
          </c:extLst>
        </c:ser>
        <c:dLbls>
          <c:showLegendKey val="0"/>
          <c:showVal val="0"/>
          <c:showCatName val="0"/>
          <c:showSerName val="0"/>
          <c:showPercent val="0"/>
          <c:showBubbleSize val="0"/>
        </c:dLbls>
        <c:gapWidth val="219"/>
        <c:overlap val="-27"/>
        <c:axId val="322349855"/>
        <c:axId val="111147967"/>
      </c:barChart>
      <c:lineChart>
        <c:grouping val="standard"/>
        <c:varyColors val="0"/>
        <c:ser>
          <c:idx val="1"/>
          <c:order val="1"/>
          <c:tx>
            <c:strRef>
              <c:f>'F52-53'!$E$5</c:f>
              <c:strCache>
                <c:ptCount val="1"/>
                <c:pt idx="0">
                  <c:v>Variación porcentual anual</c:v>
                </c:pt>
              </c:strCache>
            </c:strRef>
          </c:tx>
          <c:spPr>
            <a:ln w="15875" cap="rnd">
              <a:solidFill>
                <a:schemeClr val="bg1">
                  <a:lumMod val="50000"/>
                </a:schemeClr>
              </a:solidFill>
              <a:round/>
            </a:ln>
            <a:effectLst/>
          </c:spPr>
          <c:marker>
            <c:symbol val="none"/>
          </c:marker>
          <c:cat>
            <c:multiLvlStrRef>
              <c:f>'F52-53'!$A$18:$B$103</c:f>
              <c:multiLvlStrCache>
                <c:ptCount val="86"/>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pt idx="83">
                    <c:v>dic</c:v>
                  </c:pt>
                  <c:pt idx="84">
                    <c:v>ene</c:v>
                  </c:pt>
                  <c:pt idx="85">
                    <c:v>feb</c:v>
                  </c:pt>
                </c:lvl>
                <c:lvl>
                  <c:pt idx="0">
                    <c:v> 2016</c:v>
                  </c:pt>
                  <c:pt idx="12">
                    <c:v> 2017</c:v>
                  </c:pt>
                  <c:pt idx="24">
                    <c:v> 2018</c:v>
                  </c:pt>
                  <c:pt idx="36">
                    <c:v> 2019</c:v>
                  </c:pt>
                  <c:pt idx="48">
                    <c:v> 2020</c:v>
                  </c:pt>
                  <c:pt idx="60">
                    <c:v> 2021</c:v>
                  </c:pt>
                  <c:pt idx="72">
                    <c:v> 2022</c:v>
                  </c:pt>
                  <c:pt idx="84">
                    <c:v>2023</c:v>
                  </c:pt>
                </c:lvl>
              </c:multiLvlStrCache>
            </c:multiLvlStrRef>
          </c:cat>
          <c:val>
            <c:numRef>
              <c:f>'F52-53'!$E$18:$E$103</c:f>
              <c:numCache>
                <c:formatCode>0.0%</c:formatCode>
                <c:ptCount val="86"/>
                <c:pt idx="0">
                  <c:v>6.4230374843340543E-2</c:v>
                </c:pt>
                <c:pt idx="1">
                  <c:v>6.3468933033741667E-2</c:v>
                </c:pt>
                <c:pt idx="2">
                  <c:v>5.9761813436117167E-2</c:v>
                </c:pt>
                <c:pt idx="3">
                  <c:v>5.2085566481800814E-2</c:v>
                </c:pt>
                <c:pt idx="4">
                  <c:v>5.2839293730360615E-2</c:v>
                </c:pt>
                <c:pt idx="5">
                  <c:v>6.3137258580420033E-2</c:v>
                </c:pt>
                <c:pt idx="6">
                  <c:v>6.1080961346771517E-2</c:v>
                </c:pt>
                <c:pt idx="7">
                  <c:v>4.8861049943561372E-2</c:v>
                </c:pt>
                <c:pt idx="8">
                  <c:v>4.6372082734210819E-2</c:v>
                </c:pt>
                <c:pt idx="9">
                  <c:v>3.5235538464329121E-2</c:v>
                </c:pt>
                <c:pt idx="10">
                  <c:v>2.4936260182824452E-2</c:v>
                </c:pt>
                <c:pt idx="11">
                  <c:v>2.6929185558503321E-2</c:v>
                </c:pt>
                <c:pt idx="12">
                  <c:v>3.5944651125444961E-2</c:v>
                </c:pt>
                <c:pt idx="13">
                  <c:v>4.0170441485882002E-2</c:v>
                </c:pt>
                <c:pt idx="14">
                  <c:v>4.9762091826375587E-2</c:v>
                </c:pt>
                <c:pt idx="15">
                  <c:v>4.9994241315460736E-2</c:v>
                </c:pt>
                <c:pt idx="16">
                  <c:v>4.5293041269164488E-2</c:v>
                </c:pt>
                <c:pt idx="17">
                  <c:v>4.9876477854243866E-2</c:v>
                </c:pt>
                <c:pt idx="18">
                  <c:v>5.3955082372179601E-2</c:v>
                </c:pt>
                <c:pt idx="19">
                  <c:v>6.9343612995421786E-2</c:v>
                </c:pt>
                <c:pt idx="20">
                  <c:v>6.8602838191379717E-2</c:v>
                </c:pt>
                <c:pt idx="21">
                  <c:v>6.8510552552499937E-2</c:v>
                </c:pt>
                <c:pt idx="22">
                  <c:v>7.0951860904536548E-2</c:v>
                </c:pt>
                <c:pt idx="23">
                  <c:v>6.0636955883115309E-2</c:v>
                </c:pt>
                <c:pt idx="24">
                  <c:v>5.3505916395390894E-2</c:v>
                </c:pt>
                <c:pt idx="25">
                  <c:v>4.1993166867807789E-2</c:v>
                </c:pt>
                <c:pt idx="26">
                  <c:v>3.2846715328467155E-2</c:v>
                </c:pt>
                <c:pt idx="27">
                  <c:v>3.7142664281615986E-2</c:v>
                </c:pt>
                <c:pt idx="28">
                  <c:v>3.7407479796391821E-2</c:v>
                </c:pt>
                <c:pt idx="29">
                  <c:v>2.5455278881951038E-2</c:v>
                </c:pt>
                <c:pt idx="30">
                  <c:v>1.4904802383447912E-2</c:v>
                </c:pt>
                <c:pt idx="31">
                  <c:v>1.3297696825711081E-2</c:v>
                </c:pt>
                <c:pt idx="32">
                  <c:v>1.5843575603201689E-2</c:v>
                </c:pt>
                <c:pt idx="33">
                  <c:v>2.1153956527799413E-2</c:v>
                </c:pt>
                <c:pt idx="34">
                  <c:v>1.7966979605050178E-2</c:v>
                </c:pt>
                <c:pt idx="35">
                  <c:v>2.2426602365668482E-2</c:v>
                </c:pt>
                <c:pt idx="36">
                  <c:v>2.6019569855555827E-2</c:v>
                </c:pt>
                <c:pt idx="37">
                  <c:v>3.3987749076286877E-2</c:v>
                </c:pt>
                <c:pt idx="38">
                  <c:v>3.8136490205337804E-2</c:v>
                </c:pt>
                <c:pt idx="39">
                  <c:v>4.8154053922126946E-2</c:v>
                </c:pt>
                <c:pt idx="40">
                  <c:v>5.3465378975909042E-2</c:v>
                </c:pt>
                <c:pt idx="41">
                  <c:v>6.1103735391978498E-2</c:v>
                </c:pt>
                <c:pt idx="42">
                  <c:v>6.3012807481195365E-2</c:v>
                </c:pt>
                <c:pt idx="43">
                  <c:v>5.1410010094760497E-2</c:v>
                </c:pt>
                <c:pt idx="44">
                  <c:v>4.9864890086259363E-2</c:v>
                </c:pt>
                <c:pt idx="45">
                  <c:v>4.9396593947471958E-2</c:v>
                </c:pt>
                <c:pt idx="46">
                  <c:v>4.8680235331531242E-2</c:v>
                </c:pt>
                <c:pt idx="47">
                  <c:v>4.36303372666502E-2</c:v>
                </c:pt>
                <c:pt idx="48">
                  <c:v>3.7772678745000558E-2</c:v>
                </c:pt>
                <c:pt idx="49">
                  <c:v>4.0829849333438507E-2</c:v>
                </c:pt>
                <c:pt idx="50">
                  <c:v>2.5175285868900285E-3</c:v>
                </c:pt>
                <c:pt idx="51">
                  <c:v>-8.4455552364615757E-2</c:v>
                </c:pt>
                <c:pt idx="52">
                  <c:v>-0.1173428922445298</c:v>
                </c:pt>
                <c:pt idx="53">
                  <c:v>-0.148480822996957</c:v>
                </c:pt>
                <c:pt idx="54">
                  <c:v>-0.15847893271319727</c:v>
                </c:pt>
                <c:pt idx="55">
                  <c:v>-0.15046728248329475</c:v>
                </c:pt>
                <c:pt idx="56">
                  <c:v>-0.15252206712114888</c:v>
                </c:pt>
                <c:pt idx="57">
                  <c:v>-0.14999808714947013</c:v>
                </c:pt>
                <c:pt idx="58">
                  <c:v>-0.14611494810580503</c:v>
                </c:pt>
                <c:pt idx="59">
                  <c:v>-0.14321487193190061</c:v>
                </c:pt>
                <c:pt idx="60">
                  <c:v>-0.15337607001650608</c:v>
                </c:pt>
                <c:pt idx="61">
                  <c:v>-0.16688645354917922</c:v>
                </c:pt>
                <c:pt idx="62">
                  <c:v>-0.1350497156312829</c:v>
                </c:pt>
                <c:pt idx="63">
                  <c:v>-5.5122248974193766E-2</c:v>
                </c:pt>
                <c:pt idx="64">
                  <c:v>-6.527771660133022E-3</c:v>
                </c:pt>
                <c:pt idx="65">
                  <c:v>6.9866579594206057E-2</c:v>
                </c:pt>
                <c:pt idx="66">
                  <c:v>0.12565564009563027</c:v>
                </c:pt>
                <c:pt idx="67">
                  <c:v>0.11798428699028418</c:v>
                </c:pt>
                <c:pt idx="68">
                  <c:v>0.1102284645902686</c:v>
                </c:pt>
                <c:pt idx="69">
                  <c:v>0.1135735568137833</c:v>
                </c:pt>
                <c:pt idx="70">
                  <c:v>0.11943531918671757</c:v>
                </c:pt>
                <c:pt idx="71">
                  <c:v>0.13162725215190776</c:v>
                </c:pt>
                <c:pt idx="72">
                  <c:v>0.15220762262303109</c:v>
                </c:pt>
                <c:pt idx="73">
                  <c:v>0.17296181067263433</c:v>
                </c:pt>
                <c:pt idx="74">
                  <c:v>0.17230744184363808</c:v>
                </c:pt>
                <c:pt idx="75">
                  <c:v>0.17016885890143019</c:v>
                </c:pt>
                <c:pt idx="76">
                  <c:v>0.16228031283806552</c:v>
                </c:pt>
                <c:pt idx="77">
                  <c:v>0.12540269252941774</c:v>
                </c:pt>
                <c:pt idx="78">
                  <c:v>7.7985948477751865E-2</c:v>
                </c:pt>
                <c:pt idx="79">
                  <c:v>9.1135876344129896E-2</c:v>
                </c:pt>
                <c:pt idx="80">
                  <c:v>0.1094626676853061</c:v>
                </c:pt>
                <c:pt idx="81">
                  <c:v>0.10962912665308622</c:v>
                </c:pt>
                <c:pt idx="82">
                  <c:v>0.1038847734014372</c:v>
                </c:pt>
                <c:pt idx="83">
                  <c:v>9.2631380021732657E-2</c:v>
                </c:pt>
                <c:pt idx="84">
                  <c:v>9.3096283704018568E-2</c:v>
                </c:pt>
                <c:pt idx="85">
                  <c:v>8.680849083675235E-2</c:v>
                </c:pt>
              </c:numCache>
            </c:numRef>
          </c:val>
          <c:smooth val="0"/>
          <c:extLst>
            <c:ext xmlns:c16="http://schemas.microsoft.com/office/drawing/2014/chart" uri="{C3380CC4-5D6E-409C-BE32-E72D297353CC}">
              <c16:uniqueId val="{00000001-9150-4616-BB3B-9792AFFFF48D}"/>
            </c:ext>
          </c:extLst>
        </c:ser>
        <c:dLbls>
          <c:showLegendKey val="0"/>
          <c:showVal val="0"/>
          <c:showCatName val="0"/>
          <c:showSerName val="0"/>
          <c:showPercent val="0"/>
          <c:showBubbleSize val="0"/>
        </c:dLbls>
        <c:marker val="1"/>
        <c:smooth val="0"/>
        <c:axId val="160153023"/>
        <c:axId val="111147135"/>
      </c:lineChart>
      <c:catAx>
        <c:axId val="32234985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1147967"/>
        <c:crosses val="autoZero"/>
        <c:auto val="1"/>
        <c:lblAlgn val="ctr"/>
        <c:lblOffset val="100"/>
        <c:noMultiLvlLbl val="0"/>
      </c:catAx>
      <c:valAx>
        <c:axId val="1111479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a:t>Variación absoluta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22349855"/>
        <c:crosses val="autoZero"/>
        <c:crossBetween val="between"/>
      </c:valAx>
      <c:valAx>
        <c:axId val="1111471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a:t>Variación</a:t>
                </a:r>
                <a:r>
                  <a:rPr lang="es-MX" baseline="0"/>
                  <a:t> porcentual</a:t>
                </a:r>
                <a:endParaRPr lang="es-MX"/>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60153023"/>
        <c:crosses val="max"/>
        <c:crossBetween val="between"/>
      </c:valAx>
      <c:catAx>
        <c:axId val="160153023"/>
        <c:scaling>
          <c:orientation val="minMax"/>
        </c:scaling>
        <c:delete val="1"/>
        <c:axPos val="b"/>
        <c:numFmt formatCode="General" sourceLinked="1"/>
        <c:majorTickMark val="out"/>
        <c:minorTickMark val="none"/>
        <c:tickLblPos val="nextTo"/>
        <c:crossAx val="1111471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4740043998349701E-3"/>
          <c:y val="5.5678635018380204E-2"/>
          <c:w val="0.96464684596782579"/>
          <c:h val="0.74226929428352761"/>
        </c:manualLayout>
      </c:layout>
      <c:barChart>
        <c:barDir val="col"/>
        <c:grouping val="clustered"/>
        <c:varyColors val="0"/>
        <c:ser>
          <c:idx val="0"/>
          <c:order val="0"/>
          <c:tx>
            <c:strRef>
              <c:f>'F54'!$A$8</c:f>
              <c:strCache>
                <c:ptCount val="1"/>
                <c:pt idx="0">
                  <c:v>2015</c:v>
                </c:pt>
              </c:strCache>
            </c:strRef>
          </c:tx>
          <c:spPr>
            <a:solidFill>
              <a:srgbClr val="FBBB27"/>
            </a:solidFill>
          </c:spPr>
          <c:invertIfNegative val="0"/>
          <c:dLbls>
            <c:dLbl>
              <c:idx val="0"/>
              <c:layout>
                <c:manualLayout>
                  <c:x val="-3.397027600849257E-3"/>
                  <c:y val="-8.0808080808080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08-4E41-BE06-F0C7BFD3559F}"/>
                </c:ext>
              </c:extLst>
            </c:dLbl>
            <c:dLbl>
              <c:idx val="1"/>
              <c:layout>
                <c:manualLayout>
                  <c:x val="-5.0955414012738851E-3"/>
                  <c:y val="3.7036609186967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08-4E41-BE06-F0C7BFD3559F}"/>
                </c:ext>
              </c:extLst>
            </c:dLbl>
            <c:dLbl>
              <c:idx val="2"/>
              <c:layout>
                <c:manualLayout>
                  <c:x val="-3.397027600849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08-4E41-BE06-F0C7BFD3559F}"/>
                </c:ext>
              </c:extLst>
            </c:dLbl>
            <c:dLbl>
              <c:idx val="3"/>
              <c:layout>
                <c:manualLayout>
                  <c:x val="-5.09554140127388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08-4E41-BE06-F0C7BFD3559F}"/>
                </c:ext>
              </c:extLst>
            </c:dLbl>
            <c:spPr>
              <a:noFill/>
              <a:ln>
                <a:noFill/>
              </a:ln>
              <a:effectLst/>
            </c:spPr>
            <c:txPr>
              <a:bodyPr rot="-5400000" vert="horz"/>
              <a:lstStyle/>
              <a:p>
                <a:pPr>
                  <a:defRPr sz="7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'F54'!$B$8:$I$8</c:f>
              <c:numCache>
                <c:formatCode>#,##0</c:formatCode>
                <c:ptCount val="8"/>
                <c:pt idx="0">
                  <c:v>82606</c:v>
                </c:pt>
                <c:pt idx="1">
                  <c:v>312586</c:v>
                </c:pt>
                <c:pt idx="2">
                  <c:v>119587</c:v>
                </c:pt>
                <c:pt idx="3">
                  <c:v>9329</c:v>
                </c:pt>
                <c:pt idx="4">
                  <c:v>385457</c:v>
                </c:pt>
                <c:pt idx="5">
                  <c:v>2875</c:v>
                </c:pt>
                <c:pt idx="6">
                  <c:v>551836</c:v>
                </c:pt>
                <c:pt idx="7">
                  <c:v>70979</c:v>
                </c:pt>
              </c:numCache>
            </c:numRef>
          </c:val>
          <c:extLst>
            <c:ext xmlns:c16="http://schemas.microsoft.com/office/drawing/2014/chart" uri="{C3380CC4-5D6E-409C-BE32-E72D297353CC}">
              <c16:uniqueId val="{00000004-B808-4E41-BE06-F0C7BFD3559F}"/>
            </c:ext>
          </c:extLst>
        </c:ser>
        <c:ser>
          <c:idx val="1"/>
          <c:order val="1"/>
          <c:tx>
            <c:strRef>
              <c:f>'F54'!$A$9</c:f>
              <c:strCache>
                <c:ptCount val="1"/>
                <c:pt idx="0">
                  <c:v>2016</c:v>
                </c:pt>
              </c:strCache>
            </c:strRef>
          </c:tx>
          <c:spPr>
            <a:solidFill>
              <a:srgbClr val="FAD49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'F54'!$B$9:$I$9</c:f>
              <c:numCache>
                <c:formatCode>#,##0</c:formatCode>
                <c:ptCount val="8"/>
                <c:pt idx="0">
                  <c:v>89558</c:v>
                </c:pt>
                <c:pt idx="1">
                  <c:v>334254</c:v>
                </c:pt>
                <c:pt idx="2">
                  <c:v>130890</c:v>
                </c:pt>
                <c:pt idx="3">
                  <c:v>9329</c:v>
                </c:pt>
                <c:pt idx="4">
                  <c:v>407270</c:v>
                </c:pt>
                <c:pt idx="5">
                  <c:v>3040</c:v>
                </c:pt>
                <c:pt idx="6">
                  <c:v>575641</c:v>
                </c:pt>
                <c:pt idx="7">
                  <c:v>74255</c:v>
                </c:pt>
              </c:numCache>
            </c:numRef>
          </c:val>
          <c:extLst>
            <c:ext xmlns:c16="http://schemas.microsoft.com/office/drawing/2014/chart" uri="{C3380CC4-5D6E-409C-BE32-E72D297353CC}">
              <c16:uniqueId val="{00000005-B808-4E41-BE06-F0C7BFD3559F}"/>
            </c:ext>
          </c:extLst>
        </c:ser>
        <c:ser>
          <c:idx val="2"/>
          <c:order val="2"/>
          <c:tx>
            <c:strRef>
              <c:f>'F54'!$A$10</c:f>
              <c:strCache>
                <c:ptCount val="1"/>
                <c:pt idx="0">
                  <c:v>2017</c:v>
                </c:pt>
              </c:strCache>
            </c:strRef>
          </c:tx>
          <c:spPr>
            <a:solidFill>
              <a:srgbClr val="95682B"/>
            </a:solidFill>
          </c:spPr>
          <c:invertIfNegative val="0"/>
          <c:dPt>
            <c:idx val="6"/>
            <c:invertIfNegative val="0"/>
            <c:bubble3D val="0"/>
            <c:extLst>
              <c:ext xmlns:c16="http://schemas.microsoft.com/office/drawing/2014/chart" uri="{C3380CC4-5D6E-409C-BE32-E72D297353CC}">
                <c16:uniqueId val="{00000006-B808-4E41-BE06-F0C7BFD3559F}"/>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'F54'!$B$10:$I$10</c:f>
              <c:numCache>
                <c:formatCode>#,##0</c:formatCode>
                <c:ptCount val="8"/>
                <c:pt idx="0">
                  <c:v>96726</c:v>
                </c:pt>
                <c:pt idx="1">
                  <c:v>343480</c:v>
                </c:pt>
                <c:pt idx="2">
                  <c:v>144472</c:v>
                </c:pt>
                <c:pt idx="3">
                  <c:v>9194</c:v>
                </c:pt>
                <c:pt idx="4">
                  <c:v>435724</c:v>
                </c:pt>
                <c:pt idx="5">
                  <c:v>3204</c:v>
                </c:pt>
                <c:pt idx="6">
                  <c:v>605107</c:v>
                </c:pt>
                <c:pt idx="7">
                  <c:v>79961</c:v>
                </c:pt>
              </c:numCache>
            </c:numRef>
          </c:val>
          <c:extLst>
            <c:ext xmlns:c16="http://schemas.microsoft.com/office/drawing/2014/chart" uri="{C3380CC4-5D6E-409C-BE32-E72D297353CC}">
              <c16:uniqueId val="{00000007-B808-4E41-BE06-F0C7BFD3559F}"/>
            </c:ext>
          </c:extLst>
        </c:ser>
        <c:ser>
          <c:idx val="3"/>
          <c:order val="3"/>
          <c:tx>
            <c:strRef>
              <c:f>'F54'!$A$11</c:f>
              <c:strCache>
                <c:ptCount val="1"/>
                <c:pt idx="0">
                  <c:v>2018</c:v>
                </c:pt>
              </c:strCache>
            </c:strRef>
          </c:tx>
          <c:spPr>
            <a:solidFill>
              <a:srgbClr val="DAA6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'F54'!$B$11:$I$11</c:f>
              <c:numCache>
                <c:formatCode>#,##0</c:formatCode>
                <c:ptCount val="8"/>
                <c:pt idx="0">
                  <c:v>104065</c:v>
                </c:pt>
                <c:pt idx="1">
                  <c:v>354114</c:v>
                </c:pt>
                <c:pt idx="2">
                  <c:v>141254</c:v>
                </c:pt>
                <c:pt idx="3">
                  <c:v>9458</c:v>
                </c:pt>
                <c:pt idx="4">
                  <c:v>452017</c:v>
                </c:pt>
                <c:pt idx="5">
                  <c:v>2703</c:v>
                </c:pt>
                <c:pt idx="6">
                  <c:v>614655</c:v>
                </c:pt>
                <c:pt idx="7">
                  <c:v>82734</c:v>
                </c:pt>
              </c:numCache>
            </c:numRef>
          </c:val>
          <c:extLst>
            <c:ext xmlns:c16="http://schemas.microsoft.com/office/drawing/2014/chart" uri="{C3380CC4-5D6E-409C-BE32-E72D297353CC}">
              <c16:uniqueId val="{00000008-B808-4E41-BE06-F0C7BFD3559F}"/>
            </c:ext>
          </c:extLst>
        </c:ser>
        <c:ser>
          <c:idx val="4"/>
          <c:order val="4"/>
          <c:tx>
            <c:strRef>
              <c:f>'F54'!$A$12</c:f>
              <c:strCache>
                <c:ptCount val="1"/>
                <c:pt idx="0">
                  <c:v>2019</c:v>
                </c:pt>
              </c:strCache>
            </c:strRef>
          </c:tx>
          <c:spPr>
            <a:solidFill>
              <a:srgbClr val="6049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'F54'!$B$12:$I$12</c:f>
              <c:numCache>
                <c:formatCode>#,##0</c:formatCode>
                <c:ptCount val="8"/>
                <c:pt idx="0">
                  <c:v>109333</c:v>
                </c:pt>
                <c:pt idx="1">
                  <c:v>363625</c:v>
                </c:pt>
                <c:pt idx="2">
                  <c:v>141943</c:v>
                </c:pt>
                <c:pt idx="3">
                  <c:v>9697</c:v>
                </c:pt>
                <c:pt idx="4">
                  <c:v>458198</c:v>
                </c:pt>
                <c:pt idx="5">
                  <c:v>2683</c:v>
                </c:pt>
                <c:pt idx="6">
                  <c:v>640252</c:v>
                </c:pt>
                <c:pt idx="7">
                  <c:v>86968</c:v>
                </c:pt>
              </c:numCache>
            </c:numRef>
          </c:val>
          <c:extLst>
            <c:ext xmlns:c16="http://schemas.microsoft.com/office/drawing/2014/chart" uri="{C3380CC4-5D6E-409C-BE32-E72D297353CC}">
              <c16:uniqueId val="{00000009-B808-4E41-BE06-F0C7BFD3559F}"/>
            </c:ext>
          </c:extLst>
        </c:ser>
        <c:ser>
          <c:idx val="5"/>
          <c:order val="5"/>
          <c:tx>
            <c:strRef>
              <c:f>'F54'!$A$13</c:f>
              <c:strCache>
                <c:ptCount val="1"/>
                <c:pt idx="0">
                  <c:v>2020</c:v>
                </c:pt>
              </c:strCache>
            </c:strRef>
          </c:tx>
          <c:spPr>
            <a:solidFill>
              <a:srgbClr val="D054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'F54'!$B$13:$I$13</c:f>
              <c:numCache>
                <c:formatCode>#,##0</c:formatCode>
                <c:ptCount val="8"/>
                <c:pt idx="0">
                  <c:v>111767</c:v>
                </c:pt>
                <c:pt idx="1">
                  <c:v>366999</c:v>
                </c:pt>
                <c:pt idx="2">
                  <c:v>133149</c:v>
                </c:pt>
                <c:pt idx="3">
                  <c:v>9984</c:v>
                </c:pt>
                <c:pt idx="4">
                  <c:v>452541</c:v>
                </c:pt>
                <c:pt idx="5">
                  <c:v>2738</c:v>
                </c:pt>
                <c:pt idx="6">
                  <c:v>614772</c:v>
                </c:pt>
                <c:pt idx="7">
                  <c:v>88417</c:v>
                </c:pt>
              </c:numCache>
            </c:numRef>
          </c:val>
          <c:extLst>
            <c:ext xmlns:c16="http://schemas.microsoft.com/office/drawing/2014/chart" uri="{C3380CC4-5D6E-409C-BE32-E72D297353CC}">
              <c16:uniqueId val="{0000000A-B808-4E41-BE06-F0C7BFD3559F}"/>
            </c:ext>
          </c:extLst>
        </c:ser>
        <c:ser>
          <c:idx val="6"/>
          <c:order val="6"/>
          <c:tx>
            <c:strRef>
              <c:f>'F54'!$A$14</c:f>
              <c:strCache>
                <c:ptCount val="1"/>
                <c:pt idx="0">
                  <c:v>2021</c:v>
                </c:pt>
              </c:strCache>
            </c:strRef>
          </c:tx>
          <c:spPr>
            <a:solidFill>
              <a:srgbClr val="70AD47">
                <a:lumMod val="75000"/>
              </a:srgbClr>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'F54'!$B$5:$I$5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'F54'!$B$14:$I$14</c:f>
              <c:numCache>
                <c:formatCode>#,##0</c:formatCode>
                <c:ptCount val="8"/>
                <c:pt idx="0">
                  <c:v>116251</c:v>
                </c:pt>
                <c:pt idx="1">
                  <c:v>388949</c:v>
                </c:pt>
                <c:pt idx="2">
                  <c:v>134547</c:v>
                </c:pt>
                <c:pt idx="3">
                  <c:v>9393</c:v>
                </c:pt>
                <c:pt idx="4">
                  <c:v>480660</c:v>
                </c:pt>
                <c:pt idx="5">
                  <c:v>2624</c:v>
                </c:pt>
                <c:pt idx="6">
                  <c:v>620320</c:v>
                </c:pt>
                <c:pt idx="7">
                  <c:v>97255</c:v>
                </c:pt>
              </c:numCache>
            </c:numRef>
          </c:val>
          <c:extLst>
            <c:ext xmlns:c16="http://schemas.microsoft.com/office/drawing/2014/chart" uri="{C3380CC4-5D6E-409C-BE32-E72D297353CC}">
              <c16:uniqueId val="{0000000B-B808-4E41-BE06-F0C7BFD3559F}"/>
            </c:ext>
          </c:extLst>
        </c:ser>
        <c:ser>
          <c:idx val="7"/>
          <c:order val="7"/>
          <c:tx>
            <c:strRef>
              <c:f>'F54'!$A$15</c:f>
              <c:strCache>
                <c:ptCount val="1"/>
                <c:pt idx="0">
                  <c:v>2022</c:v>
                </c:pt>
              </c:strCache>
            </c:strRef>
          </c:tx>
          <c:invertIfNegative val="0"/>
          <c:dLbls>
            <c:dLbl>
              <c:idx val="0"/>
              <c:spPr>
                <a:noFill/>
                <a:ln>
                  <a:noFill/>
                </a:ln>
                <a:effectLst/>
              </c:spPr>
              <c:txPr>
                <a:bodyPr rot="-5400000" vert="horz" wrap="square" lIns="38100" tIns="19050" rIns="38100" bIns="19050" anchor="ctr">
                  <a:noAutofit/>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C-B808-4E41-BE06-F0C7BFD3559F}"/>
                </c:ext>
              </c:extLst>
            </c:dLbl>
            <c:spPr>
              <a:noFill/>
              <a:ln>
                <a:noFill/>
              </a:ln>
              <a:effectLst/>
            </c:spPr>
            <c:txPr>
              <a:bodyPr rot="-5400000" vert="horz" wrap="square" lIns="38100" tIns="19050" rIns="38100" bIns="19050" anchor="ctr">
                <a:spAutoFit/>
              </a:bodyPr>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'F54'!$B$5:$I$5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'F54'!$B$15:$I$15</c:f>
              <c:numCache>
                <c:formatCode>#,##0</c:formatCode>
                <c:ptCount val="8"/>
                <c:pt idx="0">
                  <c:v>118708</c:v>
                </c:pt>
                <c:pt idx="1">
                  <c:v>399607</c:v>
                </c:pt>
                <c:pt idx="2">
                  <c:v>145346</c:v>
                </c:pt>
                <c:pt idx="3">
                  <c:v>9814</c:v>
                </c:pt>
                <c:pt idx="4">
                  <c:v>508146</c:v>
                </c:pt>
                <c:pt idx="5">
                  <c:v>2500</c:v>
                </c:pt>
                <c:pt idx="6">
                  <c:v>644397</c:v>
                </c:pt>
                <c:pt idx="7">
                  <c:v>104444</c:v>
                </c:pt>
              </c:numCache>
            </c:numRef>
          </c:val>
          <c:extLst>
            <c:ext xmlns:c16="http://schemas.microsoft.com/office/drawing/2014/chart" uri="{C3380CC4-5D6E-409C-BE32-E72D297353CC}">
              <c16:uniqueId val="{0000000D-B808-4E41-BE06-F0C7BFD3559F}"/>
            </c:ext>
          </c:extLst>
        </c:ser>
        <c:ser>
          <c:idx val="8"/>
          <c:order val="8"/>
          <c:tx>
            <c:strRef>
              <c:f>'F54'!$A$16</c:f>
              <c:strCache>
                <c:ptCount val="1"/>
                <c:pt idx="0">
                  <c:v>feb-23</c:v>
                </c:pt>
              </c:strCache>
            </c:strRef>
          </c:tx>
          <c:invertIfNegative val="0"/>
          <c:dLbls>
            <c:spPr>
              <a:noFill/>
              <a:ln>
                <a:noFill/>
              </a:ln>
              <a:effectLst/>
            </c:spPr>
            <c:txPr>
              <a:bodyPr rot="-5400000" vert="horz" wrap="square" lIns="38100" tIns="19050" rIns="38100" bIns="19050" anchor="ctr">
                <a:spAutoFit/>
              </a:bodyPr>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'F54'!$B$5:$I$5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'F54'!$B$16:$I$16</c:f>
              <c:numCache>
                <c:formatCode>#,##0</c:formatCode>
                <c:ptCount val="8"/>
                <c:pt idx="0">
                  <c:v>126199</c:v>
                </c:pt>
                <c:pt idx="1">
                  <c:v>399812</c:v>
                </c:pt>
                <c:pt idx="2">
                  <c:v>150599</c:v>
                </c:pt>
                <c:pt idx="3">
                  <c:v>9971</c:v>
                </c:pt>
                <c:pt idx="4">
                  <c:v>517652</c:v>
                </c:pt>
                <c:pt idx="5">
                  <c:v>2633</c:v>
                </c:pt>
                <c:pt idx="6">
                  <c:v>653050</c:v>
                </c:pt>
                <c:pt idx="7">
                  <c:v>104603</c:v>
                </c:pt>
              </c:numCache>
            </c:numRef>
          </c:val>
          <c:extLst>
            <c:ext xmlns:c16="http://schemas.microsoft.com/office/drawing/2014/chart" uri="{C3380CC4-5D6E-409C-BE32-E72D297353CC}">
              <c16:uniqueId val="{00000001-312E-4B50-AA5B-8EFD7F9994D3}"/>
            </c:ext>
          </c:extLst>
        </c:ser>
        <c:dLbls>
          <c:showLegendKey val="0"/>
          <c:showVal val="0"/>
          <c:showCatName val="0"/>
          <c:showSerName val="0"/>
          <c:showPercent val="0"/>
          <c:showBubbleSize val="0"/>
        </c:dLbls>
        <c:gapWidth val="150"/>
        <c:axId val="60090240"/>
        <c:axId val="60091776"/>
      </c:barChart>
      <c:catAx>
        <c:axId val="60090240"/>
        <c:scaling>
          <c:orientation val="minMax"/>
        </c:scaling>
        <c:delete val="0"/>
        <c:axPos val="b"/>
        <c:numFmt formatCode="General" sourceLinked="0"/>
        <c:majorTickMark val="out"/>
        <c:minorTickMark val="none"/>
        <c:tickLblPos val="nextTo"/>
        <c:crossAx val="60091776"/>
        <c:crosses val="autoZero"/>
        <c:auto val="1"/>
        <c:lblAlgn val="ctr"/>
        <c:lblOffset val="100"/>
        <c:noMultiLvlLbl val="0"/>
      </c:catAx>
      <c:valAx>
        <c:axId val="60091776"/>
        <c:scaling>
          <c:orientation val="minMax"/>
        </c:scaling>
        <c:delete val="1"/>
        <c:axPos val="l"/>
        <c:majorGridlines>
          <c:spPr>
            <a:ln>
              <a:noFill/>
            </a:ln>
          </c:spPr>
        </c:majorGridlines>
        <c:numFmt formatCode="#,##0" sourceLinked="1"/>
        <c:majorTickMark val="out"/>
        <c:minorTickMark val="none"/>
        <c:tickLblPos val="nextTo"/>
        <c:crossAx val="60090240"/>
        <c:crosses val="autoZero"/>
        <c:crossBetween val="between"/>
      </c:valAx>
    </c:plotArea>
    <c:legend>
      <c:legendPos val="r"/>
      <c:layout>
        <c:manualLayout>
          <c:xMode val="edge"/>
          <c:yMode val="edge"/>
          <c:x val="0.1698388539622627"/>
          <c:y val="0.92276006368772923"/>
          <c:w val="0.67243317554386506"/>
          <c:h val="7.3277393882645703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70285921100252"/>
          <c:y val="0.14110467419290948"/>
          <c:w val="0.58901556279406442"/>
          <c:h val="0.80582788671023964"/>
        </c:manualLayout>
      </c:layout>
      <c:pieChart>
        <c:varyColors val="1"/>
        <c:ser>
          <c:idx val="0"/>
          <c:order val="0"/>
          <c:dPt>
            <c:idx val="0"/>
            <c:bubble3D val="0"/>
            <c:spPr>
              <a:solidFill>
                <a:schemeClr val="accent2">
                  <a:lumMod val="50000"/>
                </a:schemeClr>
              </a:solidFill>
              <a:ln>
                <a:noFill/>
              </a:ln>
              <a:effectLst/>
            </c:spPr>
            <c:extLst>
              <c:ext xmlns:c16="http://schemas.microsoft.com/office/drawing/2014/chart" uri="{C3380CC4-5D6E-409C-BE32-E72D297353CC}">
                <c16:uniqueId val="{00000001-C157-46FA-B8A1-23B0D1648BD1}"/>
              </c:ext>
            </c:extLst>
          </c:dPt>
          <c:dPt>
            <c:idx val="1"/>
            <c:bubble3D val="0"/>
            <c:spPr>
              <a:solidFill>
                <a:schemeClr val="accent2"/>
              </a:solidFill>
              <a:ln>
                <a:noFill/>
              </a:ln>
              <a:effectLst/>
            </c:spPr>
            <c:extLst>
              <c:ext xmlns:c16="http://schemas.microsoft.com/office/drawing/2014/chart" uri="{C3380CC4-5D6E-409C-BE32-E72D297353CC}">
                <c16:uniqueId val="{00000003-C157-46FA-B8A1-23B0D1648BD1}"/>
              </c:ext>
            </c:extLst>
          </c:dPt>
          <c:dPt>
            <c:idx val="2"/>
            <c:bubble3D val="0"/>
            <c:spPr>
              <a:solidFill>
                <a:srgbClr val="DAA600"/>
              </a:solidFill>
              <a:ln>
                <a:noFill/>
              </a:ln>
              <a:effectLst/>
            </c:spPr>
            <c:extLst>
              <c:ext xmlns:c16="http://schemas.microsoft.com/office/drawing/2014/chart" uri="{C3380CC4-5D6E-409C-BE32-E72D297353CC}">
                <c16:uniqueId val="{00000005-C157-46FA-B8A1-23B0D1648BD1}"/>
              </c:ext>
            </c:extLst>
          </c:dPt>
          <c:dPt>
            <c:idx val="3"/>
            <c:bubble3D val="0"/>
            <c:spPr>
              <a:solidFill>
                <a:srgbClr val="C00000"/>
              </a:solidFill>
              <a:ln>
                <a:noFill/>
              </a:ln>
              <a:effectLst/>
            </c:spPr>
            <c:extLst>
              <c:ext xmlns:c16="http://schemas.microsoft.com/office/drawing/2014/chart" uri="{C3380CC4-5D6E-409C-BE32-E72D297353CC}">
                <c16:uniqueId val="{00000007-C157-46FA-B8A1-23B0D1648BD1}"/>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9-C157-46FA-B8A1-23B0D1648BD1}"/>
              </c:ext>
            </c:extLst>
          </c:dPt>
          <c:dPt>
            <c:idx val="5"/>
            <c:bubble3D val="0"/>
            <c:spPr>
              <a:solidFill>
                <a:schemeClr val="tx1">
                  <a:lumMod val="85000"/>
                  <a:lumOff val="15000"/>
                </a:schemeClr>
              </a:solidFill>
              <a:ln>
                <a:noFill/>
              </a:ln>
              <a:effectLst/>
            </c:spPr>
            <c:extLst>
              <c:ext xmlns:c16="http://schemas.microsoft.com/office/drawing/2014/chart" uri="{C3380CC4-5D6E-409C-BE32-E72D297353CC}">
                <c16:uniqueId val="{0000000B-C157-46FA-B8A1-23B0D1648BD1}"/>
              </c:ext>
            </c:extLst>
          </c:dPt>
          <c:dPt>
            <c:idx val="6"/>
            <c:bubble3D val="0"/>
            <c:spPr>
              <a:solidFill>
                <a:srgbClr val="FFCC66"/>
              </a:solidFill>
              <a:ln>
                <a:noFill/>
              </a:ln>
              <a:effectLst/>
            </c:spPr>
            <c:extLst>
              <c:ext xmlns:c16="http://schemas.microsoft.com/office/drawing/2014/chart" uri="{C3380CC4-5D6E-409C-BE32-E72D297353CC}">
                <c16:uniqueId val="{0000000D-C157-46FA-B8A1-23B0D1648BD1}"/>
              </c:ext>
            </c:extLst>
          </c:dPt>
          <c:dPt>
            <c:idx val="7"/>
            <c:bubble3D val="0"/>
            <c:spPr>
              <a:solidFill>
                <a:srgbClr val="A99C3D"/>
              </a:solidFill>
              <a:ln>
                <a:noFill/>
              </a:ln>
              <a:effectLst/>
            </c:spPr>
            <c:extLst>
              <c:ext xmlns:c16="http://schemas.microsoft.com/office/drawing/2014/chart" uri="{C3380CC4-5D6E-409C-BE32-E72D297353CC}">
                <c16:uniqueId val="{0000000F-C157-46FA-B8A1-23B0D1648BD1}"/>
              </c:ext>
            </c:extLst>
          </c:dPt>
          <c:dLbls>
            <c:dLbl>
              <c:idx val="0"/>
              <c:layout>
                <c:manualLayout>
                  <c:x val="0.1007617053409038"/>
                  <c:y val="2.9211237756473028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157-46FA-B8A1-23B0D1648BD1}"/>
                </c:ext>
              </c:extLst>
            </c:dLbl>
            <c:dLbl>
              <c:idx val="1"/>
              <c:layout>
                <c:manualLayout>
                  <c:x val="7.522699207287116E-2"/>
                  <c:y val="-3.15148963639680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157-46FA-B8A1-23B0D1648BD1}"/>
                </c:ext>
              </c:extLst>
            </c:dLbl>
            <c:dLbl>
              <c:idx val="2"/>
              <c:layout>
                <c:manualLayout>
                  <c:x val="4.1568252535043572E-2"/>
                  <c:y val="-7.54950251898005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157-46FA-B8A1-23B0D1648BD1}"/>
                </c:ext>
              </c:extLst>
            </c:dLbl>
            <c:dLbl>
              <c:idx val="3"/>
              <c:layout>
                <c:manualLayout>
                  <c:x val="-9.1401124669143047E-3"/>
                  <c:y val="4.6709278305346491E-2"/>
                </c:manualLayout>
              </c:layout>
              <c:showLegendKey val="0"/>
              <c:showVal val="0"/>
              <c:showCatName val="1"/>
              <c:showSerName val="0"/>
              <c:showPercent val="1"/>
              <c:showBubbleSize val="0"/>
              <c:extLst>
                <c:ext xmlns:c15="http://schemas.microsoft.com/office/drawing/2012/chart" uri="{CE6537A1-D6FC-4f65-9D91-7224C49458BB}">
                  <c15:layout>
                    <c:manualLayout>
                      <c:w val="0.24250118042727326"/>
                      <c:h val="0.19767105135249904"/>
                    </c:manualLayout>
                  </c15:layout>
                </c:ext>
                <c:ext xmlns:c16="http://schemas.microsoft.com/office/drawing/2014/chart" uri="{C3380CC4-5D6E-409C-BE32-E72D297353CC}">
                  <c16:uniqueId val="{00000007-C157-46FA-B8A1-23B0D1648BD1}"/>
                </c:ext>
              </c:extLst>
            </c:dLbl>
            <c:dLbl>
              <c:idx val="4"/>
              <c:layout>
                <c:manualLayout>
                  <c:x val="-0.19266811359914349"/>
                  <c:y val="-7.474717806583295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157-46FA-B8A1-23B0D1648BD1}"/>
                </c:ext>
              </c:extLst>
            </c:dLbl>
            <c:dLbl>
              <c:idx val="5"/>
              <c:layout>
                <c:manualLayout>
                  <c:x val="-8.8705678232042243E-2"/>
                  <c:y val="-4.655692614266268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157-46FA-B8A1-23B0D1648BD1}"/>
                </c:ext>
              </c:extLst>
            </c:dLbl>
            <c:dLbl>
              <c:idx val="6"/>
              <c:layout>
                <c:manualLayout>
                  <c:x val="-2.609993163555965E-2"/>
                  <c:y val="-0.1428106232483651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157-46FA-B8A1-23B0D1648BD1}"/>
                </c:ext>
              </c:extLst>
            </c:dLbl>
            <c:dLbl>
              <c:idx val="7"/>
              <c:layout>
                <c:manualLayout>
                  <c:x val="-4.6247439301466478E-2"/>
                  <c:y val="-1.2481299418378555E-2"/>
                </c:manualLayout>
              </c:layout>
              <c:showLegendKey val="0"/>
              <c:showVal val="0"/>
              <c:showCatName val="1"/>
              <c:showSerName val="0"/>
              <c:showPercent val="1"/>
              <c:showBubbleSize val="0"/>
              <c:extLst>
                <c:ext xmlns:c15="http://schemas.microsoft.com/office/drawing/2012/chart" uri="{CE6537A1-D6FC-4f65-9D91-7224C49458BB}">
                  <c15:layout>
                    <c:manualLayout>
                      <c:w val="0.20755550023513281"/>
                      <c:h val="0.14293785310734464"/>
                    </c:manualLayout>
                  </c15:layout>
                </c:ext>
                <c:ext xmlns:c16="http://schemas.microsoft.com/office/drawing/2014/chart" uri="{C3380CC4-5D6E-409C-BE32-E72D297353CC}">
                  <c16:uniqueId val="{0000000F-C157-46FA-B8A1-23B0D1648BD1}"/>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1"/>
            <c:showSerName val="0"/>
            <c:showPercent val="1"/>
            <c:showBubbleSize val="0"/>
            <c:showLeaderLines val="1"/>
            <c:leaderLines>
              <c:spPr>
                <a:ln w="6350" cap="flat" cmpd="sng" algn="ctr">
                  <a:solidFill>
                    <a:srgbClr val="BA9B44"/>
                  </a:solidFill>
                  <a:prstDash val="solid"/>
                  <a:round/>
                </a:ln>
                <a:effectLst/>
              </c:spPr>
            </c:leaderLines>
            <c:extLst>
              <c:ext xmlns:c15="http://schemas.microsoft.com/office/drawing/2012/chart" uri="{CE6537A1-D6FC-4f65-9D91-7224C49458BB}"/>
            </c:extLst>
          </c:dLbls>
          <c:cat>
            <c:strRef>
              <c:f>'F55'!$A$5:$A$12</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'F55'!$C$5:$C$12</c:f>
              <c:numCache>
                <c:formatCode>0.00%</c:formatCode>
                <c:ptCount val="8"/>
                <c:pt idx="0">
                  <c:v>6.4239134363169817E-2</c:v>
                </c:pt>
                <c:pt idx="1">
                  <c:v>0.20351648418773247</c:v>
                </c:pt>
                <c:pt idx="2">
                  <c:v>7.6659477459876946E-2</c:v>
                </c:pt>
                <c:pt idx="3">
                  <c:v>5.0755426646420833E-3</c:v>
                </c:pt>
                <c:pt idx="4">
                  <c:v>0.26350063297937054</c:v>
                </c:pt>
                <c:pt idx="5">
                  <c:v>1.3402771874438475E-3</c:v>
                </c:pt>
                <c:pt idx="6">
                  <c:v>0.33242233849608988</c:v>
                </c:pt>
                <c:pt idx="7">
                  <c:v>5.3246112661674436E-2</c:v>
                </c:pt>
              </c:numCache>
            </c:numRef>
          </c:val>
          <c:extLst>
            <c:ext xmlns:c16="http://schemas.microsoft.com/office/drawing/2014/chart" uri="{C3380CC4-5D6E-409C-BE32-E72D297353CC}">
              <c16:uniqueId val="{00000010-C157-46FA-B8A1-23B0D1648BD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6350" cap="flat" cmpd="sng" algn="ctr">
      <a:solidFill>
        <a:srgbClr val="D9D9D9"/>
      </a:solidFill>
      <a:prstDash val="solid"/>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2249382434443965E-2"/>
          <c:y val="2.2408529371931329E-2"/>
          <c:w val="0.95839243498817972"/>
          <c:h val="0.91302245839959661"/>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B21E-4738-85BE-47F534434C5A}"/>
              </c:ext>
            </c:extLst>
          </c:dPt>
          <c:dPt>
            <c:idx val="5"/>
            <c:invertIfNegative val="0"/>
            <c:bubble3D val="0"/>
            <c:extLst>
              <c:ext xmlns:c16="http://schemas.microsoft.com/office/drawing/2014/chart" uri="{C3380CC4-5D6E-409C-BE32-E72D297353CC}">
                <c16:uniqueId val="{00000001-B21E-4738-85BE-47F534434C5A}"/>
              </c:ext>
            </c:extLst>
          </c:dPt>
          <c:dPt>
            <c:idx val="6"/>
            <c:invertIfNegative val="0"/>
            <c:bubble3D val="0"/>
            <c:extLst>
              <c:ext xmlns:c16="http://schemas.microsoft.com/office/drawing/2014/chart" uri="{C3380CC4-5D6E-409C-BE32-E72D297353CC}">
                <c16:uniqueId val="{00000003-B21E-4738-85BE-47F534434C5A}"/>
              </c:ext>
            </c:extLst>
          </c:dPt>
          <c:dPt>
            <c:idx val="7"/>
            <c:invertIfNegative val="0"/>
            <c:bubble3D val="0"/>
            <c:extLst>
              <c:ext xmlns:c16="http://schemas.microsoft.com/office/drawing/2014/chart" uri="{C3380CC4-5D6E-409C-BE32-E72D297353CC}">
                <c16:uniqueId val="{00000005-B21E-4738-85BE-47F534434C5A}"/>
              </c:ext>
            </c:extLst>
          </c:dPt>
          <c:dPt>
            <c:idx val="8"/>
            <c:invertIfNegative val="0"/>
            <c:bubble3D val="0"/>
            <c:extLst>
              <c:ext xmlns:c16="http://schemas.microsoft.com/office/drawing/2014/chart" uri="{C3380CC4-5D6E-409C-BE32-E72D297353CC}">
                <c16:uniqueId val="{00000007-B21E-4738-85BE-47F534434C5A}"/>
              </c:ext>
            </c:extLst>
          </c:dPt>
          <c:dPt>
            <c:idx val="9"/>
            <c:invertIfNegative val="0"/>
            <c:bubble3D val="0"/>
            <c:spPr>
              <a:solidFill>
                <a:srgbClr val="7C878E"/>
              </a:solidFill>
              <a:ln>
                <a:noFill/>
              </a:ln>
              <a:effectLst/>
            </c:spPr>
            <c:extLst>
              <c:ext xmlns:c16="http://schemas.microsoft.com/office/drawing/2014/chart" uri="{C3380CC4-5D6E-409C-BE32-E72D297353CC}">
                <c16:uniqueId val="{00000009-B21E-4738-85BE-47F534434C5A}"/>
              </c:ext>
            </c:extLst>
          </c:dPt>
          <c:dPt>
            <c:idx val="10"/>
            <c:invertIfNegative val="0"/>
            <c:bubble3D val="0"/>
            <c:spPr>
              <a:solidFill>
                <a:srgbClr val="FFC000"/>
              </a:solidFill>
              <a:ln>
                <a:noFill/>
              </a:ln>
              <a:effectLst/>
            </c:spPr>
            <c:extLst>
              <c:ext xmlns:c16="http://schemas.microsoft.com/office/drawing/2014/chart" uri="{C3380CC4-5D6E-409C-BE32-E72D297353CC}">
                <c16:uniqueId val="{00000010-3F0C-4919-8423-DCC39E08B3B9}"/>
              </c:ext>
            </c:extLst>
          </c:dPt>
          <c:dPt>
            <c:idx val="17"/>
            <c:invertIfNegative val="0"/>
            <c:bubble3D val="0"/>
            <c:extLst>
              <c:ext xmlns:c16="http://schemas.microsoft.com/office/drawing/2014/chart" uri="{C3380CC4-5D6E-409C-BE32-E72D297353CC}">
                <c16:uniqueId val="{0000000A-B21E-4738-85BE-47F534434C5A}"/>
              </c:ext>
            </c:extLst>
          </c:dPt>
          <c:dPt>
            <c:idx val="18"/>
            <c:invertIfNegative val="0"/>
            <c:bubble3D val="0"/>
            <c:extLst>
              <c:ext xmlns:c16="http://schemas.microsoft.com/office/drawing/2014/chart" uri="{C3380CC4-5D6E-409C-BE32-E72D297353CC}">
                <c16:uniqueId val="{0000000B-B21E-4738-85BE-47F534434C5A}"/>
              </c:ext>
            </c:extLst>
          </c:dPt>
          <c:dLbls>
            <c:dLbl>
              <c:idx val="0"/>
              <c:layout>
                <c:manualLayout>
                  <c:x val="0"/>
                  <c:y val="1.970443349753694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1E-4738-85BE-47F534434C5A}"/>
                </c:ext>
              </c:extLst>
            </c:dLbl>
            <c:dLbl>
              <c:idx val="1"/>
              <c:layout>
                <c:manualLayout>
                  <c:x val="0"/>
                  <c:y val="1.57635467980295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1E-4738-85BE-47F534434C5A}"/>
                </c:ext>
              </c:extLst>
            </c:dLbl>
            <c:dLbl>
              <c:idx val="2"/>
              <c:layout>
                <c:manualLayout>
                  <c:x val="-3.5581016488877145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1E-4738-85BE-47F534434C5A}"/>
                </c:ext>
              </c:extLst>
            </c:dLbl>
            <c:dLbl>
              <c:idx val="3"/>
              <c:layout>
                <c:manualLayout>
                  <c:x val="1.9408051376626839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21E-4738-85BE-47F534434C5A}"/>
                </c:ext>
              </c:extLst>
            </c:dLbl>
            <c:dLbl>
              <c:idx val="4"/>
              <c:layout>
                <c:manualLayout>
                  <c:x val="-3.8816102753253677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1E-4738-85BE-47F534434C5A}"/>
                </c:ext>
              </c:extLst>
            </c:dLbl>
            <c:dLbl>
              <c:idx val="5"/>
              <c:layout>
                <c:manualLayout>
                  <c:x val="-7.1162032977754291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1E-4738-85BE-47F534434C5A}"/>
                </c:ext>
              </c:extLst>
            </c:dLbl>
            <c:dLbl>
              <c:idx val="6"/>
              <c:layout>
                <c:manualLayout>
                  <c:x val="0"/>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1E-4738-85BE-47F534434C5A}"/>
                </c:ext>
              </c:extLst>
            </c:dLbl>
            <c:dLbl>
              <c:idx val="7"/>
              <c:layout>
                <c:manualLayout>
                  <c:x val="0"/>
                  <c:y val="1.97044334975369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1E-4738-85BE-47F534434C5A}"/>
                </c:ext>
              </c:extLst>
            </c:dLbl>
            <c:dLbl>
              <c:idx val="8"/>
              <c:layout>
                <c:manualLayout>
                  <c:x val="3.8816102753253677E-3"/>
                  <c:y val="1.18226600985221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1E-4738-85BE-47F534434C5A}"/>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'F56'!$A$6:$A$16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44958</c:v>
                </c:pt>
              </c:numCache>
            </c:numRef>
          </c:cat>
          <c:val>
            <c:numRef>
              <c:f>'F56'!$B$6:$B$16</c:f>
              <c:numCache>
                <c:formatCode>#,##0</c:formatCode>
                <c:ptCount val="11"/>
                <c:pt idx="0">
                  <c:v>70246</c:v>
                </c:pt>
                <c:pt idx="1">
                  <c:v>77509</c:v>
                </c:pt>
                <c:pt idx="2">
                  <c:v>82606</c:v>
                </c:pt>
                <c:pt idx="3">
                  <c:v>89558</c:v>
                </c:pt>
                <c:pt idx="4">
                  <c:v>96726</c:v>
                </c:pt>
                <c:pt idx="5">
                  <c:v>104065</c:v>
                </c:pt>
                <c:pt idx="6">
                  <c:v>109333</c:v>
                </c:pt>
                <c:pt idx="7">
                  <c:v>111767</c:v>
                </c:pt>
                <c:pt idx="8">
                  <c:v>116251</c:v>
                </c:pt>
                <c:pt idx="9">
                  <c:v>118708</c:v>
                </c:pt>
                <c:pt idx="10">
                  <c:v>126199</c:v>
                </c:pt>
              </c:numCache>
            </c:numRef>
          </c:val>
          <c:extLst>
            <c:ext xmlns:c16="http://schemas.microsoft.com/office/drawing/2014/chart" uri="{C3380CC4-5D6E-409C-BE32-E72D297353CC}">
              <c16:uniqueId val="{00000010-B21E-4738-85BE-47F534434C5A}"/>
            </c:ext>
          </c:extLst>
        </c:ser>
        <c:dLbls>
          <c:dLblPos val="outEnd"/>
          <c:showLegendKey val="0"/>
          <c:showVal val="1"/>
          <c:showCatName val="0"/>
          <c:showSerName val="0"/>
          <c:showPercent val="0"/>
          <c:showBubbleSize val="0"/>
        </c:dLbls>
        <c:gapWidth val="80"/>
        <c:overlap val="-27"/>
        <c:axId val="62213504"/>
        <c:axId val="62237696"/>
      </c:barChart>
      <c:catAx>
        <c:axId val="622135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1000"/>
            </a:pPr>
            <a:endParaRPr lang="es-MX"/>
          </a:p>
        </c:txPr>
        <c:crossAx val="62237696"/>
        <c:crosses val="autoZero"/>
        <c:auto val="1"/>
        <c:lblAlgn val="ctr"/>
        <c:lblOffset val="100"/>
        <c:noMultiLvlLbl val="0"/>
      </c:catAx>
      <c:valAx>
        <c:axId val="62237696"/>
        <c:scaling>
          <c:orientation val="minMax"/>
        </c:scaling>
        <c:delete val="1"/>
        <c:axPos val="l"/>
        <c:numFmt formatCode="#,##0" sourceLinked="1"/>
        <c:majorTickMark val="out"/>
        <c:minorTickMark val="none"/>
        <c:tickLblPos val="nextTo"/>
        <c:crossAx val="6221350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811726441631506"/>
          <c:y val="0.1825259937745877"/>
          <c:w val="0.60472732067510548"/>
          <c:h val="0.8166403133903134"/>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C4C7-4BC0-A3AF-271F4ACA2A3E}"/>
              </c:ext>
            </c:extLst>
          </c:dPt>
          <c:dPt>
            <c:idx val="1"/>
            <c:bubble3D val="0"/>
            <c:spPr>
              <a:solidFill>
                <a:schemeClr val="accent5"/>
              </a:solidFill>
              <a:ln>
                <a:noFill/>
              </a:ln>
              <a:effectLst/>
            </c:spPr>
            <c:extLst>
              <c:ext xmlns:c16="http://schemas.microsoft.com/office/drawing/2014/chart" uri="{C3380CC4-5D6E-409C-BE32-E72D297353CC}">
                <c16:uniqueId val="{00000003-C4C7-4BC0-A3AF-271F4ACA2A3E}"/>
              </c:ext>
            </c:extLst>
          </c:dPt>
          <c:dPt>
            <c:idx val="2"/>
            <c:bubble3D val="0"/>
            <c:spPr>
              <a:solidFill>
                <a:schemeClr val="accent4"/>
              </a:solidFill>
              <a:ln>
                <a:noFill/>
              </a:ln>
              <a:effectLst/>
            </c:spPr>
            <c:extLst>
              <c:ext xmlns:c16="http://schemas.microsoft.com/office/drawing/2014/chart" uri="{C3380CC4-5D6E-409C-BE32-E72D297353CC}">
                <c16:uniqueId val="{00000005-C4C7-4BC0-A3AF-271F4ACA2A3E}"/>
              </c:ext>
            </c:extLst>
          </c:dPt>
          <c:dPt>
            <c:idx val="3"/>
            <c:bubble3D val="0"/>
            <c:spPr>
              <a:solidFill>
                <a:schemeClr val="accent6">
                  <a:lumMod val="50000"/>
                </a:schemeClr>
              </a:solidFill>
              <a:ln>
                <a:noFill/>
              </a:ln>
              <a:effectLst/>
            </c:spPr>
            <c:extLst>
              <c:ext xmlns:c16="http://schemas.microsoft.com/office/drawing/2014/chart" uri="{C3380CC4-5D6E-409C-BE32-E72D297353CC}">
                <c16:uniqueId val="{00000007-C4C7-4BC0-A3AF-271F4ACA2A3E}"/>
              </c:ext>
            </c:extLst>
          </c:dPt>
          <c:dPt>
            <c:idx val="4"/>
            <c:bubble3D val="0"/>
            <c:spPr>
              <a:solidFill>
                <a:srgbClr val="A99C3D"/>
              </a:solidFill>
              <a:ln>
                <a:noFill/>
              </a:ln>
              <a:effectLst/>
            </c:spPr>
            <c:extLst>
              <c:ext xmlns:c16="http://schemas.microsoft.com/office/drawing/2014/chart" uri="{C3380CC4-5D6E-409C-BE32-E72D297353CC}">
                <c16:uniqueId val="{00000009-C4C7-4BC0-A3AF-271F4ACA2A3E}"/>
              </c:ext>
            </c:extLst>
          </c:dPt>
          <c:dPt>
            <c:idx val="5"/>
            <c:bubble3D val="0"/>
            <c:spPr>
              <a:solidFill>
                <a:schemeClr val="accent4">
                  <a:lumMod val="60000"/>
                </a:schemeClr>
              </a:solidFill>
              <a:ln>
                <a:noFill/>
              </a:ln>
              <a:effectLst/>
            </c:spPr>
            <c:extLst>
              <c:ext xmlns:c16="http://schemas.microsoft.com/office/drawing/2014/chart" uri="{C3380CC4-5D6E-409C-BE32-E72D297353CC}">
                <c16:uniqueId val="{0000000B-C4C7-4BC0-A3AF-271F4ACA2A3E}"/>
              </c:ext>
            </c:extLst>
          </c:dPt>
          <c:dPt>
            <c:idx val="6"/>
            <c:bubble3D val="0"/>
            <c:spPr>
              <a:solidFill>
                <a:schemeClr val="accent6">
                  <a:lumMod val="80000"/>
                  <a:lumOff val="20000"/>
                </a:schemeClr>
              </a:solidFill>
              <a:ln>
                <a:noFill/>
              </a:ln>
              <a:effectLst/>
            </c:spPr>
            <c:extLst>
              <c:ext xmlns:c16="http://schemas.microsoft.com/office/drawing/2014/chart" uri="{C3380CC4-5D6E-409C-BE32-E72D297353CC}">
                <c16:uniqueId val="{0000000D-C4C7-4BC0-A3AF-271F4ACA2A3E}"/>
              </c:ext>
            </c:extLst>
          </c:dPt>
          <c:dLbls>
            <c:dLbl>
              <c:idx val="0"/>
              <c:layout>
                <c:manualLayout>
                  <c:x val="6.5418243174148683E-2"/>
                  <c:y val="-8.9080617107756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4C7-4BC0-A3AF-271F4ACA2A3E}"/>
                </c:ext>
              </c:extLst>
            </c:dLbl>
            <c:dLbl>
              <c:idx val="1"/>
              <c:layout>
                <c:manualLayout>
                  <c:x val="-4.4061935439888178E-2"/>
                  <c:y val="5.82536294661840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4C7-4BC0-A3AF-271F4ACA2A3E}"/>
                </c:ext>
              </c:extLst>
            </c:dLbl>
            <c:dLbl>
              <c:idx val="2"/>
              <c:layout>
                <c:manualLayout>
                  <c:x val="-5.3100862392200972E-2"/>
                  <c:y val="2.5804249587941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4C7-4BC0-A3AF-271F4ACA2A3E}"/>
                </c:ext>
              </c:extLst>
            </c:dLbl>
            <c:dLbl>
              <c:idx val="3"/>
              <c:layout>
                <c:manualLayout>
                  <c:x val="-7.2780447898558212E-2"/>
                  <c:y val="-3.93503676416030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C4C7-4BC0-A3AF-271F4ACA2A3E}"/>
                </c:ext>
              </c:extLst>
            </c:dLbl>
            <c:dLbl>
              <c:idx val="4"/>
              <c:layout>
                <c:manualLayout>
                  <c:x val="0.15678835600095442"/>
                  <c:y val="-8.967036858315853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4C7-4BC0-A3AF-271F4ACA2A3E}"/>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6350" cap="flat" cmpd="sng" algn="ctr">
                  <a:solidFill>
                    <a:schemeClr val="accent4">
                      <a:lumMod val="75000"/>
                    </a:schemeClr>
                  </a:solidFill>
                  <a:prstDash val="solid"/>
                  <a:round/>
                </a:ln>
                <a:effectLst/>
              </c:spPr>
            </c:leaderLines>
            <c:extLst>
              <c:ext xmlns:c15="http://schemas.microsoft.com/office/drawing/2012/chart" uri="{CE6537A1-D6FC-4f65-9D91-7224C49458BB}"/>
            </c:extLst>
          </c:dLbls>
          <c:cat>
            <c:strRef>
              <c:f>'F57'!$A$6:$A$10</c:f>
              <c:strCache>
                <c:ptCount val="5"/>
                <c:pt idx="0">
                  <c:v>Agricultura</c:v>
                </c:pt>
                <c:pt idx="1">
                  <c:v>Caza</c:v>
                </c:pt>
                <c:pt idx="2">
                  <c:v>Ganadería</c:v>
                </c:pt>
                <c:pt idx="3">
                  <c:v>Pesca</c:v>
                </c:pt>
                <c:pt idx="4">
                  <c:v>Silvicultura</c:v>
                </c:pt>
              </c:strCache>
            </c:strRef>
          </c:cat>
          <c:val>
            <c:numRef>
              <c:f>'F57'!$B$6:$B$10</c:f>
              <c:numCache>
                <c:formatCode>0.00%</c:formatCode>
                <c:ptCount val="5"/>
                <c:pt idx="0">
                  <c:v>0.80380193186950766</c:v>
                </c:pt>
                <c:pt idx="1">
                  <c:v>3.8035166681193988E-4</c:v>
                </c:pt>
                <c:pt idx="2">
                  <c:v>0.18881290659989383</c:v>
                </c:pt>
                <c:pt idx="3">
                  <c:v>3.2171411817843248E-3</c:v>
                </c:pt>
                <c:pt idx="4">
                  <c:v>3.7876686820022347E-3</c:v>
                </c:pt>
              </c:numCache>
            </c:numRef>
          </c:val>
          <c:extLst>
            <c:ext xmlns:c16="http://schemas.microsoft.com/office/drawing/2014/chart" uri="{C3380CC4-5D6E-409C-BE32-E72D297353CC}">
              <c16:uniqueId val="{0000000E-C4C7-4BC0-A3AF-271F4ACA2A3E}"/>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1348597583880836E-2"/>
          <c:y val="3.3086304619452042E-2"/>
          <c:w val="0.95331331743468539"/>
          <c:h val="0.8708966907610856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5689-4885-96DC-3DE0B6D01686}"/>
              </c:ext>
            </c:extLst>
          </c:dPt>
          <c:dPt>
            <c:idx val="5"/>
            <c:invertIfNegative val="0"/>
            <c:bubble3D val="0"/>
            <c:extLst>
              <c:ext xmlns:c16="http://schemas.microsoft.com/office/drawing/2014/chart" uri="{C3380CC4-5D6E-409C-BE32-E72D297353CC}">
                <c16:uniqueId val="{00000002-5689-4885-96DC-3DE0B6D01686}"/>
              </c:ext>
            </c:extLst>
          </c:dPt>
          <c:dPt>
            <c:idx val="6"/>
            <c:invertIfNegative val="0"/>
            <c:bubble3D val="0"/>
            <c:extLst>
              <c:ext xmlns:c16="http://schemas.microsoft.com/office/drawing/2014/chart" uri="{C3380CC4-5D6E-409C-BE32-E72D297353CC}">
                <c16:uniqueId val="{00000003-5689-4885-96DC-3DE0B6D01686}"/>
              </c:ext>
            </c:extLst>
          </c:dPt>
          <c:dPt>
            <c:idx val="7"/>
            <c:invertIfNegative val="0"/>
            <c:bubble3D val="0"/>
            <c:extLst>
              <c:ext xmlns:c16="http://schemas.microsoft.com/office/drawing/2014/chart" uri="{C3380CC4-5D6E-409C-BE32-E72D297353CC}">
                <c16:uniqueId val="{00000004-5689-4885-96DC-3DE0B6D01686}"/>
              </c:ext>
            </c:extLst>
          </c:dPt>
          <c:dPt>
            <c:idx val="8"/>
            <c:invertIfNegative val="0"/>
            <c:bubble3D val="0"/>
            <c:extLst>
              <c:ext xmlns:c16="http://schemas.microsoft.com/office/drawing/2014/chart" uri="{C3380CC4-5D6E-409C-BE32-E72D297353CC}">
                <c16:uniqueId val="{00000005-5689-4885-96DC-3DE0B6D01686}"/>
              </c:ext>
            </c:extLst>
          </c:dPt>
          <c:dPt>
            <c:idx val="9"/>
            <c:invertIfNegative val="0"/>
            <c:bubble3D val="0"/>
            <c:spPr>
              <a:solidFill>
                <a:srgbClr val="7C878E"/>
              </a:solidFill>
              <a:ln>
                <a:noFill/>
              </a:ln>
              <a:effectLst/>
            </c:spPr>
            <c:extLst>
              <c:ext xmlns:c16="http://schemas.microsoft.com/office/drawing/2014/chart" uri="{C3380CC4-5D6E-409C-BE32-E72D297353CC}">
                <c16:uniqueId val="{00000007-5689-4885-96DC-3DE0B6D01686}"/>
              </c:ext>
            </c:extLst>
          </c:dPt>
          <c:dPt>
            <c:idx val="10"/>
            <c:invertIfNegative val="0"/>
            <c:bubble3D val="0"/>
            <c:spPr>
              <a:solidFill>
                <a:srgbClr val="FFC000"/>
              </a:solidFill>
              <a:ln>
                <a:noFill/>
              </a:ln>
              <a:effectLst/>
            </c:spPr>
            <c:extLst>
              <c:ext xmlns:c16="http://schemas.microsoft.com/office/drawing/2014/chart" uri="{C3380CC4-5D6E-409C-BE32-E72D297353CC}">
                <c16:uniqueId val="{0000000C-7801-4F5D-8EE9-5DC929DDC37D}"/>
              </c:ext>
            </c:extLst>
          </c:dPt>
          <c:dPt>
            <c:idx val="17"/>
            <c:invertIfNegative val="0"/>
            <c:bubble3D val="0"/>
            <c:extLst>
              <c:ext xmlns:c16="http://schemas.microsoft.com/office/drawing/2014/chart" uri="{C3380CC4-5D6E-409C-BE32-E72D297353CC}">
                <c16:uniqueId val="{00000008-5689-4885-96DC-3DE0B6D01686}"/>
              </c:ext>
            </c:extLst>
          </c:dPt>
          <c:dPt>
            <c:idx val="18"/>
            <c:invertIfNegative val="0"/>
            <c:bubble3D val="0"/>
            <c:extLst>
              <c:ext xmlns:c16="http://schemas.microsoft.com/office/drawing/2014/chart" uri="{C3380CC4-5D6E-409C-BE32-E72D297353CC}">
                <c16:uniqueId val="{00000009-5689-4885-96DC-3DE0B6D01686}"/>
              </c:ext>
            </c:extLst>
          </c:dPt>
          <c:dLbls>
            <c:dLbl>
              <c:idx val="0"/>
              <c:layout>
                <c:manualLayout>
                  <c:x val="0"/>
                  <c:y val="1.96078431372548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89-4885-96DC-3DE0B6D01686}"/>
                </c:ext>
              </c:extLst>
            </c:dLbl>
            <c:dLbl>
              <c:idx val="1"/>
              <c:layout>
                <c:manualLayout>
                  <c:x val="2.1898061935305881E-3"/>
                  <c:y val="2.54901960784313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689-4885-96DC-3DE0B6D01686}"/>
                </c:ext>
              </c:extLst>
            </c:dLbl>
            <c:dLbl>
              <c:idx val="2"/>
              <c:layout>
                <c:manualLayout>
                  <c:x val="-4.379612387061217E-3"/>
                  <c:y val="2.51632700324223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689-4885-96DC-3DE0B6D01686}"/>
                </c:ext>
              </c:extLst>
            </c:dLbl>
            <c:dLbl>
              <c:idx val="3"/>
              <c:layout>
                <c:manualLayout>
                  <c:x val="4.3796123870611763E-3"/>
                  <c:y val="1.56862745098039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689-4885-96DC-3DE0B6D01686}"/>
                </c:ext>
              </c:extLst>
            </c:dLbl>
            <c:dLbl>
              <c:idx val="4"/>
              <c:layout>
                <c:manualLayout>
                  <c:x val="2.1898061935305881E-3"/>
                  <c:y val="1.5686274509803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689-4885-96DC-3DE0B6D01686}"/>
                </c:ext>
              </c:extLst>
            </c:dLbl>
            <c:dLbl>
              <c:idx val="5"/>
              <c:layout>
                <c:manualLayout>
                  <c:x val="2.1898822124872376E-3"/>
                  <c:y val="1.51750964067905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89-4885-96DC-3DE0B6D01686}"/>
                </c:ext>
              </c:extLst>
            </c:dLbl>
            <c:dLbl>
              <c:idx val="6"/>
              <c:layout>
                <c:manualLayout>
                  <c:x val="2.1898822124871617E-3"/>
                  <c:y val="1.97500546067725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89-4885-96DC-3DE0B6D01686}"/>
                </c:ext>
              </c:extLst>
            </c:dLbl>
            <c:dLbl>
              <c:idx val="7"/>
              <c:layout>
                <c:manualLayout>
                  <c:x val="0"/>
                  <c:y val="8.59155865884649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89-4885-96DC-3DE0B6D01686}"/>
                </c:ext>
              </c:extLst>
            </c:dLbl>
            <c:dLbl>
              <c:idx val="8"/>
              <c:layout>
                <c:manualLayout>
                  <c:x val="2.1898061935305881E-3"/>
                  <c:y val="9.8039215686274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89-4885-96DC-3DE0B6D01686}"/>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'F58'!$A$6:$A$16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44958</c:v>
                </c:pt>
              </c:numCache>
            </c:numRef>
          </c:cat>
          <c:val>
            <c:numRef>
              <c:f>'F58'!$B$6:$B$16</c:f>
              <c:numCache>
                <c:formatCode>#,##0</c:formatCode>
                <c:ptCount val="11"/>
                <c:pt idx="0">
                  <c:v>347298</c:v>
                </c:pt>
                <c:pt idx="1">
                  <c:v>363344</c:v>
                </c:pt>
                <c:pt idx="2">
                  <c:v>385457</c:v>
                </c:pt>
                <c:pt idx="3">
                  <c:v>407270</c:v>
                </c:pt>
                <c:pt idx="4">
                  <c:v>435724</c:v>
                </c:pt>
                <c:pt idx="5">
                  <c:v>452017</c:v>
                </c:pt>
                <c:pt idx="6">
                  <c:v>458198</c:v>
                </c:pt>
                <c:pt idx="7">
                  <c:v>452541</c:v>
                </c:pt>
                <c:pt idx="8">
                  <c:v>480660</c:v>
                </c:pt>
                <c:pt idx="9">
                  <c:v>508146</c:v>
                </c:pt>
                <c:pt idx="10">
                  <c:v>517652</c:v>
                </c:pt>
              </c:numCache>
            </c:numRef>
          </c:val>
          <c:extLst>
            <c:ext xmlns:c16="http://schemas.microsoft.com/office/drawing/2014/chart" uri="{C3380CC4-5D6E-409C-BE32-E72D297353CC}">
              <c16:uniqueId val="{0000000E-5689-4885-96DC-3DE0B6D01686}"/>
            </c:ext>
          </c:extLst>
        </c:ser>
        <c:dLbls>
          <c:dLblPos val="outEnd"/>
          <c:showLegendKey val="0"/>
          <c:showVal val="1"/>
          <c:showCatName val="0"/>
          <c:showSerName val="0"/>
          <c:showPercent val="0"/>
          <c:showBubbleSize val="0"/>
        </c:dLbls>
        <c:gapWidth val="80"/>
        <c:overlap val="-27"/>
        <c:axId val="61280640"/>
        <c:axId val="61296640"/>
      </c:barChart>
      <c:catAx>
        <c:axId val="61280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1296640"/>
        <c:crosses val="autoZero"/>
        <c:auto val="1"/>
        <c:lblAlgn val="ctr"/>
        <c:lblOffset val="100"/>
        <c:noMultiLvlLbl val="0"/>
      </c:catAx>
      <c:valAx>
        <c:axId val="61296640"/>
        <c:scaling>
          <c:orientation val="minMax"/>
        </c:scaling>
        <c:delete val="1"/>
        <c:axPos val="l"/>
        <c:numFmt formatCode="#,##0" sourceLinked="1"/>
        <c:majorTickMark val="out"/>
        <c:minorTickMark val="none"/>
        <c:tickLblPos val="nextTo"/>
        <c:crossAx val="6128064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7048995005652"/>
          <c:y val="0.16387517168637511"/>
          <c:w val="0.6245257381104875"/>
          <c:h val="0.7004966686856452"/>
        </c:manualLayout>
      </c:layout>
      <c:pieChart>
        <c:varyColors val="1"/>
        <c:ser>
          <c:idx val="0"/>
          <c:order val="0"/>
          <c:explosion val="1"/>
          <c:dPt>
            <c:idx val="0"/>
            <c:bubble3D val="0"/>
            <c:spPr>
              <a:solidFill>
                <a:srgbClr val="C8BC66"/>
              </a:solidFill>
            </c:spPr>
            <c:extLst>
              <c:ext xmlns:c16="http://schemas.microsoft.com/office/drawing/2014/chart" uri="{C3380CC4-5D6E-409C-BE32-E72D297353CC}">
                <c16:uniqueId val="{00000001-8D75-4B21-8AA7-6454572CF990}"/>
              </c:ext>
            </c:extLst>
          </c:dPt>
          <c:dPt>
            <c:idx val="1"/>
            <c:bubble3D val="0"/>
            <c:spPr>
              <a:solidFill>
                <a:srgbClr val="FFD581"/>
              </a:solidFill>
            </c:spPr>
            <c:extLst>
              <c:ext xmlns:c16="http://schemas.microsoft.com/office/drawing/2014/chart" uri="{C3380CC4-5D6E-409C-BE32-E72D297353CC}">
                <c16:uniqueId val="{00000003-8D75-4B21-8AA7-6454572CF990}"/>
              </c:ext>
            </c:extLst>
          </c:dPt>
          <c:dPt>
            <c:idx val="2"/>
            <c:bubble3D val="0"/>
            <c:spPr>
              <a:solidFill>
                <a:srgbClr val="DAA600"/>
              </a:solidFill>
            </c:spPr>
            <c:extLst>
              <c:ext xmlns:c16="http://schemas.microsoft.com/office/drawing/2014/chart" uri="{C3380CC4-5D6E-409C-BE32-E72D297353CC}">
                <c16:uniqueId val="{00000005-8D75-4B21-8AA7-6454572CF990}"/>
              </c:ext>
            </c:extLst>
          </c:dPt>
          <c:dPt>
            <c:idx val="3"/>
            <c:bubble3D val="0"/>
            <c:spPr>
              <a:solidFill>
                <a:srgbClr val="8A8032"/>
              </a:solidFill>
            </c:spPr>
            <c:extLst>
              <c:ext xmlns:c16="http://schemas.microsoft.com/office/drawing/2014/chart" uri="{C3380CC4-5D6E-409C-BE32-E72D297353CC}">
                <c16:uniqueId val="{00000007-8D75-4B21-8AA7-6454572CF990}"/>
              </c:ext>
            </c:extLst>
          </c:dPt>
          <c:dPt>
            <c:idx val="4"/>
            <c:bubble3D val="0"/>
            <c:spPr>
              <a:solidFill>
                <a:srgbClr val="ED7D31">
                  <a:lumMod val="50000"/>
                </a:srgbClr>
              </a:solidFill>
            </c:spPr>
            <c:extLst>
              <c:ext xmlns:c16="http://schemas.microsoft.com/office/drawing/2014/chart" uri="{C3380CC4-5D6E-409C-BE32-E72D297353CC}">
                <c16:uniqueId val="{00000009-8D75-4B21-8AA7-6454572CF990}"/>
              </c:ext>
            </c:extLst>
          </c:dPt>
          <c:dPt>
            <c:idx val="5"/>
            <c:bubble3D val="0"/>
            <c:spPr>
              <a:solidFill>
                <a:srgbClr val="9E6900"/>
              </a:solidFill>
            </c:spPr>
            <c:extLst>
              <c:ext xmlns:c16="http://schemas.microsoft.com/office/drawing/2014/chart" uri="{C3380CC4-5D6E-409C-BE32-E72D297353CC}">
                <c16:uniqueId val="{0000000B-8D75-4B21-8AA7-6454572CF990}"/>
              </c:ext>
            </c:extLst>
          </c:dPt>
          <c:dPt>
            <c:idx val="6"/>
            <c:bubble3D val="0"/>
            <c:spPr>
              <a:solidFill>
                <a:srgbClr val="663300"/>
              </a:solidFill>
            </c:spPr>
            <c:extLst>
              <c:ext xmlns:c16="http://schemas.microsoft.com/office/drawing/2014/chart" uri="{C3380CC4-5D6E-409C-BE32-E72D297353CC}">
                <c16:uniqueId val="{0000000D-8D75-4B21-8AA7-6454572CF990}"/>
              </c:ext>
            </c:extLst>
          </c:dPt>
          <c:dPt>
            <c:idx val="7"/>
            <c:bubble3D val="0"/>
            <c:spPr>
              <a:solidFill>
                <a:srgbClr val="FFC301"/>
              </a:solidFill>
            </c:spPr>
            <c:extLst>
              <c:ext xmlns:c16="http://schemas.microsoft.com/office/drawing/2014/chart" uri="{C3380CC4-5D6E-409C-BE32-E72D297353CC}">
                <c16:uniqueId val="{0000000F-8D75-4B21-8AA7-6454572CF990}"/>
              </c:ext>
            </c:extLst>
          </c:dPt>
          <c:dPt>
            <c:idx val="8"/>
            <c:bubble3D val="0"/>
            <c:spPr>
              <a:solidFill>
                <a:srgbClr val="F0975A"/>
              </a:solidFill>
            </c:spPr>
            <c:extLst>
              <c:ext xmlns:c16="http://schemas.microsoft.com/office/drawing/2014/chart" uri="{C3380CC4-5D6E-409C-BE32-E72D297353CC}">
                <c16:uniqueId val="{00000011-8D75-4B21-8AA7-6454572CF990}"/>
              </c:ext>
            </c:extLst>
          </c:dPt>
          <c:dPt>
            <c:idx val="9"/>
            <c:bubble3D val="0"/>
            <c:spPr>
              <a:solidFill>
                <a:srgbClr val="ED7D31">
                  <a:lumMod val="75000"/>
                </a:srgbClr>
              </a:solidFill>
            </c:spPr>
            <c:extLst>
              <c:ext xmlns:c16="http://schemas.microsoft.com/office/drawing/2014/chart" uri="{C3380CC4-5D6E-409C-BE32-E72D297353CC}">
                <c16:uniqueId val="{00000013-8D75-4B21-8AA7-6454572CF990}"/>
              </c:ext>
            </c:extLst>
          </c:dPt>
          <c:dLbls>
            <c:dLbl>
              <c:idx val="0"/>
              <c:layout>
                <c:manualLayout>
                  <c:x val="-0.13547194833900361"/>
                  <c:y val="-8.548100322244749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D75-4B21-8AA7-6454572CF990}"/>
                </c:ext>
              </c:extLst>
            </c:dLbl>
            <c:dLbl>
              <c:idx val="1"/>
              <c:layout>
                <c:manualLayout>
                  <c:x val="-3.7450755195353978E-3"/>
                  <c:y val="-0.3551891266326148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069001235183218"/>
                      <c:h val="0.28977856671181768"/>
                    </c:manualLayout>
                  </c15:layout>
                </c:ext>
                <c:ext xmlns:c16="http://schemas.microsoft.com/office/drawing/2014/chart" uri="{C3380CC4-5D6E-409C-BE32-E72D297353CC}">
                  <c16:uniqueId val="{00000003-8D75-4B21-8AA7-6454572CF990}"/>
                </c:ext>
              </c:extLst>
            </c:dLbl>
            <c:dLbl>
              <c:idx val="2"/>
              <c:layout>
                <c:manualLayout>
                  <c:x val="7.8198289952156455E-2"/>
                  <c:y val="-7.792097645721386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D75-4B21-8AA7-6454572CF990}"/>
                </c:ext>
              </c:extLst>
            </c:dLbl>
            <c:dLbl>
              <c:idx val="3"/>
              <c:layout>
                <c:manualLayout>
                  <c:x val="9.0423942069766866E-2"/>
                  <c:y val="1.674530626211496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D75-4B21-8AA7-6454572CF990}"/>
                </c:ext>
              </c:extLst>
            </c:dLbl>
            <c:dLbl>
              <c:idx val="4"/>
              <c:layout>
                <c:manualLayout>
                  <c:x val="0.15390850579057339"/>
                  <c:y val="6.602172306625912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D75-4B21-8AA7-6454572CF990}"/>
                </c:ext>
              </c:extLst>
            </c:dLbl>
            <c:dLbl>
              <c:idx val="5"/>
              <c:layout>
                <c:manualLayout>
                  <c:x val="-2.7713029752592551E-2"/>
                  <c:y val="4.621106625619463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D75-4B21-8AA7-6454572CF990}"/>
                </c:ext>
              </c:extLst>
            </c:dLbl>
            <c:dLbl>
              <c:idx val="6"/>
              <c:layout>
                <c:manualLayout>
                  <c:x val="-9.6478057419248711E-3"/>
                  <c:y val="4.6771600060229908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D75-4B21-8AA7-6454572CF990}"/>
                </c:ext>
              </c:extLst>
            </c:dLbl>
            <c:dLbl>
              <c:idx val="7"/>
              <c:layout>
                <c:manualLayout>
                  <c:x val="0"/>
                  <c:y val="-0.1623250942191379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8D75-4B21-8AA7-6454572CF990}"/>
                </c:ext>
              </c:extLst>
            </c:dLbl>
            <c:dLbl>
              <c:idx val="8"/>
              <c:layout>
                <c:manualLayout>
                  <c:x val="5.2384510369038073E-2"/>
                  <c:y val="-0.24529950972003478"/>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59825340758879"/>
                      <c:h val="0.23329630370866677"/>
                    </c:manualLayout>
                  </c15:layout>
                </c:ext>
                <c:ext xmlns:c16="http://schemas.microsoft.com/office/drawing/2014/chart" uri="{C3380CC4-5D6E-409C-BE32-E72D297353CC}">
                  <c16:uniqueId val="{00000011-8D75-4B21-8AA7-6454572CF990}"/>
                </c:ext>
              </c:extLst>
            </c:dLbl>
            <c:dLbl>
              <c:idx val="9"/>
              <c:layout>
                <c:manualLayout>
                  <c:x val="0.12302979608641948"/>
                  <c:y val="-7.672634914005223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8D75-4B21-8AA7-6454572CF990}"/>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'F59'!$A$5:$A$14</c:f>
              <c:strCache>
                <c:ptCount val="10"/>
                <c:pt idx="0">
                  <c:v>Fabricación de alimentos</c:v>
                </c:pt>
                <c:pt idx="1">
                  <c:v>Fabricación y ensamble de maquinaria, equipos, aparatos, accesorios y artículos eléctricos, electrónicos y sus partes                            </c:v>
                </c:pt>
                <c:pt idx="2">
                  <c:v>Fabricación de productos metálicos; excepto maquinaria y equipo</c:v>
                </c:pt>
                <c:pt idx="3">
                  <c:v>Industria química</c:v>
                </c:pt>
                <c:pt idx="4">
                  <c:v>Fabricación de productos de hule y plástico</c:v>
                </c:pt>
                <c:pt idx="5">
                  <c:v>Construcción, reconstrucción y ensamble de equipo de transporte y sus partes                                                          </c:v>
                </c:pt>
                <c:pt idx="6">
                  <c:v>Elaboración de bebidas</c:v>
                </c:pt>
                <c:pt idx="7">
                  <c:v>Fabricación, ensamble y reparación de maquinaria, equipo y sus partes; excepto los eléctricos                                                      </c:v>
                </c:pt>
                <c:pt idx="8">
                  <c:v>Fabricación y reparación de muebles de madera y sus partes; excepto los de metal y plástico moldeado</c:v>
                </c:pt>
                <c:pt idx="9">
                  <c:v>Otros</c:v>
                </c:pt>
              </c:strCache>
            </c:strRef>
          </c:cat>
          <c:val>
            <c:numRef>
              <c:f>'F59'!$B$5:$B$14</c:f>
              <c:numCache>
                <c:formatCode>0.00%</c:formatCode>
                <c:ptCount val="10"/>
                <c:pt idx="0">
                  <c:v>0.20687643436130837</c:v>
                </c:pt>
                <c:pt idx="1">
                  <c:v>0.15045242749955567</c:v>
                </c:pt>
                <c:pt idx="2">
                  <c:v>0.10351935276981447</c:v>
                </c:pt>
                <c:pt idx="3">
                  <c:v>8.6598718830411162E-2</c:v>
                </c:pt>
                <c:pt idx="4">
                  <c:v>8.6090655498288426E-2</c:v>
                </c:pt>
                <c:pt idx="5">
                  <c:v>5.2790291547217053E-2</c:v>
                </c:pt>
                <c:pt idx="6">
                  <c:v>5.2063934844258301E-2</c:v>
                </c:pt>
                <c:pt idx="7">
                  <c:v>4.6604668773616249E-2</c:v>
                </c:pt>
                <c:pt idx="8">
                  <c:v>4.1840850610062361E-2</c:v>
                </c:pt>
                <c:pt idx="9">
                  <c:v>0.17316266526546792</c:v>
                </c:pt>
              </c:numCache>
            </c:numRef>
          </c:val>
          <c:extLst>
            <c:ext xmlns:c16="http://schemas.microsoft.com/office/drawing/2014/chart" uri="{C3380CC4-5D6E-409C-BE32-E72D297353CC}">
              <c16:uniqueId val="{00000014-8D75-4B21-8AA7-6454572CF990}"/>
            </c:ext>
          </c:extLst>
        </c:ser>
        <c:dLbls>
          <c:showLegendKey val="0"/>
          <c:showVal val="0"/>
          <c:showCatName val="0"/>
          <c:showSerName val="0"/>
          <c:showPercent val="0"/>
          <c:showBubbleSize val="0"/>
          <c:showLeaderLines val="1"/>
        </c:dLbls>
        <c:firstSliceAng val="0"/>
      </c:pieChart>
      <c:spPr>
        <a:ln>
          <a:noFill/>
        </a:ln>
      </c:spPr>
    </c:plotArea>
    <c:plotVisOnly val="1"/>
    <c:dispBlanksAs val="gap"/>
    <c:showDLblsOverMax val="0"/>
  </c:chart>
  <c:spPr>
    <a:ln>
      <a:solidFill>
        <a:sysClr val="window" lastClr="FFFFFF">
          <a:lumMod val="95000"/>
        </a:sysClr>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3385775371955055E-2"/>
          <c:y val="4.6622598243693018E-2"/>
          <c:w val="0.95712607848474907"/>
          <c:h val="0.860216973629364"/>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9BA2-42B5-94F3-8B724CC4FC1F}"/>
              </c:ext>
            </c:extLst>
          </c:dPt>
          <c:dPt>
            <c:idx val="5"/>
            <c:invertIfNegative val="0"/>
            <c:bubble3D val="0"/>
            <c:extLst>
              <c:ext xmlns:c16="http://schemas.microsoft.com/office/drawing/2014/chart" uri="{C3380CC4-5D6E-409C-BE32-E72D297353CC}">
                <c16:uniqueId val="{00000002-9BA2-42B5-94F3-8B724CC4FC1F}"/>
              </c:ext>
            </c:extLst>
          </c:dPt>
          <c:dPt>
            <c:idx val="6"/>
            <c:invertIfNegative val="0"/>
            <c:bubble3D val="0"/>
            <c:extLst>
              <c:ext xmlns:c16="http://schemas.microsoft.com/office/drawing/2014/chart" uri="{C3380CC4-5D6E-409C-BE32-E72D297353CC}">
                <c16:uniqueId val="{00000003-9BA2-42B5-94F3-8B724CC4FC1F}"/>
              </c:ext>
            </c:extLst>
          </c:dPt>
          <c:dPt>
            <c:idx val="7"/>
            <c:invertIfNegative val="0"/>
            <c:bubble3D val="0"/>
            <c:extLst>
              <c:ext xmlns:c16="http://schemas.microsoft.com/office/drawing/2014/chart" uri="{C3380CC4-5D6E-409C-BE32-E72D297353CC}">
                <c16:uniqueId val="{00000004-9BA2-42B5-94F3-8B724CC4FC1F}"/>
              </c:ext>
            </c:extLst>
          </c:dPt>
          <c:dPt>
            <c:idx val="8"/>
            <c:invertIfNegative val="0"/>
            <c:bubble3D val="0"/>
            <c:extLst>
              <c:ext xmlns:c16="http://schemas.microsoft.com/office/drawing/2014/chart" uri="{C3380CC4-5D6E-409C-BE32-E72D297353CC}">
                <c16:uniqueId val="{00000005-9BA2-42B5-94F3-8B724CC4FC1F}"/>
              </c:ext>
            </c:extLst>
          </c:dPt>
          <c:dPt>
            <c:idx val="9"/>
            <c:invertIfNegative val="0"/>
            <c:bubble3D val="0"/>
            <c:spPr>
              <a:solidFill>
                <a:srgbClr val="7C878E"/>
              </a:solidFill>
              <a:ln>
                <a:noFill/>
              </a:ln>
              <a:effectLst/>
            </c:spPr>
            <c:extLst>
              <c:ext xmlns:c16="http://schemas.microsoft.com/office/drawing/2014/chart" uri="{C3380CC4-5D6E-409C-BE32-E72D297353CC}">
                <c16:uniqueId val="{00000007-9BA2-42B5-94F3-8B724CC4FC1F}"/>
              </c:ext>
            </c:extLst>
          </c:dPt>
          <c:dPt>
            <c:idx val="10"/>
            <c:invertIfNegative val="0"/>
            <c:bubble3D val="0"/>
            <c:spPr>
              <a:solidFill>
                <a:srgbClr val="FFC000"/>
              </a:solidFill>
              <a:ln>
                <a:noFill/>
              </a:ln>
              <a:effectLst/>
            </c:spPr>
            <c:extLst>
              <c:ext xmlns:c16="http://schemas.microsoft.com/office/drawing/2014/chart" uri="{C3380CC4-5D6E-409C-BE32-E72D297353CC}">
                <c16:uniqueId val="{0000000D-F2FA-41F0-8527-8C85838FA9D3}"/>
              </c:ext>
            </c:extLst>
          </c:dPt>
          <c:dPt>
            <c:idx val="17"/>
            <c:invertIfNegative val="0"/>
            <c:bubble3D val="0"/>
            <c:extLst>
              <c:ext xmlns:c16="http://schemas.microsoft.com/office/drawing/2014/chart" uri="{C3380CC4-5D6E-409C-BE32-E72D297353CC}">
                <c16:uniqueId val="{00000008-9BA2-42B5-94F3-8B724CC4FC1F}"/>
              </c:ext>
            </c:extLst>
          </c:dPt>
          <c:dPt>
            <c:idx val="18"/>
            <c:invertIfNegative val="0"/>
            <c:bubble3D val="0"/>
            <c:extLst>
              <c:ext xmlns:c16="http://schemas.microsoft.com/office/drawing/2014/chart" uri="{C3380CC4-5D6E-409C-BE32-E72D297353CC}">
                <c16:uniqueId val="{00000009-9BA2-42B5-94F3-8B724CC4FC1F}"/>
              </c:ext>
            </c:extLst>
          </c:dPt>
          <c:dLbls>
            <c:dLbl>
              <c:idx val="0"/>
              <c:layout>
                <c:manualLayout>
                  <c:x val="4.1798314902580305E-3"/>
                  <c:y val="9.63873709775349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A2-42B5-94F3-8B724CC4FC1F}"/>
                </c:ext>
              </c:extLst>
            </c:dLbl>
            <c:dLbl>
              <c:idx val="1"/>
              <c:layout>
                <c:manualLayout>
                  <c:x val="0"/>
                  <c:y val="9.6387370977535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BA2-42B5-94F3-8B724CC4FC1F}"/>
                </c:ext>
              </c:extLst>
            </c:dLbl>
            <c:dLbl>
              <c:idx val="2"/>
              <c:layout>
                <c:manualLayout>
                  <c:x val="-2.0899157451290153E-3"/>
                  <c:y val="1.2851649463671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BA2-42B5-94F3-8B724CC4FC1F}"/>
                </c:ext>
              </c:extLst>
            </c:dLbl>
            <c:dLbl>
              <c:idx val="3"/>
              <c:layout>
                <c:manualLayout>
                  <c:x val="-3.6510558623311218E-17"/>
                  <c:y val="1.411899329442466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BA2-42B5-94F3-8B724CC4FC1F}"/>
                </c:ext>
              </c:extLst>
            </c:dLbl>
            <c:dLbl>
              <c:idx val="4"/>
              <c:layout>
                <c:manualLayout>
                  <c:x val="7.6629358759172472E-17"/>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BA2-42B5-94F3-8B724CC4FC1F}"/>
                </c:ext>
              </c:extLst>
            </c:dLbl>
            <c:dLbl>
              <c:idx val="5"/>
              <c:layout>
                <c:manualLayout>
                  <c:x val="0"/>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A2-42B5-94F3-8B724CC4FC1F}"/>
                </c:ext>
              </c:extLst>
            </c:dLbl>
            <c:dLbl>
              <c:idx val="6"/>
              <c:layout>
                <c:manualLayout>
                  <c:x val="-6.1758373017745507E-3"/>
                  <c:y val="1.543484429311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A2-42B5-94F3-8B724CC4FC1F}"/>
                </c:ext>
              </c:extLst>
            </c:dLbl>
            <c:dLbl>
              <c:idx val="7"/>
              <c:layout>
                <c:manualLayout>
                  <c:x val="-9.7841064174072224E-3"/>
                  <c:y val="2.98311627065942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A2-42B5-94F3-8B724CC4FC1F}"/>
                </c:ext>
              </c:extLst>
            </c:dLbl>
            <c:dLbl>
              <c:idx val="8"/>
              <c:layout>
                <c:manualLayout>
                  <c:x val="0"/>
                  <c:y val="7.69328391458516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A2-42B5-94F3-8B724CC4FC1F}"/>
                </c:ext>
              </c:extLst>
            </c:dLbl>
            <c:dLbl>
              <c:idx val="9"/>
              <c:layout>
                <c:manualLayout>
                  <c:x val="-1.4604223449324487E-16"/>
                  <c:y val="7.69328391458516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A2-42B5-94F3-8B724CC4FC1F}"/>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'F60'!$A$6:$A$16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44958</c:v>
                </c:pt>
              </c:numCache>
            </c:numRef>
          </c:cat>
          <c:val>
            <c:numRef>
              <c:f>'F60'!$B$6:$B$16</c:f>
              <c:numCache>
                <c:formatCode>#,##0</c:formatCode>
                <c:ptCount val="11"/>
                <c:pt idx="0">
                  <c:v>282499</c:v>
                </c:pt>
                <c:pt idx="1">
                  <c:v>295797</c:v>
                </c:pt>
                <c:pt idx="2">
                  <c:v>312586</c:v>
                </c:pt>
                <c:pt idx="3">
                  <c:v>334254</c:v>
                </c:pt>
                <c:pt idx="4">
                  <c:v>343480</c:v>
                </c:pt>
                <c:pt idx="5">
                  <c:v>354114</c:v>
                </c:pt>
                <c:pt idx="6">
                  <c:v>363625</c:v>
                </c:pt>
                <c:pt idx="7">
                  <c:v>366999</c:v>
                </c:pt>
                <c:pt idx="8">
                  <c:v>388949</c:v>
                </c:pt>
                <c:pt idx="9">
                  <c:v>399607</c:v>
                </c:pt>
                <c:pt idx="10">
                  <c:v>399812</c:v>
                </c:pt>
              </c:numCache>
            </c:numRef>
          </c:val>
          <c:extLst>
            <c:ext xmlns:c16="http://schemas.microsoft.com/office/drawing/2014/chart" uri="{C3380CC4-5D6E-409C-BE32-E72D297353CC}">
              <c16:uniqueId val="{0000000E-9BA2-42B5-94F3-8B724CC4FC1F}"/>
            </c:ext>
          </c:extLst>
        </c:ser>
        <c:dLbls>
          <c:dLblPos val="outEnd"/>
          <c:showLegendKey val="0"/>
          <c:showVal val="1"/>
          <c:showCatName val="0"/>
          <c:showSerName val="0"/>
          <c:showPercent val="0"/>
          <c:showBubbleSize val="0"/>
        </c:dLbls>
        <c:gapWidth val="80"/>
        <c:overlap val="-27"/>
        <c:axId val="87621632"/>
        <c:axId val="87625088"/>
      </c:barChart>
      <c:catAx>
        <c:axId val="87621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900"/>
            </a:pPr>
            <a:endParaRPr lang="es-MX"/>
          </a:p>
        </c:txPr>
        <c:crossAx val="87625088"/>
        <c:crosses val="autoZero"/>
        <c:auto val="1"/>
        <c:lblAlgn val="ctr"/>
        <c:lblOffset val="100"/>
        <c:noMultiLvlLbl val="0"/>
      </c:catAx>
      <c:valAx>
        <c:axId val="87625088"/>
        <c:scaling>
          <c:orientation val="minMax"/>
        </c:scaling>
        <c:delete val="1"/>
        <c:axPos val="l"/>
        <c:numFmt formatCode="#,##0" sourceLinked="1"/>
        <c:majorTickMark val="out"/>
        <c:minorTickMark val="none"/>
        <c:tickLblPos val="nextTo"/>
        <c:crossAx val="8762163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315906398104266"/>
          <c:y val="0.14448076901779683"/>
          <c:w val="0.58291417739827989"/>
          <c:h val="0.6731789869549889"/>
        </c:manualLayout>
      </c:layout>
      <c:pieChart>
        <c:varyColors val="1"/>
        <c:ser>
          <c:idx val="0"/>
          <c:order val="0"/>
          <c:spPr>
            <a:ln>
              <a:noFill/>
            </a:ln>
          </c:spPr>
          <c:dPt>
            <c:idx val="0"/>
            <c:bubble3D val="0"/>
            <c:spPr>
              <a:solidFill>
                <a:srgbClr val="C8BC66"/>
              </a:solidFill>
              <a:ln>
                <a:noFill/>
              </a:ln>
            </c:spPr>
            <c:extLst>
              <c:ext xmlns:c16="http://schemas.microsoft.com/office/drawing/2014/chart" uri="{C3380CC4-5D6E-409C-BE32-E72D297353CC}">
                <c16:uniqueId val="{00000001-8232-4291-ABD1-0A732A6874EE}"/>
              </c:ext>
            </c:extLst>
          </c:dPt>
          <c:dPt>
            <c:idx val="1"/>
            <c:bubble3D val="0"/>
            <c:spPr>
              <a:solidFill>
                <a:srgbClr val="FBD1AF"/>
              </a:solidFill>
              <a:ln>
                <a:noFill/>
              </a:ln>
            </c:spPr>
            <c:extLst>
              <c:ext xmlns:c16="http://schemas.microsoft.com/office/drawing/2014/chart" uri="{C3380CC4-5D6E-409C-BE32-E72D297353CC}">
                <c16:uniqueId val="{00000003-8232-4291-ABD1-0A732A6874EE}"/>
              </c:ext>
            </c:extLst>
          </c:dPt>
          <c:dPt>
            <c:idx val="2"/>
            <c:bubble3D val="0"/>
            <c:spPr>
              <a:solidFill>
                <a:srgbClr val="C89800"/>
              </a:solidFill>
              <a:ln>
                <a:noFill/>
              </a:ln>
            </c:spPr>
            <c:extLst>
              <c:ext xmlns:c16="http://schemas.microsoft.com/office/drawing/2014/chart" uri="{C3380CC4-5D6E-409C-BE32-E72D297353CC}">
                <c16:uniqueId val="{00000005-8232-4291-ABD1-0A732A6874EE}"/>
              </c:ext>
            </c:extLst>
          </c:dPt>
          <c:dPt>
            <c:idx val="3"/>
            <c:bubble3D val="0"/>
            <c:spPr>
              <a:solidFill>
                <a:srgbClr val="663300"/>
              </a:solidFill>
              <a:ln>
                <a:noFill/>
              </a:ln>
            </c:spPr>
            <c:extLst>
              <c:ext xmlns:c16="http://schemas.microsoft.com/office/drawing/2014/chart" uri="{C3380CC4-5D6E-409C-BE32-E72D297353CC}">
                <c16:uniqueId val="{00000007-8232-4291-ABD1-0A732A6874EE}"/>
              </c:ext>
            </c:extLst>
          </c:dPt>
          <c:dPt>
            <c:idx val="4"/>
            <c:bubble3D val="0"/>
            <c:spPr>
              <a:solidFill>
                <a:srgbClr val="8A5C00"/>
              </a:solidFill>
              <a:ln>
                <a:noFill/>
              </a:ln>
            </c:spPr>
            <c:extLst>
              <c:ext xmlns:c16="http://schemas.microsoft.com/office/drawing/2014/chart" uri="{C3380CC4-5D6E-409C-BE32-E72D297353CC}">
                <c16:uniqueId val="{00000009-8232-4291-ABD1-0A732A6874EE}"/>
              </c:ext>
            </c:extLst>
          </c:dPt>
          <c:dPt>
            <c:idx val="5"/>
            <c:bubble3D val="0"/>
            <c:spPr>
              <a:solidFill>
                <a:srgbClr val="ED7D31"/>
              </a:solidFill>
              <a:ln>
                <a:noFill/>
              </a:ln>
            </c:spPr>
            <c:extLst>
              <c:ext xmlns:c16="http://schemas.microsoft.com/office/drawing/2014/chart" uri="{C3380CC4-5D6E-409C-BE32-E72D297353CC}">
                <c16:uniqueId val="{0000000B-8232-4291-ABD1-0A732A6874EE}"/>
              </c:ext>
            </c:extLst>
          </c:dPt>
          <c:dPt>
            <c:idx val="6"/>
            <c:bubble3D val="0"/>
            <c:spPr>
              <a:solidFill>
                <a:srgbClr val="FBBB27"/>
              </a:solidFill>
              <a:ln>
                <a:noFill/>
              </a:ln>
            </c:spPr>
            <c:extLst>
              <c:ext xmlns:c16="http://schemas.microsoft.com/office/drawing/2014/chart" uri="{C3380CC4-5D6E-409C-BE32-E72D297353CC}">
                <c16:uniqueId val="{0000000D-8232-4291-ABD1-0A732A6874EE}"/>
              </c:ext>
            </c:extLst>
          </c:dPt>
          <c:dPt>
            <c:idx val="7"/>
            <c:bubble3D val="0"/>
            <c:spPr>
              <a:solidFill>
                <a:srgbClr val="FFD581"/>
              </a:solidFill>
              <a:ln>
                <a:noFill/>
              </a:ln>
            </c:spPr>
            <c:extLst>
              <c:ext xmlns:c16="http://schemas.microsoft.com/office/drawing/2014/chart" uri="{C3380CC4-5D6E-409C-BE32-E72D297353CC}">
                <c16:uniqueId val="{0000000F-8232-4291-ABD1-0A732A6874EE}"/>
              </c:ext>
            </c:extLst>
          </c:dPt>
          <c:dPt>
            <c:idx val="8"/>
            <c:bubble3D val="0"/>
            <c:spPr>
              <a:solidFill>
                <a:srgbClr val="7C878E"/>
              </a:solidFill>
              <a:ln>
                <a:noFill/>
              </a:ln>
            </c:spPr>
            <c:extLst>
              <c:ext xmlns:c16="http://schemas.microsoft.com/office/drawing/2014/chart" uri="{C3380CC4-5D6E-409C-BE32-E72D297353CC}">
                <c16:uniqueId val="{00000011-8232-4291-ABD1-0A732A6874EE}"/>
              </c:ext>
            </c:extLst>
          </c:dPt>
          <c:dLbls>
            <c:dLbl>
              <c:idx val="0"/>
              <c:layout>
                <c:manualLayout>
                  <c:x val="6.1051771851781365E-2"/>
                  <c:y val="5.8274780750874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232-4291-ABD1-0A732A6874EE}"/>
                </c:ext>
              </c:extLst>
            </c:dLbl>
            <c:dLbl>
              <c:idx val="1"/>
              <c:layout>
                <c:manualLayout>
                  <c:x val="1.8857766228484805E-2"/>
                  <c:y val="-7.74336550076130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232-4291-ABD1-0A732A6874EE}"/>
                </c:ext>
              </c:extLst>
            </c:dLbl>
            <c:dLbl>
              <c:idx val="2"/>
              <c:layout>
                <c:manualLayout>
                  <c:x val="5.0554670092220269E-2"/>
                  <c:y val="2.52866176191870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232-4291-ABD1-0A732A6874EE}"/>
                </c:ext>
              </c:extLst>
            </c:dLbl>
            <c:dLbl>
              <c:idx val="3"/>
              <c:layout>
                <c:manualLayout>
                  <c:x val="1.2128838880034219E-2"/>
                  <c:y val="1.312910284463894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232-4291-ABD1-0A732A6874EE}"/>
                </c:ext>
              </c:extLst>
            </c:dLbl>
            <c:dLbl>
              <c:idx val="4"/>
              <c:layout>
                <c:manualLayout>
                  <c:x val="8.3298046958631689E-3"/>
                  <c:y val="8.42781577904512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232-4291-ABD1-0A732A6874EE}"/>
                </c:ext>
              </c:extLst>
            </c:dLbl>
            <c:dLbl>
              <c:idx val="5"/>
              <c:layout>
                <c:manualLayout>
                  <c:x val="-1.6117230059233531E-2"/>
                  <c:y val="-5.028859904546942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232-4291-ABD1-0A732A6874EE}"/>
                </c:ext>
              </c:extLst>
            </c:dLbl>
            <c:dLbl>
              <c:idx val="6"/>
              <c:layout>
                <c:manualLayout>
                  <c:x val="-4.1896583168795742E-2"/>
                  <c:y val="-4.40086838160547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232-4291-ABD1-0A732A6874EE}"/>
                </c:ext>
              </c:extLst>
            </c:dLbl>
            <c:dLbl>
              <c:idx val="7"/>
              <c:layout>
                <c:manualLayout>
                  <c:x val="5.5845564621642842E-2"/>
                  <c:y val="-3.24285394303830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8232-4291-ABD1-0A732A6874EE}"/>
                </c:ext>
              </c:extLst>
            </c:dLbl>
            <c:dLbl>
              <c:idx val="8"/>
              <c:layout>
                <c:manualLayout>
                  <c:x val="0.15591534441880567"/>
                  <c:y val="-3.27023208532193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8232-4291-ABD1-0A732A6874EE}"/>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'F61'!$A$6:$A$14</c:f>
              <c:strCache>
                <c:ptCount val="9"/>
                <c:pt idx="0">
                  <c:v>Compraventa de alimentos, bebidas y productos del tabaco.</c:v>
                </c:pt>
                <c:pt idx="1">
                  <c:v>Compraventa de prendas de vestir y artículos de uso personal.</c:v>
                </c:pt>
                <c:pt idx="2">
                  <c:v>Compraventa de materias primas, materiales y auxiliares.</c:v>
                </c:pt>
                <c:pt idx="3">
                  <c:v>Compraventa de maquinaria, equipo, instrumentos, aparatos, herramientas.</c:v>
                </c:pt>
                <c:pt idx="4">
                  <c:v>Compraventa en tiendas de autoservicios y departamentos especializados.</c:v>
                </c:pt>
                <c:pt idx="5">
                  <c:v>Compraventa de equipo de transporte; sus refacciones y accesorios.</c:v>
                </c:pt>
                <c:pt idx="6">
                  <c:v>Compraventa de gases, combustibles y lubricantes.</c:v>
                </c:pt>
                <c:pt idx="7">
                  <c:v>Compraventa de artículos para el hogar.</c:v>
                </c:pt>
                <c:pt idx="8">
                  <c:v>Compraventa de inmuebles y artículos diversos.</c:v>
                </c:pt>
              </c:strCache>
            </c:strRef>
          </c:cat>
          <c:val>
            <c:numRef>
              <c:f>'F61'!$B$6:$B$14</c:f>
              <c:numCache>
                <c:formatCode>0.00%</c:formatCode>
                <c:ptCount val="9"/>
                <c:pt idx="0">
                  <c:v>0.19821065900973459</c:v>
                </c:pt>
                <c:pt idx="1">
                  <c:v>0.17517483217112043</c:v>
                </c:pt>
                <c:pt idx="2">
                  <c:v>0.1535121507108341</c:v>
                </c:pt>
                <c:pt idx="3">
                  <c:v>0.12678959110782068</c:v>
                </c:pt>
                <c:pt idx="4">
                  <c:v>0.11824307424489509</c:v>
                </c:pt>
                <c:pt idx="5">
                  <c:v>8.6758276389903258E-2</c:v>
                </c:pt>
                <c:pt idx="6">
                  <c:v>5.6404009884645785E-2</c:v>
                </c:pt>
                <c:pt idx="7">
                  <c:v>5.0553760267325644E-2</c:v>
                </c:pt>
                <c:pt idx="8">
                  <c:v>3.4353646213720446E-2</c:v>
                </c:pt>
              </c:numCache>
            </c:numRef>
          </c:val>
          <c:extLst>
            <c:ext xmlns:c16="http://schemas.microsoft.com/office/drawing/2014/chart" uri="{C3380CC4-5D6E-409C-BE32-E72D297353CC}">
              <c16:uniqueId val="{00000012-8232-4291-ABD1-0A732A6874E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543391146452946E-2"/>
          <c:y val="1.3390166975252856E-2"/>
          <c:w val="0.95661760139121799"/>
          <c:h val="0.8884991784760730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36DF-4234-A226-061165A8FE27}"/>
              </c:ext>
            </c:extLst>
          </c:dPt>
          <c:dPt>
            <c:idx val="5"/>
            <c:invertIfNegative val="0"/>
            <c:bubble3D val="0"/>
            <c:extLst>
              <c:ext xmlns:c16="http://schemas.microsoft.com/office/drawing/2014/chart" uri="{C3380CC4-5D6E-409C-BE32-E72D297353CC}">
                <c16:uniqueId val="{00000001-36DF-4234-A226-061165A8FE27}"/>
              </c:ext>
            </c:extLst>
          </c:dPt>
          <c:dPt>
            <c:idx val="6"/>
            <c:invertIfNegative val="0"/>
            <c:bubble3D val="0"/>
            <c:extLst>
              <c:ext xmlns:c16="http://schemas.microsoft.com/office/drawing/2014/chart" uri="{C3380CC4-5D6E-409C-BE32-E72D297353CC}">
                <c16:uniqueId val="{00000003-36DF-4234-A226-061165A8FE27}"/>
              </c:ext>
            </c:extLst>
          </c:dPt>
          <c:dPt>
            <c:idx val="7"/>
            <c:invertIfNegative val="0"/>
            <c:bubble3D val="0"/>
            <c:extLst>
              <c:ext xmlns:c16="http://schemas.microsoft.com/office/drawing/2014/chart" uri="{C3380CC4-5D6E-409C-BE32-E72D297353CC}">
                <c16:uniqueId val="{00000005-36DF-4234-A226-061165A8FE27}"/>
              </c:ext>
            </c:extLst>
          </c:dPt>
          <c:dPt>
            <c:idx val="8"/>
            <c:invertIfNegative val="0"/>
            <c:bubble3D val="0"/>
            <c:extLst>
              <c:ext xmlns:c16="http://schemas.microsoft.com/office/drawing/2014/chart" uri="{C3380CC4-5D6E-409C-BE32-E72D297353CC}">
                <c16:uniqueId val="{00000007-36DF-4234-A226-061165A8FE27}"/>
              </c:ext>
            </c:extLst>
          </c:dPt>
          <c:dPt>
            <c:idx val="9"/>
            <c:invertIfNegative val="0"/>
            <c:bubble3D val="0"/>
            <c:spPr>
              <a:solidFill>
                <a:srgbClr val="7C878E"/>
              </a:solidFill>
              <a:ln>
                <a:noFill/>
              </a:ln>
              <a:effectLst/>
            </c:spPr>
            <c:extLst>
              <c:ext xmlns:c16="http://schemas.microsoft.com/office/drawing/2014/chart" uri="{C3380CC4-5D6E-409C-BE32-E72D297353CC}">
                <c16:uniqueId val="{00000009-36DF-4234-A226-061165A8FE27}"/>
              </c:ext>
            </c:extLst>
          </c:dPt>
          <c:dPt>
            <c:idx val="10"/>
            <c:invertIfNegative val="0"/>
            <c:bubble3D val="0"/>
            <c:spPr>
              <a:solidFill>
                <a:srgbClr val="FFC000"/>
              </a:solidFill>
              <a:ln>
                <a:noFill/>
              </a:ln>
              <a:effectLst/>
            </c:spPr>
            <c:extLst>
              <c:ext xmlns:c16="http://schemas.microsoft.com/office/drawing/2014/chart" uri="{C3380CC4-5D6E-409C-BE32-E72D297353CC}">
                <c16:uniqueId val="{0000000A-F146-48A8-BA18-6621B1DBA82B}"/>
              </c:ext>
            </c:extLst>
          </c:dPt>
          <c:dPt>
            <c:idx val="17"/>
            <c:invertIfNegative val="0"/>
            <c:bubble3D val="0"/>
            <c:extLst>
              <c:ext xmlns:c16="http://schemas.microsoft.com/office/drawing/2014/chart" uri="{C3380CC4-5D6E-409C-BE32-E72D297353CC}">
                <c16:uniqueId val="{0000000A-36DF-4234-A226-061165A8FE27}"/>
              </c:ext>
            </c:extLst>
          </c:dPt>
          <c:dPt>
            <c:idx val="18"/>
            <c:invertIfNegative val="0"/>
            <c:bubble3D val="0"/>
            <c:extLst>
              <c:ext xmlns:c16="http://schemas.microsoft.com/office/drawing/2014/chart" uri="{C3380CC4-5D6E-409C-BE32-E72D297353CC}">
                <c16:uniqueId val="{0000000B-36DF-4234-A226-061165A8FE27}"/>
              </c:ext>
            </c:extLst>
          </c:dPt>
          <c:dLbls>
            <c:dLbl>
              <c:idx val="0"/>
              <c:layout>
                <c:manualLayout>
                  <c:x val="5.9790732436472305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F-4234-A226-061165A8FE27}"/>
                </c:ext>
              </c:extLst>
            </c:dLbl>
            <c:dLbl>
              <c:idx val="1"/>
              <c:layout>
                <c:manualLayout>
                  <c:x val="3.9860488290981381E-3"/>
                  <c:y val="1.37772625266414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234-A226-061165A8FE27}"/>
                </c:ext>
              </c:extLst>
            </c:dLbl>
            <c:dLbl>
              <c:idx val="2"/>
              <c:layout>
                <c:manualLayout>
                  <c:x val="-3.6445846167094991E-17"/>
                  <c:y val="1.95528584585511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234-A226-061165A8FE27}"/>
                </c:ext>
              </c:extLst>
            </c:dLbl>
            <c:dLbl>
              <c:idx val="3"/>
              <c:layout>
                <c:manualLayout>
                  <c:x val="3.9759564210130865E-3"/>
                  <c:y val="1.95528584585511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234-A226-061165A8FE27}"/>
                </c:ext>
              </c:extLst>
            </c:dLbl>
            <c:dLbl>
              <c:idx val="4"/>
              <c:layout>
                <c:manualLayout>
                  <c:x val="5.9639346315196297E-3"/>
                  <c:y val="1.5642286766840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234-A226-061165A8FE27}"/>
                </c:ext>
              </c:extLst>
            </c:dLbl>
            <c:dLbl>
              <c:idx val="5"/>
              <c:layout>
                <c:manualLayout>
                  <c:x val="1.9930244145490781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DF-4234-A226-061165A8FE27}"/>
                </c:ext>
              </c:extLst>
            </c:dLbl>
            <c:dLbl>
              <c:idx val="6"/>
              <c:layout>
                <c:manualLayout>
                  <c:x val="0"/>
                  <c:y val="1.37772625266414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F-4234-A226-061165A8FE27}"/>
                </c:ext>
              </c:extLst>
            </c:dLbl>
            <c:dLbl>
              <c:idx val="7"/>
              <c:layout>
                <c:manualLayout>
                  <c:x val="0"/>
                  <c:y val="1.40515170659547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DF-4234-A226-061165A8FE27}"/>
                </c:ext>
              </c:extLst>
            </c:dLbl>
            <c:dLbl>
              <c:idx val="8"/>
              <c:layout>
                <c:manualLayout>
                  <c:x val="0"/>
                  <c:y val="1.56422867668409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DF-4234-A226-061165A8FE27}"/>
                </c:ext>
              </c:extLst>
            </c:dLbl>
            <c:spPr>
              <a:noFill/>
              <a:ln>
                <a:noFill/>
              </a:ln>
              <a:effectLst/>
            </c:spPr>
            <c:txPr>
              <a:bodyPr/>
              <a:lstStyle/>
              <a:p>
                <a:pPr>
                  <a:defRPr sz="10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'F62'!$A$6:$A$16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44958</c:v>
                </c:pt>
              </c:numCache>
            </c:numRef>
          </c:cat>
          <c:val>
            <c:numRef>
              <c:f>'F62'!$B$6:$B$16</c:f>
              <c:numCache>
                <c:formatCode>#,##0</c:formatCode>
                <c:ptCount val="11"/>
                <c:pt idx="0">
                  <c:v>523456</c:v>
                </c:pt>
                <c:pt idx="1">
                  <c:v>540644</c:v>
                </c:pt>
                <c:pt idx="2">
                  <c:v>551836</c:v>
                </c:pt>
                <c:pt idx="3">
                  <c:v>575641</c:v>
                </c:pt>
                <c:pt idx="4">
                  <c:v>605107</c:v>
                </c:pt>
                <c:pt idx="5">
                  <c:v>614655</c:v>
                </c:pt>
                <c:pt idx="6">
                  <c:v>640252</c:v>
                </c:pt>
                <c:pt idx="7">
                  <c:v>614772</c:v>
                </c:pt>
                <c:pt idx="8">
                  <c:v>620320</c:v>
                </c:pt>
                <c:pt idx="9">
                  <c:v>644397</c:v>
                </c:pt>
                <c:pt idx="10">
                  <c:v>653050</c:v>
                </c:pt>
              </c:numCache>
            </c:numRef>
          </c:val>
          <c:extLst>
            <c:ext xmlns:c16="http://schemas.microsoft.com/office/drawing/2014/chart" uri="{C3380CC4-5D6E-409C-BE32-E72D297353CC}">
              <c16:uniqueId val="{00000010-36DF-4234-A226-061165A8FE27}"/>
            </c:ext>
          </c:extLst>
        </c:ser>
        <c:dLbls>
          <c:dLblPos val="outEnd"/>
          <c:showLegendKey val="0"/>
          <c:showVal val="1"/>
          <c:showCatName val="0"/>
          <c:showSerName val="0"/>
          <c:showPercent val="0"/>
          <c:showBubbleSize val="0"/>
        </c:dLbls>
        <c:gapWidth val="80"/>
        <c:overlap val="-27"/>
        <c:axId val="62133760"/>
        <c:axId val="62137472"/>
      </c:barChart>
      <c:catAx>
        <c:axId val="62133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900"/>
            </a:pPr>
            <a:endParaRPr lang="es-MX"/>
          </a:p>
        </c:txPr>
        <c:crossAx val="62137472"/>
        <c:crosses val="autoZero"/>
        <c:auto val="1"/>
        <c:lblAlgn val="ctr"/>
        <c:lblOffset val="100"/>
        <c:noMultiLvlLbl val="0"/>
      </c:catAx>
      <c:valAx>
        <c:axId val="62137472"/>
        <c:scaling>
          <c:orientation val="minMax"/>
        </c:scaling>
        <c:delete val="1"/>
        <c:axPos val="l"/>
        <c:numFmt formatCode="#,##0" sourceLinked="1"/>
        <c:majorTickMark val="out"/>
        <c:minorTickMark val="none"/>
        <c:tickLblPos val="nextTo"/>
        <c:crossAx val="6213376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'F9'!$B$5</c:f>
              <c:strCache>
                <c:ptCount val="1"/>
                <c:pt idx="0">
                  <c:v>Total</c:v>
                </c:pt>
              </c:strCache>
            </c:strRef>
          </c:tx>
          <c:spPr>
            <a:solidFill>
              <a:srgbClr val="60686D"/>
            </a:solidFill>
            <a:ln>
              <a:noFill/>
            </a:ln>
            <a:effectLst/>
          </c:spPr>
          <c:invertIfNegative val="0"/>
          <c:dPt>
            <c:idx val="2"/>
            <c:invertIfNegative val="0"/>
            <c:bubble3D val="0"/>
            <c:spPr>
              <a:solidFill>
                <a:srgbClr val="60686D"/>
              </a:solidFill>
              <a:ln>
                <a:noFill/>
              </a:ln>
              <a:effectLst/>
            </c:spPr>
            <c:extLst>
              <c:ext xmlns:c16="http://schemas.microsoft.com/office/drawing/2014/chart" uri="{C3380CC4-5D6E-409C-BE32-E72D297353CC}">
                <c16:uniqueId val="{00000001-75B6-4415-AA5D-A4FF34D13C58}"/>
              </c:ext>
            </c:extLst>
          </c:dPt>
          <c:dPt>
            <c:idx val="6"/>
            <c:invertIfNegative val="0"/>
            <c:bubble3D val="0"/>
            <c:spPr>
              <a:solidFill>
                <a:srgbClr val="60686D"/>
              </a:solidFill>
              <a:ln>
                <a:noFill/>
              </a:ln>
              <a:effectLst/>
            </c:spPr>
            <c:extLst>
              <c:ext xmlns:c16="http://schemas.microsoft.com/office/drawing/2014/chart" uri="{C3380CC4-5D6E-409C-BE32-E72D297353CC}">
                <c16:uniqueId val="{00000003-75B6-4415-AA5D-A4FF34D13C58}"/>
              </c:ext>
            </c:extLst>
          </c:dPt>
          <c:dPt>
            <c:idx val="7"/>
            <c:invertIfNegative val="0"/>
            <c:bubble3D val="0"/>
            <c:spPr>
              <a:solidFill>
                <a:srgbClr val="60686D"/>
              </a:solidFill>
              <a:ln>
                <a:noFill/>
              </a:ln>
              <a:effectLst/>
            </c:spPr>
            <c:extLst>
              <c:ext xmlns:c16="http://schemas.microsoft.com/office/drawing/2014/chart" uri="{C3380CC4-5D6E-409C-BE32-E72D297353CC}">
                <c16:uniqueId val="{00000005-75B6-4415-AA5D-A4FF34D13C58}"/>
              </c:ext>
            </c:extLst>
          </c:dPt>
          <c:dPt>
            <c:idx val="8"/>
            <c:invertIfNegative val="0"/>
            <c:bubble3D val="0"/>
            <c:spPr>
              <a:solidFill>
                <a:srgbClr val="60686D"/>
              </a:solidFill>
              <a:ln>
                <a:noFill/>
              </a:ln>
              <a:effectLst/>
            </c:spPr>
            <c:extLst>
              <c:ext xmlns:c16="http://schemas.microsoft.com/office/drawing/2014/chart" uri="{C3380CC4-5D6E-409C-BE32-E72D297353CC}">
                <c16:uniqueId val="{00000007-75B6-4415-AA5D-A4FF34D13C58}"/>
              </c:ext>
            </c:extLst>
          </c:dPt>
          <c:dPt>
            <c:idx val="9"/>
            <c:invertIfNegative val="0"/>
            <c:bubble3D val="0"/>
            <c:spPr>
              <a:solidFill>
                <a:srgbClr val="60686D"/>
              </a:solidFill>
              <a:ln>
                <a:noFill/>
              </a:ln>
              <a:effectLst/>
            </c:spPr>
            <c:extLst>
              <c:ext xmlns:c16="http://schemas.microsoft.com/office/drawing/2014/chart" uri="{C3380CC4-5D6E-409C-BE32-E72D297353CC}">
                <c16:uniqueId val="{00000009-75B6-4415-AA5D-A4FF34D13C58}"/>
              </c:ext>
            </c:extLst>
          </c:dPt>
          <c:dPt>
            <c:idx val="10"/>
            <c:invertIfNegative val="0"/>
            <c:bubble3D val="0"/>
            <c:spPr>
              <a:solidFill>
                <a:srgbClr val="FBBB27"/>
              </a:solidFill>
              <a:ln>
                <a:noFill/>
              </a:ln>
              <a:effectLst/>
            </c:spPr>
            <c:extLst>
              <c:ext xmlns:c16="http://schemas.microsoft.com/office/drawing/2014/chart" uri="{C3380CC4-5D6E-409C-BE32-E72D297353CC}">
                <c16:uniqueId val="{0000000B-75B6-4415-AA5D-A4FF34D13C58}"/>
              </c:ext>
            </c:extLst>
          </c:dPt>
          <c:dPt>
            <c:idx val="14"/>
            <c:invertIfNegative val="0"/>
            <c:bubble3D val="0"/>
            <c:spPr>
              <a:solidFill>
                <a:srgbClr val="60686D"/>
              </a:solidFill>
              <a:ln>
                <a:noFill/>
              </a:ln>
              <a:effectLst/>
            </c:spPr>
            <c:extLst>
              <c:ext xmlns:c16="http://schemas.microsoft.com/office/drawing/2014/chart" uri="{C3380CC4-5D6E-409C-BE32-E72D297353CC}">
                <c16:uniqueId val="{0000000D-75B6-4415-AA5D-A4FF34D13C58}"/>
              </c:ext>
            </c:extLst>
          </c:dPt>
          <c:dPt>
            <c:idx val="18"/>
            <c:invertIfNegative val="0"/>
            <c:bubble3D val="0"/>
            <c:spPr>
              <a:solidFill>
                <a:srgbClr val="60686D"/>
              </a:solidFill>
              <a:ln>
                <a:noFill/>
              </a:ln>
              <a:effectLst/>
            </c:spPr>
            <c:extLst>
              <c:ext xmlns:c16="http://schemas.microsoft.com/office/drawing/2014/chart" uri="{C3380CC4-5D6E-409C-BE32-E72D297353CC}">
                <c16:uniqueId val="{0000000F-75B6-4415-AA5D-A4FF34D13C58}"/>
              </c:ext>
            </c:extLst>
          </c:dPt>
          <c:dPt>
            <c:idx val="22"/>
            <c:invertIfNegative val="0"/>
            <c:bubble3D val="0"/>
            <c:spPr>
              <a:solidFill>
                <a:srgbClr val="60686D"/>
              </a:solidFill>
              <a:ln>
                <a:noFill/>
              </a:ln>
              <a:effectLst/>
            </c:spPr>
            <c:extLst>
              <c:ext xmlns:c16="http://schemas.microsoft.com/office/drawing/2014/chart" uri="{C3380CC4-5D6E-409C-BE32-E72D297353CC}">
                <c16:uniqueId val="{00000011-75B6-4415-AA5D-A4FF34D13C58}"/>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'F9'!$A$6:$A$16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'F9'!$B$6:$B$16</c:f>
              <c:numCache>
                <c:formatCode>General</c:formatCode>
                <c:ptCount val="11"/>
                <c:pt idx="0">
                  <c:v>6146</c:v>
                </c:pt>
                <c:pt idx="1">
                  <c:v>3179</c:v>
                </c:pt>
                <c:pt idx="2">
                  <c:v>3335</c:v>
                </c:pt>
                <c:pt idx="3">
                  <c:v>2831</c:v>
                </c:pt>
                <c:pt idx="4">
                  <c:v>1719</c:v>
                </c:pt>
                <c:pt idx="5">
                  <c:v>3403</c:v>
                </c:pt>
                <c:pt idx="6">
                  <c:v>2748</c:v>
                </c:pt>
                <c:pt idx="7">
                  <c:v>2563</c:v>
                </c:pt>
                <c:pt idx="8">
                  <c:v>2638</c:v>
                </c:pt>
                <c:pt idx="9">
                  <c:v>2601</c:v>
                </c:pt>
                <c:pt idx="10">
                  <c:v>2714</c:v>
                </c:pt>
              </c:numCache>
            </c:numRef>
          </c:val>
          <c:extLst>
            <c:ext xmlns:c16="http://schemas.microsoft.com/office/drawing/2014/chart" uri="{C3380CC4-5D6E-409C-BE32-E72D297353CC}">
              <c16:uniqueId val="{00000012-75B6-4415-AA5D-A4FF34D13C58}"/>
            </c:ext>
          </c:extLst>
        </c:ser>
        <c:dLbls>
          <c:dLblPos val="outEnd"/>
          <c:showLegendKey val="0"/>
          <c:showVal val="1"/>
          <c:showCatName val="0"/>
          <c:showSerName val="0"/>
          <c:showPercent val="0"/>
          <c:showBubbleSize val="0"/>
        </c:dLbls>
        <c:gapWidth val="50"/>
        <c:axId val="486148720"/>
        <c:axId val="403621008"/>
      </c:barChart>
      <c:lineChart>
        <c:grouping val="standard"/>
        <c:varyColors val="0"/>
        <c:ser>
          <c:idx val="1"/>
          <c:order val="1"/>
          <c:tx>
            <c:strRef>
              <c:f>'F9'!$C$5</c:f>
              <c:strCache>
                <c:ptCount val="1"/>
              </c:strCache>
            </c:strRef>
          </c:tx>
          <c:spPr>
            <a:ln w="28575" cap="rnd">
              <a:solidFill>
                <a:srgbClr val="C9D0D6"/>
              </a:solidFill>
              <a:round/>
            </a:ln>
            <a:effectLst/>
          </c:spPr>
          <c:marker>
            <c:symbol val="none"/>
          </c:marker>
          <c:dLbls>
            <c:dLbl>
              <c:idx val="1"/>
              <c:layout>
                <c:manualLayout>
                  <c:x val="-3.6357450466542179E-2"/>
                  <c:y val="-7.607462324519449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5B6-4415-AA5D-A4FF34D13C58}"/>
                </c:ext>
              </c:extLst>
            </c:dLbl>
            <c:dLbl>
              <c:idx val="2"/>
              <c:layout>
                <c:manualLayout>
                  <c:x val="-3.4714155191781011E-2"/>
                  <c:y val="-0.15715734420962402"/>
                </c:manualLayout>
              </c:layout>
              <c:tx>
                <c:rich>
                  <a:bodyPr/>
                  <a:lstStyle/>
                  <a:p>
                    <a:fld id="{AFE12384-0A15-4CD3-87A1-58298F2BD18E}" type="VALUE">
                      <a:rPr lang="en-US">
                        <a:solidFill>
                          <a:sysClr val="windowText" lastClr="000000"/>
                        </a:solidFill>
                      </a:rPr>
                      <a:pPr/>
                      <a:t>[VALOR]</a:t>
                    </a:fld>
                    <a:endParaRPr lang="es-MX"/>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75B6-4415-AA5D-A4FF34D13C58}"/>
                </c:ext>
              </c:extLst>
            </c:dLbl>
            <c:dLbl>
              <c:idx val="3"/>
              <c:layout>
                <c:manualLayout>
                  <c:x val="-3.7654079976436099E-2"/>
                  <c:y val="9.935760927344125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5B6-4415-AA5D-A4FF34D13C58}"/>
                </c:ext>
              </c:extLst>
            </c:dLbl>
            <c:dLbl>
              <c:idx val="4"/>
              <c:layout>
                <c:manualLayout>
                  <c:x val="-4.1503270413789803E-2"/>
                  <c:y val="1.8022639614552489E-2"/>
                </c:manualLayout>
              </c:layout>
              <c:tx>
                <c:rich>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fld id="{3FDA61C2-84AA-4667-90C8-51BBAA2CA3C5}" type="VALUE">
                      <a:rPr lang="en-US">
                        <a:solidFill>
                          <a:schemeClr val="bg1"/>
                        </a:solidFill>
                      </a:rPr>
                      <a:pPr>
                        <a:defRPr b="1">
                          <a:solidFill>
                            <a:schemeClr val="bg1"/>
                          </a:solidFill>
                        </a:defRPr>
                      </a:pPr>
                      <a:t>[VALOR]</a:t>
                    </a:fld>
                    <a:endParaRPr lang="es-MX"/>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75B6-4415-AA5D-A4FF34D13C58}"/>
                </c:ext>
              </c:extLst>
            </c:dLbl>
            <c:dLbl>
              <c:idx val="5"/>
              <c:layout>
                <c:manualLayout>
                  <c:x val="-4.1845251506158879E-2"/>
                  <c:y val="-1.7504673269942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5B6-4415-AA5D-A4FF34D13C58}"/>
                </c:ext>
              </c:extLst>
            </c:dLbl>
            <c:dLbl>
              <c:idx val="6"/>
              <c:layout>
                <c:manualLayout>
                  <c:x val="-4.3363278513556286E-2"/>
                  <c:y val="2.480066157544007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5B6-4415-AA5D-A4FF34D13C58}"/>
                </c:ext>
              </c:extLst>
            </c:dLbl>
            <c:dLbl>
              <c:idx val="7"/>
              <c:layout>
                <c:manualLayout>
                  <c:x val="-3.7301265578914992E-2"/>
                  <c:y val="3.883701452097267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5B6-4415-AA5D-A4FF34D13C58}"/>
                </c:ext>
              </c:extLst>
            </c:dLbl>
            <c:dLbl>
              <c:idx val="8"/>
              <c:layout>
                <c:manualLayout>
                  <c:x val="-3.6140491571469001E-2"/>
                  <c:y val="-7.2524964970907713E-2"/>
                </c:manualLayout>
              </c:layout>
              <c:tx>
                <c:rich>
                  <a:bodyPr/>
                  <a:lstStyle/>
                  <a:p>
                    <a:fld id="{A0B49047-272A-46F2-82BE-3227FC90AD4C}" type="VALUE">
                      <a:rPr lang="en-US">
                        <a:solidFill>
                          <a:sysClr val="windowText" lastClr="000000"/>
                        </a:solidFill>
                      </a:rPr>
                      <a:pPr/>
                      <a:t>[VALOR]</a:t>
                    </a:fld>
                    <a:endParaRPr lang="es-MX"/>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75B6-4415-AA5D-A4FF34D13C58}"/>
                </c:ext>
              </c:extLst>
            </c:dLbl>
            <c:dLbl>
              <c:idx val="9"/>
              <c:layout>
                <c:manualLayout>
                  <c:x val="-3.9043817352231891E-2"/>
                  <c:y val="5.6465000657101964E-2"/>
                </c:manualLayout>
              </c:layout>
              <c:tx>
                <c:rich>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fld id="{81042313-7E08-4FA5-9C67-09410A1B1E00}" type="VALUE">
                      <a:rPr lang="en-US">
                        <a:solidFill>
                          <a:schemeClr val="bg1"/>
                        </a:solidFill>
                      </a:rPr>
                      <a:pPr>
                        <a:defRPr b="1">
                          <a:solidFill>
                            <a:schemeClr val="bg1"/>
                          </a:solidFill>
                        </a:defRPr>
                      </a:pPr>
                      <a:t>[VALOR]</a:t>
                    </a:fld>
                    <a:endParaRPr lang="es-MX"/>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75B6-4415-AA5D-A4FF34D13C58}"/>
                </c:ext>
              </c:extLst>
            </c:dLbl>
            <c:dLbl>
              <c:idx val="10"/>
              <c:layout>
                <c:manualLayout>
                  <c:x val="-3.3466129159055905E-2"/>
                  <c:y val="-8.8018971612541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5B6-4415-AA5D-A4FF34D13C5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'F9'!$A$6:$A$16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'F9'!$C$6:$C$16</c:f>
              <c:numCache>
                <c:formatCode>0.0%</c:formatCode>
                <c:ptCount val="11"/>
                <c:pt idx="1">
                  <c:v>-0.48275301008786198</c:v>
                </c:pt>
                <c:pt idx="2">
                  <c:v>4.9072035231204847E-2</c:v>
                </c:pt>
                <c:pt idx="3">
                  <c:v>-0.1511244377811094</c:v>
                </c:pt>
                <c:pt idx="4">
                  <c:v>-0.39279406570116571</c:v>
                </c:pt>
                <c:pt idx="5">
                  <c:v>0.97963932518906338</c:v>
                </c:pt>
                <c:pt idx="6">
                  <c:v>-0.19247722597707906</c:v>
                </c:pt>
                <c:pt idx="7">
                  <c:v>-6.7321688500727839E-2</c:v>
                </c:pt>
                <c:pt idx="8">
                  <c:v>2.9262582910651647E-2</c:v>
                </c:pt>
                <c:pt idx="9">
                  <c:v>-1.4025777103866544E-2</c:v>
                </c:pt>
                <c:pt idx="10">
                  <c:v>4.344482891195689E-2</c:v>
                </c:pt>
              </c:numCache>
            </c:numRef>
          </c:val>
          <c:smooth val="0"/>
          <c:extLst>
            <c:ext xmlns:c16="http://schemas.microsoft.com/office/drawing/2014/chart" uri="{C3380CC4-5D6E-409C-BE32-E72D297353CC}">
              <c16:uniqueId val="{0000001D-75B6-4415-AA5D-A4FF34D13C58}"/>
            </c:ext>
          </c:extLst>
        </c:ser>
        <c:dLbls>
          <c:showLegendKey val="0"/>
          <c:showVal val="0"/>
          <c:showCatName val="0"/>
          <c:showSerName val="0"/>
          <c:showPercent val="0"/>
          <c:showBubbleSize val="0"/>
        </c:dLbls>
        <c:marker val="1"/>
        <c:smooth val="0"/>
        <c:axId val="486148064"/>
        <c:axId val="486147080"/>
      </c:lineChart>
      <c:valAx>
        <c:axId val="40362100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486148720"/>
        <c:crosses val="max"/>
        <c:crossBetween val="between"/>
      </c:valAx>
      <c:catAx>
        <c:axId val="48614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03621008"/>
        <c:crosses val="autoZero"/>
        <c:auto val="1"/>
        <c:lblAlgn val="ctr"/>
        <c:lblOffset val="100"/>
        <c:noMultiLvlLbl val="0"/>
      </c:catAx>
      <c:valAx>
        <c:axId val="4861470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486148064"/>
        <c:crosses val="autoZero"/>
        <c:crossBetween val="between"/>
      </c:valAx>
      <c:catAx>
        <c:axId val="486148064"/>
        <c:scaling>
          <c:orientation val="minMax"/>
        </c:scaling>
        <c:delete val="1"/>
        <c:axPos val="t"/>
        <c:numFmt formatCode="General" sourceLinked="1"/>
        <c:majorTickMark val="out"/>
        <c:minorTickMark val="none"/>
        <c:tickLblPos val="nextTo"/>
        <c:crossAx val="486147080"/>
        <c:crosses val="max"/>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654073710156246"/>
          <c:y val="0.17994516405530442"/>
          <c:w val="0.63771957891908004"/>
          <c:h val="0.80854950940463066"/>
        </c:manualLayout>
      </c:layout>
      <c:pieChart>
        <c:varyColors val="1"/>
        <c:ser>
          <c:idx val="0"/>
          <c:order val="0"/>
          <c:dPt>
            <c:idx val="0"/>
            <c:bubble3D val="0"/>
            <c:spPr>
              <a:solidFill>
                <a:srgbClr val="C8BC66"/>
              </a:solidFill>
            </c:spPr>
            <c:extLst>
              <c:ext xmlns:c16="http://schemas.microsoft.com/office/drawing/2014/chart" uri="{C3380CC4-5D6E-409C-BE32-E72D297353CC}">
                <c16:uniqueId val="{00000001-81BE-4643-B447-1E2783412735}"/>
              </c:ext>
            </c:extLst>
          </c:dPt>
          <c:dPt>
            <c:idx val="1"/>
            <c:bubble3D val="0"/>
            <c:spPr>
              <a:solidFill>
                <a:srgbClr val="FBBB27"/>
              </a:solidFill>
            </c:spPr>
            <c:extLst>
              <c:ext xmlns:c16="http://schemas.microsoft.com/office/drawing/2014/chart" uri="{C3380CC4-5D6E-409C-BE32-E72D297353CC}">
                <c16:uniqueId val="{00000003-81BE-4643-B447-1E2783412735}"/>
              </c:ext>
            </c:extLst>
          </c:dPt>
          <c:dPt>
            <c:idx val="2"/>
            <c:bubble3D val="0"/>
            <c:spPr>
              <a:solidFill>
                <a:srgbClr val="FAD496"/>
              </a:solidFill>
            </c:spPr>
            <c:extLst>
              <c:ext xmlns:c16="http://schemas.microsoft.com/office/drawing/2014/chart" uri="{C3380CC4-5D6E-409C-BE32-E72D297353CC}">
                <c16:uniqueId val="{00000005-81BE-4643-B447-1E2783412735}"/>
              </c:ext>
            </c:extLst>
          </c:dPt>
          <c:dPt>
            <c:idx val="3"/>
            <c:bubble3D val="0"/>
            <c:spPr>
              <a:solidFill>
                <a:srgbClr val="663300"/>
              </a:solidFill>
            </c:spPr>
            <c:extLst>
              <c:ext xmlns:c16="http://schemas.microsoft.com/office/drawing/2014/chart" uri="{C3380CC4-5D6E-409C-BE32-E72D297353CC}">
                <c16:uniqueId val="{00000007-81BE-4643-B447-1E2783412735}"/>
              </c:ext>
            </c:extLst>
          </c:dPt>
          <c:dPt>
            <c:idx val="4"/>
            <c:bubble3D val="0"/>
            <c:spPr>
              <a:solidFill>
                <a:srgbClr val="95682B"/>
              </a:solidFill>
            </c:spPr>
            <c:extLst>
              <c:ext xmlns:c16="http://schemas.microsoft.com/office/drawing/2014/chart" uri="{C3380CC4-5D6E-409C-BE32-E72D297353CC}">
                <c16:uniqueId val="{00000009-81BE-4643-B447-1E2783412735}"/>
              </c:ext>
            </c:extLst>
          </c:dPt>
          <c:dPt>
            <c:idx val="5"/>
            <c:bubble3D val="0"/>
            <c:spPr>
              <a:solidFill>
                <a:srgbClr val="B5B367"/>
              </a:solidFill>
            </c:spPr>
            <c:extLst>
              <c:ext xmlns:c16="http://schemas.microsoft.com/office/drawing/2014/chart" uri="{C3380CC4-5D6E-409C-BE32-E72D297353CC}">
                <c16:uniqueId val="{0000000B-81BE-4643-B447-1E2783412735}"/>
              </c:ext>
            </c:extLst>
          </c:dPt>
          <c:dPt>
            <c:idx val="6"/>
            <c:bubble3D val="0"/>
            <c:spPr>
              <a:solidFill>
                <a:srgbClr val="FFF915"/>
              </a:solidFill>
            </c:spPr>
            <c:extLst>
              <c:ext xmlns:c16="http://schemas.microsoft.com/office/drawing/2014/chart" uri="{C3380CC4-5D6E-409C-BE32-E72D297353CC}">
                <c16:uniqueId val="{0000000D-81BE-4643-B447-1E2783412735}"/>
              </c:ext>
            </c:extLst>
          </c:dPt>
          <c:dPt>
            <c:idx val="7"/>
            <c:bubble3D val="0"/>
            <c:spPr>
              <a:solidFill>
                <a:srgbClr val="CC9900"/>
              </a:solidFill>
            </c:spPr>
            <c:extLst>
              <c:ext xmlns:c16="http://schemas.microsoft.com/office/drawing/2014/chart" uri="{C3380CC4-5D6E-409C-BE32-E72D297353CC}">
                <c16:uniqueId val="{0000000F-81BE-4643-B447-1E2783412735}"/>
              </c:ext>
            </c:extLst>
          </c:dPt>
          <c:dPt>
            <c:idx val="8"/>
            <c:bubble3D val="0"/>
            <c:spPr>
              <a:solidFill>
                <a:srgbClr val="9D9139"/>
              </a:solidFill>
            </c:spPr>
            <c:extLst>
              <c:ext xmlns:c16="http://schemas.microsoft.com/office/drawing/2014/chart" uri="{C3380CC4-5D6E-409C-BE32-E72D297353CC}">
                <c16:uniqueId val="{00000011-81BE-4643-B447-1E2783412735}"/>
              </c:ext>
            </c:extLst>
          </c:dPt>
          <c:dPt>
            <c:idx val="9"/>
            <c:bubble3D val="0"/>
            <c:explosion val="1"/>
            <c:spPr>
              <a:solidFill>
                <a:srgbClr val="ED7D31"/>
              </a:solidFill>
            </c:spPr>
            <c:extLst>
              <c:ext xmlns:c16="http://schemas.microsoft.com/office/drawing/2014/chart" uri="{C3380CC4-5D6E-409C-BE32-E72D297353CC}">
                <c16:uniqueId val="{00000013-81BE-4643-B447-1E2783412735}"/>
              </c:ext>
            </c:extLst>
          </c:dPt>
          <c:dPt>
            <c:idx val="10"/>
            <c:bubble3D val="0"/>
            <c:spPr>
              <a:solidFill>
                <a:srgbClr val="393D3F"/>
              </a:solidFill>
            </c:spPr>
            <c:extLst>
              <c:ext xmlns:c16="http://schemas.microsoft.com/office/drawing/2014/chart" uri="{C3380CC4-5D6E-409C-BE32-E72D297353CC}">
                <c16:uniqueId val="{00000015-81BE-4643-B447-1E2783412735}"/>
              </c:ext>
            </c:extLst>
          </c:dPt>
          <c:dPt>
            <c:idx val="11"/>
            <c:bubble3D val="0"/>
            <c:spPr>
              <a:solidFill>
                <a:schemeClr val="bg1">
                  <a:lumMod val="65000"/>
                </a:schemeClr>
              </a:solidFill>
            </c:spPr>
            <c:extLst>
              <c:ext xmlns:c16="http://schemas.microsoft.com/office/drawing/2014/chart" uri="{C3380CC4-5D6E-409C-BE32-E72D297353CC}">
                <c16:uniqueId val="{00000017-81BE-4643-B447-1E2783412735}"/>
              </c:ext>
            </c:extLst>
          </c:dPt>
          <c:dPt>
            <c:idx val="12"/>
            <c:bubble3D val="0"/>
            <c:spPr>
              <a:solidFill>
                <a:schemeClr val="bg1">
                  <a:lumMod val="50000"/>
                </a:schemeClr>
              </a:solidFill>
            </c:spPr>
            <c:extLst>
              <c:ext xmlns:c16="http://schemas.microsoft.com/office/drawing/2014/chart" uri="{C3380CC4-5D6E-409C-BE32-E72D297353CC}">
                <c16:uniqueId val="{00000019-81BE-4643-B447-1E2783412735}"/>
              </c:ext>
            </c:extLst>
          </c:dPt>
          <c:dPt>
            <c:idx val="13"/>
            <c:bubble3D val="0"/>
            <c:spPr>
              <a:solidFill>
                <a:schemeClr val="bg2">
                  <a:lumMod val="75000"/>
                </a:schemeClr>
              </a:solidFill>
            </c:spPr>
            <c:extLst>
              <c:ext xmlns:c16="http://schemas.microsoft.com/office/drawing/2014/chart" uri="{C3380CC4-5D6E-409C-BE32-E72D297353CC}">
                <c16:uniqueId val="{0000001B-81BE-4643-B447-1E2783412735}"/>
              </c:ext>
            </c:extLst>
          </c:dPt>
          <c:dLbls>
            <c:dLbl>
              <c:idx val="0"/>
              <c:layout>
                <c:manualLayout>
                  <c:x val="3.7714816040513625E-2"/>
                  <c:y val="-2.6370154827026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1BE-4643-B447-1E2783412735}"/>
                </c:ext>
              </c:extLst>
            </c:dLbl>
            <c:dLbl>
              <c:idx val="1"/>
              <c:layout>
                <c:manualLayout>
                  <c:x val="-4.1211740474693503E-2"/>
                  <c:y val="-3.060212822411159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1BE-4643-B447-1E2783412735}"/>
                </c:ext>
              </c:extLst>
            </c:dLbl>
            <c:dLbl>
              <c:idx val="2"/>
              <c:layout>
                <c:manualLayout>
                  <c:x val="-4.6076992486482109E-2"/>
                  <c:y val="0.1162510708856703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1BE-4643-B447-1E2783412735}"/>
                </c:ext>
              </c:extLst>
            </c:dLbl>
            <c:dLbl>
              <c:idx val="3"/>
              <c:layout>
                <c:manualLayout>
                  <c:x val="-9.6948938448369881E-2"/>
                  <c:y val="8.223413283380863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1BE-4643-B447-1E2783412735}"/>
                </c:ext>
              </c:extLst>
            </c:dLbl>
            <c:dLbl>
              <c:idx val="4"/>
              <c:layout>
                <c:manualLayout>
                  <c:x val="-0.10515480681831922"/>
                  <c:y val="2.5624584104929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1BE-4643-B447-1E2783412735}"/>
                </c:ext>
              </c:extLst>
            </c:dLbl>
            <c:dLbl>
              <c:idx val="5"/>
              <c:layout>
                <c:manualLayout>
                  <c:x val="-5.0434942155367687E-2"/>
                  <c:y val="-5.18401477913020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1BE-4643-B447-1E2783412735}"/>
                </c:ext>
              </c:extLst>
            </c:dLbl>
            <c:dLbl>
              <c:idx val="6"/>
              <c:layout>
                <c:manualLayout>
                  <c:x val="-2.3236120024778327E-3"/>
                  <c:y val="-4.267147477113663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1BE-4643-B447-1E2783412735}"/>
                </c:ext>
              </c:extLst>
            </c:dLbl>
            <c:dLbl>
              <c:idx val="7"/>
              <c:layout>
                <c:manualLayout>
                  <c:x val="3.6773067185485182E-2"/>
                  <c:y val="2.255992419965546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81BE-4643-B447-1E2783412735}"/>
                </c:ext>
              </c:extLst>
            </c:dLbl>
            <c:dLbl>
              <c:idx val="8"/>
              <c:layout>
                <c:manualLayout>
                  <c:x val="5.4334387295348709E-2"/>
                  <c:y val="0.1153640678124674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81BE-4643-B447-1E2783412735}"/>
                </c:ext>
              </c:extLst>
            </c:dLbl>
            <c:dLbl>
              <c:idx val="9"/>
              <c:layout>
                <c:manualLayout>
                  <c:x val="5.9471091350174289E-2"/>
                  <c:y val="0.1764389101754147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81BE-4643-B447-1E2783412735}"/>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'F63'!$A$6:$A$15</c:f>
              <c:strCache>
                <c:ptCount val="10"/>
                <c:pt idx="0">
                  <c:v>Servicios de administración pública y seguridad social.</c:v>
                </c:pt>
                <c:pt idx="1">
                  <c:v>Servicios profesionales y técnicos.</c:v>
                </c:pt>
                <c:pt idx="2">
                  <c:v>Preparación y servicio de alimentos y bebidas.</c:v>
                </c:pt>
                <c:pt idx="3">
                  <c:v>Servicios de enseñanza, investigación científica y difusión cultural.</c:v>
                </c:pt>
                <c:pt idx="4">
                  <c:v>Servicios personales para el hogar y diversos.</c:v>
                </c:pt>
                <c:pt idx="5">
                  <c:v>Servicios de alojamiento temporal.</c:v>
                </c:pt>
                <c:pt idx="6">
                  <c:v>Servicios médicos, asistencia social y veterinarios.</c:v>
                </c:pt>
                <c:pt idx="7">
                  <c:v>Servicios financieros y de seguros (bancos, financieras).</c:v>
                </c:pt>
                <c:pt idx="8">
                  <c:v>Servicios recreativos y de esparcimiento.</c:v>
                </c:pt>
                <c:pt idx="9">
                  <c:v>Otros</c:v>
                </c:pt>
              </c:strCache>
            </c:strRef>
          </c:cat>
          <c:val>
            <c:numRef>
              <c:f>'F63'!$B$6:$B$15</c:f>
              <c:numCache>
                <c:formatCode>0.00%</c:formatCode>
                <c:ptCount val="10"/>
                <c:pt idx="0">
                  <c:v>0.29313681953908582</c:v>
                </c:pt>
                <c:pt idx="1">
                  <c:v>0.26085138963325932</c:v>
                </c:pt>
                <c:pt idx="2">
                  <c:v>8.3984380981548118E-2</c:v>
                </c:pt>
                <c:pt idx="3">
                  <c:v>7.6987979480897334E-2</c:v>
                </c:pt>
                <c:pt idx="4">
                  <c:v>7.5756833320572703E-2</c:v>
                </c:pt>
                <c:pt idx="5">
                  <c:v>5.3833550264145165E-2</c:v>
                </c:pt>
                <c:pt idx="6">
                  <c:v>5.3150601025955133E-2</c:v>
                </c:pt>
                <c:pt idx="7">
                  <c:v>3.1348288798713729E-2</c:v>
                </c:pt>
                <c:pt idx="8">
                  <c:v>3.0718934231682107E-2</c:v>
                </c:pt>
                <c:pt idx="9">
                  <c:v>4.0231222724140571E-2</c:v>
                </c:pt>
              </c:numCache>
            </c:numRef>
          </c:val>
          <c:extLst>
            <c:ext xmlns:c16="http://schemas.microsoft.com/office/drawing/2014/chart" uri="{C3380CC4-5D6E-409C-BE32-E72D297353CC}">
              <c16:uniqueId val="{0000001C-81BE-4643-B447-1E2783412735}"/>
            </c:ext>
          </c:extLst>
        </c:ser>
        <c:dLbls>
          <c:showLegendKey val="0"/>
          <c:showVal val="0"/>
          <c:showCatName val="0"/>
          <c:showSerName val="0"/>
          <c:showPercent val="0"/>
          <c:showBubbleSize val="0"/>
          <c:showLeaderLines val="1"/>
        </c:dLbls>
        <c:firstSliceAng val="80"/>
      </c:pieChart>
    </c:plotArea>
    <c:plotVisOnly val="1"/>
    <c:dispBlanksAs val="gap"/>
    <c:showDLblsOverMax val="0"/>
  </c:chart>
  <c:spPr>
    <a:ln>
      <a:solidFill>
        <a:sysClr val="window" lastClr="FFFFFF">
          <a:lumMod val="95000"/>
        </a:sysClr>
      </a:solid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426565185247239"/>
          <c:y val="0.17578853362179567"/>
          <c:w val="0.56048117190543623"/>
          <c:h val="0.69343890719730317"/>
        </c:manualLayout>
      </c:layout>
      <c:pieChart>
        <c:varyColors val="1"/>
        <c:ser>
          <c:idx val="0"/>
          <c:order val="0"/>
          <c:dPt>
            <c:idx val="0"/>
            <c:bubble3D val="0"/>
            <c:spPr>
              <a:solidFill>
                <a:srgbClr val="FFC000"/>
              </a:solidFill>
              <a:ln w="19050">
                <a:solidFill>
                  <a:schemeClr val="lt1"/>
                </a:solidFill>
              </a:ln>
              <a:effectLst/>
            </c:spPr>
            <c:extLst>
              <c:ext xmlns:c16="http://schemas.microsoft.com/office/drawing/2014/chart" uri="{C3380CC4-5D6E-409C-BE32-E72D297353CC}">
                <c16:uniqueId val="{00000012-2B7F-402B-A338-E1576B8021E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4-2B7F-402B-A338-E1576B8021E1}"/>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6-2B7F-402B-A338-E1576B8021E1}"/>
              </c:ext>
            </c:extLst>
          </c:dPt>
          <c:dPt>
            <c:idx val="3"/>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18-2B7F-402B-A338-E1576B8021E1}"/>
              </c:ext>
            </c:extLst>
          </c:dPt>
          <c:dPt>
            <c:idx val="4"/>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1A-2B7F-402B-A338-E1576B8021E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C-2B7F-402B-A338-E1576B8021E1}"/>
              </c:ext>
            </c:extLst>
          </c:dPt>
          <c:dPt>
            <c:idx val="6"/>
            <c:bubble3D val="0"/>
            <c:spPr>
              <a:solidFill>
                <a:srgbClr val="7030A0"/>
              </a:solidFill>
              <a:ln w="19050">
                <a:solidFill>
                  <a:schemeClr val="lt1"/>
                </a:solidFill>
              </a:ln>
              <a:effectLst/>
            </c:spPr>
            <c:extLst>
              <c:ext xmlns:c16="http://schemas.microsoft.com/office/drawing/2014/chart" uri="{C3380CC4-5D6E-409C-BE32-E72D297353CC}">
                <c16:uniqueId val="{0000001E-2B7F-402B-A338-E1576B8021E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0-2B7F-402B-A338-E1576B8021E1}"/>
              </c:ext>
            </c:extLst>
          </c:dPt>
          <c:dLbls>
            <c:dLbl>
              <c:idx val="0"/>
              <c:layout>
                <c:manualLayout>
                  <c:x val="6.4543546140143557E-2"/>
                  <c:y val="8.2276687245080304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2-2B7F-402B-A338-E1576B8021E1}"/>
                </c:ext>
              </c:extLst>
            </c:dLbl>
            <c:dLbl>
              <c:idx val="1"/>
              <c:layout>
                <c:manualLayout>
                  <c:x val="8.9902641986864637E-2"/>
                  <c:y val="2.977153551737510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2B7F-402B-A338-E1576B8021E1}"/>
                </c:ext>
              </c:extLst>
            </c:dLbl>
            <c:dLbl>
              <c:idx val="2"/>
              <c:layout>
                <c:manualLayout>
                  <c:x val="5.7105273605505193E-2"/>
                  <c:y val="-0.16107300214096204"/>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2B7F-402B-A338-E1576B8021E1}"/>
                </c:ext>
              </c:extLst>
            </c:dLbl>
            <c:dLbl>
              <c:idx val="3"/>
              <c:layout>
                <c:manualLayout>
                  <c:x val="0.1030007663150532"/>
                  <c:y val="-5.599554873627940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2B7F-402B-A338-E1576B8021E1}"/>
                </c:ext>
              </c:extLst>
            </c:dLbl>
            <c:dLbl>
              <c:idx val="4"/>
              <c:layout>
                <c:manualLayout>
                  <c:x val="0.19673153757573686"/>
                  <c:y val="-1.9255087760712241E-4"/>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2754005904668428"/>
                      <c:h val="0.16056338028169012"/>
                    </c:manualLayout>
                  </c15:layout>
                </c:ext>
                <c:ext xmlns:c16="http://schemas.microsoft.com/office/drawing/2014/chart" uri="{C3380CC4-5D6E-409C-BE32-E72D297353CC}">
                  <c16:uniqueId val="{0000001A-2B7F-402B-A338-E1576B8021E1}"/>
                </c:ext>
              </c:extLst>
            </c:dLbl>
            <c:dLbl>
              <c:idx val="5"/>
              <c:layout>
                <c:manualLayout>
                  <c:x val="-6.3512397331783585E-2"/>
                  <c:y val="-2.954054190763627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C-2B7F-402B-A338-E1576B8021E1}"/>
                </c:ext>
              </c:extLst>
            </c:dLbl>
            <c:dLbl>
              <c:idx val="6"/>
              <c:layout>
                <c:manualLayout>
                  <c:x val="-6.2509076990376208E-2"/>
                  <c:y val="4.641951006124234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E-2B7F-402B-A338-E1576B8021E1}"/>
                </c:ext>
              </c:extLst>
            </c:dLbl>
            <c:dLbl>
              <c:idx val="7"/>
              <c:layout>
                <c:manualLayout>
                  <c:x val="-9.1478148242421106E-2"/>
                  <c:y val="1.4811528840585425E-4"/>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20-2B7F-402B-A338-E1576B8021E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'F64'!$B$17:$B$24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'F64'!$C$17:$C$24</c:f>
              <c:numCache>
                <c:formatCode>0.00%</c:formatCode>
                <c:ptCount val="8"/>
                <c:pt idx="0">
                  <c:v>7.5210004961420676E-2</c:v>
                </c:pt>
                <c:pt idx="1">
                  <c:v>0.19648936716223844</c:v>
                </c:pt>
                <c:pt idx="2">
                  <c:v>0.10855417358129031</c:v>
                </c:pt>
                <c:pt idx="3">
                  <c:v>6.4199072727583791E-3</c:v>
                </c:pt>
                <c:pt idx="4">
                  <c:v>0.25987579339959965</c:v>
                </c:pt>
                <c:pt idx="5">
                  <c:v>1.9229782210740619E-3</c:v>
                </c:pt>
                <c:pt idx="6">
                  <c:v>0.28467434261176028</c:v>
                </c:pt>
                <c:pt idx="7">
                  <c:v>6.6853432789858169E-2</c:v>
                </c:pt>
              </c:numCache>
            </c:numRef>
          </c:val>
          <c:extLst>
            <c:ext xmlns:c16="http://schemas.microsoft.com/office/drawing/2014/chart" uri="{C3380CC4-5D6E-409C-BE32-E72D297353CC}">
              <c16:uniqueId val="{00000021-2B7F-402B-A338-E1576B8021E1}"/>
            </c:ext>
          </c:extLst>
        </c:ser>
        <c:dLbls>
          <c:showLegendKey val="0"/>
          <c:showVal val="0"/>
          <c:showCatName val="0"/>
          <c:showSerName val="0"/>
          <c:showPercent val="0"/>
          <c:showBubbleSize val="0"/>
          <c:showLeaderLines val="1"/>
        </c:dLbls>
        <c:firstSliceAng val="0"/>
      </c:pieChart>
    </c:plotArea>
    <c:plotVisOnly val="1"/>
    <c:dispBlanksAs val="gap"/>
    <c:showDLblsOverMax val="0"/>
    <c:extLst/>
  </c:chart>
  <c:txPr>
    <a:bodyPr/>
    <a:lstStyle/>
    <a:p>
      <a:pPr>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132989955202969"/>
          <c:y val="0.17524830063968555"/>
          <c:w val="0.55478400726225008"/>
          <c:h val="0.70384362129614564"/>
        </c:manualLayout>
      </c:layout>
      <c:pieChart>
        <c:varyColors val="1"/>
        <c:ser>
          <c:idx val="0"/>
          <c:order val="0"/>
          <c:tx>
            <c:strRef>
              <c:f>'F65'!$C$6</c:f>
              <c:strCache>
                <c:ptCount val="1"/>
                <c:pt idx="0">
                  <c:v>Mujeres</c:v>
                </c:pt>
              </c:strCache>
            </c:strRef>
          </c:tx>
          <c:dPt>
            <c:idx val="0"/>
            <c:bubble3D val="0"/>
            <c:spPr>
              <a:solidFill>
                <a:srgbClr val="FFC000"/>
              </a:solidFill>
              <a:ln w="19050">
                <a:solidFill>
                  <a:schemeClr val="lt1"/>
                </a:solidFill>
              </a:ln>
              <a:effectLst/>
            </c:spPr>
            <c:extLst>
              <c:ext xmlns:c16="http://schemas.microsoft.com/office/drawing/2014/chart" uri="{C3380CC4-5D6E-409C-BE32-E72D297353CC}">
                <c16:uniqueId val="{00000012-624C-4AA1-9550-041999E4D86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4-624C-4AA1-9550-041999E4D866}"/>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6-624C-4AA1-9550-041999E4D866}"/>
              </c:ext>
            </c:extLst>
          </c:dPt>
          <c:dPt>
            <c:idx val="3"/>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18-624C-4AA1-9550-041999E4D866}"/>
              </c:ext>
            </c:extLst>
          </c:dPt>
          <c:dPt>
            <c:idx val="4"/>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1A-624C-4AA1-9550-041999E4D86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C-624C-4AA1-9550-041999E4D866}"/>
              </c:ext>
            </c:extLst>
          </c:dPt>
          <c:dPt>
            <c:idx val="6"/>
            <c:bubble3D val="0"/>
            <c:spPr>
              <a:solidFill>
                <a:srgbClr val="7030A0"/>
              </a:solidFill>
              <a:ln w="19050">
                <a:solidFill>
                  <a:schemeClr val="lt1"/>
                </a:solidFill>
              </a:ln>
              <a:effectLst/>
            </c:spPr>
            <c:extLst>
              <c:ext xmlns:c16="http://schemas.microsoft.com/office/drawing/2014/chart" uri="{C3380CC4-5D6E-409C-BE32-E72D297353CC}">
                <c16:uniqueId val="{0000001E-624C-4AA1-9550-041999E4D866}"/>
              </c:ext>
            </c:extLst>
          </c:dPt>
          <c:dPt>
            <c:idx val="7"/>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20-624C-4AA1-9550-041999E4D866}"/>
              </c:ext>
            </c:extLst>
          </c:dPt>
          <c:dLbls>
            <c:dLbl>
              <c:idx val="0"/>
              <c:layout>
                <c:manualLayout>
                  <c:x val="8.5495621458532539E-2"/>
                  <c:y val="3.357854035222008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624C-4AA1-9550-041999E4D866}"/>
                </c:ext>
              </c:extLst>
            </c:dLbl>
            <c:dLbl>
              <c:idx val="1"/>
              <c:layout>
                <c:manualLayout>
                  <c:x val="4.0230186179998621E-2"/>
                  <c:y val="-1.026920241117113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624C-4AA1-9550-041999E4D866}"/>
                </c:ext>
              </c:extLst>
            </c:dLbl>
            <c:dLbl>
              <c:idx val="2"/>
              <c:layout>
                <c:manualLayout>
                  <c:x val="4.9649175532447569E-2"/>
                  <c:y val="-9.66231094774823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624C-4AA1-9550-041999E4D866}"/>
                </c:ext>
              </c:extLst>
            </c:dLbl>
            <c:dLbl>
              <c:idx val="3"/>
              <c:layout>
                <c:manualLayout>
                  <c:x val="5.019497562804659E-2"/>
                  <c:y val="0.1000142379462841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624C-4AA1-9550-041999E4D866}"/>
                </c:ext>
              </c:extLst>
            </c:dLbl>
            <c:dLbl>
              <c:idx val="4"/>
              <c:layout>
                <c:manualLayout>
                  <c:x val="-1.0618901644927972E-4"/>
                  <c:y val="-1.263214689170277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624C-4AA1-9550-041999E4D866}"/>
                </c:ext>
              </c:extLst>
            </c:dLbl>
            <c:dLbl>
              <c:idx val="5"/>
              <c:layout>
                <c:manualLayout>
                  <c:x val="-0.18985293823004948"/>
                  <c:y val="-4.23885076463943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624C-4AA1-9550-041999E4D866}"/>
                </c:ext>
              </c:extLst>
            </c:dLbl>
            <c:dLbl>
              <c:idx val="6"/>
              <c:layout>
                <c:manualLayout>
                  <c:x val="-4.5063507248509826E-2"/>
                  <c:y val="-5.930895521548012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624C-4AA1-9550-041999E4D866}"/>
                </c:ext>
              </c:extLst>
            </c:dLbl>
            <c:dLbl>
              <c:idx val="7"/>
              <c:layout>
                <c:manualLayout>
                  <c:x val="-0.14749988961660171"/>
                  <c:y val="-3.0104769131044342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327227414330218"/>
                      <c:h val="0.11818761965539244"/>
                    </c:manualLayout>
                  </c15:layout>
                </c:ext>
                <c:ext xmlns:c16="http://schemas.microsoft.com/office/drawing/2014/chart" uri="{C3380CC4-5D6E-409C-BE32-E72D297353CC}">
                  <c16:uniqueId val="{00000020-624C-4AA1-9550-041999E4D8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'F65'!$A$7:$A$14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'F65'!$C$7:$C$14</c:f>
              <c:numCache>
                <c:formatCode>0.0%</c:formatCode>
                <c:ptCount val="8"/>
                <c:pt idx="0">
                  <c:v>4.8116968091726074E-2</c:v>
                </c:pt>
                <c:pt idx="1">
                  <c:v>0.2138431349379446</c:v>
                </c:pt>
                <c:pt idx="2">
                  <c:v>2.9788849514581415E-2</c:v>
                </c:pt>
                <c:pt idx="3">
                  <c:v>3.0999410432948375E-3</c:v>
                </c:pt>
                <c:pt idx="4">
                  <c:v>0.26882749066937861</c:v>
                </c:pt>
                <c:pt idx="5">
                  <c:v>4.8397295282583635E-4</c:v>
                </c:pt>
                <c:pt idx="6">
                  <c:v>0.40259007239481132</c:v>
                </c:pt>
                <c:pt idx="7">
                  <c:v>3.3249570395437328E-2</c:v>
                </c:pt>
              </c:numCache>
            </c:numRef>
          </c:val>
          <c:extLst>
            <c:ext xmlns:c16="http://schemas.microsoft.com/office/drawing/2014/chart" uri="{C3380CC4-5D6E-409C-BE32-E72D297353CC}">
              <c16:uniqueId val="{00000021-624C-4AA1-9550-041999E4D866}"/>
            </c:ext>
          </c:extLst>
        </c:ser>
        <c:dLbls>
          <c:showLegendKey val="0"/>
          <c:showVal val="0"/>
          <c:showCatName val="0"/>
          <c:showSerName val="0"/>
          <c:showPercent val="0"/>
          <c:showBubbleSize val="0"/>
          <c:showLeaderLines val="1"/>
        </c:dLbls>
        <c:firstSliceAng val="0"/>
      </c:pieChart>
    </c:plotArea>
    <c:plotVisOnly val="1"/>
    <c:dispBlanksAs val="gap"/>
    <c:showDLblsOverMax val="0"/>
    <c:extLst/>
  </c:chart>
  <c:txPr>
    <a:bodyPr/>
    <a:lstStyle/>
    <a:p>
      <a:pPr>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706733986495962"/>
          <c:y val="9.0868680099707069E-2"/>
          <c:w val="0.62143783935405017"/>
          <c:h val="0.7873148641719591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18-9163-4333-8F93-76BA7CA219F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A-9163-4333-8F93-76BA7CA219FE}"/>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1C-9163-4333-8F93-76BA7CA219F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E-9163-4333-8F93-76BA7CA219FE}"/>
              </c:ext>
            </c:extLst>
          </c:dPt>
          <c:dPt>
            <c:idx val="4"/>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20-9163-4333-8F93-76BA7CA219FE}"/>
              </c:ext>
            </c:extLst>
          </c:dPt>
          <c:dPt>
            <c:idx val="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22-9163-4333-8F93-76BA7CA219FE}"/>
              </c:ext>
            </c:extLst>
          </c:dPt>
          <c:dPt>
            <c:idx val="6"/>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24-9163-4333-8F93-76BA7CA219F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6-9163-4333-8F93-76BA7CA219FE}"/>
              </c:ext>
            </c:extLst>
          </c:dPt>
          <c:dPt>
            <c:idx val="8"/>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28-9163-4333-8F93-76BA7CA219FE}"/>
              </c:ext>
            </c:extLst>
          </c:dPt>
          <c:dLbls>
            <c:dLbl>
              <c:idx val="0"/>
              <c:layout>
                <c:manualLayout>
                  <c:x val="-0.11675977477853065"/>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9163-4333-8F93-76BA7CA219FE}"/>
                </c:ext>
              </c:extLst>
            </c:dLbl>
            <c:dLbl>
              <c:idx val="1"/>
              <c:layout>
                <c:manualLayout>
                  <c:x val="0.16783050495484086"/>
                  <c:y val="-8.9609671912523597E-3"/>
                </c:manualLayout>
              </c:layout>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30560814249363866"/>
                      <c:h val="0.12791747259832367"/>
                    </c:manualLayout>
                  </c15:layout>
                </c:ext>
                <c:ext xmlns:c16="http://schemas.microsoft.com/office/drawing/2014/chart" uri="{C3380CC4-5D6E-409C-BE32-E72D297353CC}">
                  <c16:uniqueId val="{0000001A-9163-4333-8F93-76BA7CA219FE}"/>
                </c:ext>
              </c:extLst>
            </c:dLbl>
            <c:dLbl>
              <c:idx val="2"/>
              <c:layout>
                <c:manualLayout>
                  <c:x val="9.3008946874100315E-2"/>
                  <c:y val="0.1213581685265508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9163-4333-8F93-76BA7CA219FE}"/>
                </c:ext>
              </c:extLst>
            </c:dLbl>
            <c:dLbl>
              <c:idx val="3"/>
              <c:layout>
                <c:manualLayout>
                  <c:x val="-1.1399516393687632E-3"/>
                  <c:y val="-2.95882788074725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9163-4333-8F93-76BA7CA219FE}"/>
                </c:ext>
              </c:extLst>
            </c:dLbl>
            <c:dLbl>
              <c:idx val="4"/>
              <c:layout>
                <c:manualLayout>
                  <c:x val="4.0335797719941498E-3"/>
                  <c:y val="1.463622656452276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9163-4333-8F93-76BA7CA219FE}"/>
                </c:ext>
              </c:extLst>
            </c:dLbl>
            <c:dLbl>
              <c:idx val="5"/>
              <c:layout>
                <c:manualLayout>
                  <c:x val="-9.6281220572619258E-2"/>
                  <c:y val="-1.031592520954223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9163-4333-8F93-76BA7CA219FE}"/>
                </c:ext>
              </c:extLst>
            </c:dLbl>
            <c:dLbl>
              <c:idx val="6"/>
              <c:layout>
                <c:manualLayout>
                  <c:x val="-1.3469976558273727E-2"/>
                  <c:y val="-5.161577239982333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4-9163-4333-8F93-76BA7CA219FE}"/>
                </c:ext>
              </c:extLst>
            </c:dLbl>
            <c:dLbl>
              <c:idx val="7"/>
              <c:layout>
                <c:manualLayout>
                  <c:x val="2.2244946439892957E-2"/>
                  <c:y val="-0.1727092068057204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6-9163-4333-8F93-76BA7CA219FE}"/>
                </c:ext>
              </c:extLst>
            </c:dLbl>
            <c:dLbl>
              <c:idx val="8"/>
              <c:layout>
                <c:manualLayout>
                  <c:x val="-6.9934916092574281E-2"/>
                  <c:y val="1.931496100432741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8-9163-4333-8F93-76BA7CA219F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'F66'!$B$18:$B$26</c:f>
              <c:strCache>
                <c:ptCount val="9"/>
                <c:pt idx="0">
                  <c:v>Menores de 15 años de edad</c:v>
                </c:pt>
                <c:pt idx="1">
                  <c:v>Mayor o igual a 15 y menor a 20 años de edad</c:v>
                </c:pt>
                <c:pt idx="2">
                  <c:v>Mayor o igual a 20 y menor a 25 años de edad</c:v>
                </c:pt>
                <c:pt idx="3">
                  <c:v>Mayor o igual a 25 y menor a 30 años de edad</c:v>
                </c:pt>
                <c:pt idx="4">
                  <c:v>Mayor o igual a 30 y menor a 35 años de edad</c:v>
                </c:pt>
                <c:pt idx="5">
                  <c:v>Mayor o igual a 35 y menor a 40 años de edad</c:v>
                </c:pt>
                <c:pt idx="6">
                  <c:v>Mayor o igual a 40 y menor a 45 años de edad</c:v>
                </c:pt>
                <c:pt idx="7">
                  <c:v>Mayor o igual a 45 y menor a 50 años de edad</c:v>
                </c:pt>
                <c:pt idx="8">
                  <c:v>50 o más años</c:v>
                </c:pt>
              </c:strCache>
            </c:strRef>
          </c:cat>
          <c:val>
            <c:numRef>
              <c:f>'F66'!$C$18:$C$26</c:f>
              <c:numCache>
                <c:formatCode>0.00%</c:formatCode>
                <c:ptCount val="9"/>
                <c:pt idx="0">
                  <c:v>1.7307035462624694E-5</c:v>
                </c:pt>
                <c:pt idx="1">
                  <c:v>2.4633510798317552E-2</c:v>
                </c:pt>
                <c:pt idx="2">
                  <c:v>0.12196471502693534</c:v>
                </c:pt>
                <c:pt idx="3">
                  <c:v>0.15750776653216386</c:v>
                </c:pt>
                <c:pt idx="4">
                  <c:v>0.15252639450165664</c:v>
                </c:pt>
                <c:pt idx="5">
                  <c:v>0.13555633720009835</c:v>
                </c:pt>
                <c:pt idx="6">
                  <c:v>0.12018616261792327</c:v>
                </c:pt>
                <c:pt idx="7">
                  <c:v>0.10537592153600958</c:v>
                </c:pt>
                <c:pt idx="8">
                  <c:v>0.18223188475143279</c:v>
                </c:pt>
              </c:numCache>
            </c:numRef>
          </c:val>
          <c:extLst>
            <c:ext xmlns:c16="http://schemas.microsoft.com/office/drawing/2014/chart" uri="{C3380CC4-5D6E-409C-BE32-E72D297353CC}">
              <c16:uniqueId val="{00000029-9163-4333-8F93-76BA7CA219F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olidFill>
      <a:schemeClr val="bg1"/>
    </a:solidFill>
    <a:ln w="9525" cap="flat" cmpd="sng" algn="ctr">
      <a:solidFill>
        <a:schemeClr val="bg1">
          <a:lumMod val="95000"/>
        </a:schemeClr>
      </a:solidFill>
      <a:round/>
    </a:ln>
    <a:effectLst/>
  </c:spPr>
  <c:txPr>
    <a:bodyPr/>
    <a:lstStyle/>
    <a:p>
      <a:pPr>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'F67-68'!$F$6</c:f>
              <c:strCache>
                <c:ptCount val="1"/>
                <c:pt idx="0">
                  <c:v>Jalisco</c:v>
                </c:pt>
              </c:strCache>
            </c:strRef>
          </c:tx>
          <c:spPr>
            <a:ln w="19050">
              <a:solidFill>
                <a:srgbClr val="FFC000">
                  <a:alpha val="92000"/>
                </a:srgbClr>
              </a:solidFill>
            </a:ln>
          </c:spPr>
          <c:marker>
            <c:symbol val="none"/>
          </c:marker>
          <c:dLbls>
            <c:dLbl>
              <c:idx val="278"/>
              <c:layout>
                <c:manualLayout>
                  <c:x val="-8.3702329976790474E-2"/>
                  <c:y val="0.2706416689180039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48D9-4D92-9668-A066116DCF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'F67-68'!$A$7:$A$285</c:f>
              <c:numCache>
                <c:formatCode>mm/dd/yyyy</c:formatCode>
                <c:ptCount val="279"/>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numCache>
            </c:numRef>
          </c:cat>
          <c:val>
            <c:numRef>
              <c:f>'F67-68'!$F$7:$F$285</c:f>
              <c:numCache>
                <c:formatCode>0.00</c:formatCode>
                <c:ptCount val="279"/>
                <c:pt idx="0">
                  <c:v>306.51547758908498</c:v>
                </c:pt>
                <c:pt idx="1">
                  <c:v>324.05612409757498</c:v>
                </c:pt>
                <c:pt idx="2">
                  <c:v>326.96949301228102</c:v>
                </c:pt>
                <c:pt idx="3">
                  <c:v>326.71187758716502</c:v>
                </c:pt>
                <c:pt idx="4">
                  <c:v>330.00323757196799</c:v>
                </c:pt>
                <c:pt idx="5">
                  <c:v>334.06175058065497</c:v>
                </c:pt>
                <c:pt idx="6">
                  <c:v>337.43404920491503</c:v>
                </c:pt>
                <c:pt idx="7">
                  <c:v>339.42982899696801</c:v>
                </c:pt>
                <c:pt idx="8">
                  <c:v>338.09561615799203</c:v>
                </c:pt>
                <c:pt idx="9">
                  <c:v>337.60276038093099</c:v>
                </c:pt>
                <c:pt idx="10">
                  <c:v>340.833506088386</c:v>
                </c:pt>
                <c:pt idx="11">
                  <c:v>337.51532667675099</c:v>
                </c:pt>
                <c:pt idx="12">
                  <c:v>340.28851066937</c:v>
                </c:pt>
                <c:pt idx="13">
                  <c:v>357.41815584851599</c:v>
                </c:pt>
                <c:pt idx="14">
                  <c:v>354.96433543576097</c:v>
                </c:pt>
                <c:pt idx="15">
                  <c:v>354.93129495359102</c:v>
                </c:pt>
                <c:pt idx="16">
                  <c:v>358.99181423510697</c:v>
                </c:pt>
                <c:pt idx="17">
                  <c:v>357.90973117975801</c:v>
                </c:pt>
                <c:pt idx="18">
                  <c:v>363.73663391611399</c:v>
                </c:pt>
                <c:pt idx="19">
                  <c:v>361.84727630931599</c:v>
                </c:pt>
                <c:pt idx="20">
                  <c:v>361.889413888984</c:v>
                </c:pt>
                <c:pt idx="21">
                  <c:v>359.42327659459301</c:v>
                </c:pt>
                <c:pt idx="22">
                  <c:v>358.98003479111799</c:v>
                </c:pt>
                <c:pt idx="23">
                  <c:v>359.38705537732397</c:v>
                </c:pt>
                <c:pt idx="24">
                  <c:v>360.74338559746599</c:v>
                </c:pt>
                <c:pt idx="25">
                  <c:v>374.72603704655597</c:v>
                </c:pt>
                <c:pt idx="26">
                  <c:v>373.78399076843999</c:v>
                </c:pt>
                <c:pt idx="27">
                  <c:v>369.828115448966</c:v>
                </c:pt>
                <c:pt idx="28">
                  <c:v>367.594730393227</c:v>
                </c:pt>
                <c:pt idx="29">
                  <c:v>373.88593458519102</c:v>
                </c:pt>
                <c:pt idx="30">
                  <c:v>372.17075348864802</c:v>
                </c:pt>
                <c:pt idx="31">
                  <c:v>375.10136953835598</c:v>
                </c:pt>
                <c:pt idx="32">
                  <c:v>373.75426393285801</c:v>
                </c:pt>
                <c:pt idx="33">
                  <c:v>369.78539577706198</c:v>
                </c:pt>
                <c:pt idx="34">
                  <c:v>366.67925185195702</c:v>
                </c:pt>
                <c:pt idx="35">
                  <c:v>367.35601577696701</c:v>
                </c:pt>
                <c:pt idx="36">
                  <c:v>367.75743529252901</c:v>
                </c:pt>
                <c:pt idx="37">
                  <c:v>379.93644635939501</c:v>
                </c:pt>
                <c:pt idx="38">
                  <c:v>379.09869652868599</c:v>
                </c:pt>
                <c:pt idx="39">
                  <c:v>376.57847749702898</c:v>
                </c:pt>
                <c:pt idx="40">
                  <c:v>377.025300677411</c:v>
                </c:pt>
                <c:pt idx="41">
                  <c:v>386.76945923321301</c:v>
                </c:pt>
                <c:pt idx="42">
                  <c:v>393.40109239560798</c:v>
                </c:pt>
                <c:pt idx="43">
                  <c:v>396.12450654175302</c:v>
                </c:pt>
                <c:pt idx="44">
                  <c:v>394.77442582057898</c:v>
                </c:pt>
                <c:pt idx="45">
                  <c:v>389.08083272200099</c:v>
                </c:pt>
                <c:pt idx="46">
                  <c:v>386.27929173170003</c:v>
                </c:pt>
                <c:pt idx="47">
                  <c:v>386.649096767157</c:v>
                </c:pt>
                <c:pt idx="48">
                  <c:v>386.51866957278702</c:v>
                </c:pt>
                <c:pt idx="49">
                  <c:v>399.03088585663198</c:v>
                </c:pt>
                <c:pt idx="50">
                  <c:v>396.31585965455002</c:v>
                </c:pt>
                <c:pt idx="51">
                  <c:v>395.27312339794099</c:v>
                </c:pt>
                <c:pt idx="52">
                  <c:v>396.15365592245598</c:v>
                </c:pt>
                <c:pt idx="53">
                  <c:v>403.82062088736001</c:v>
                </c:pt>
                <c:pt idx="54">
                  <c:v>403.90181305677601</c:v>
                </c:pt>
                <c:pt idx="55">
                  <c:v>405.65719118687798</c:v>
                </c:pt>
                <c:pt idx="56">
                  <c:v>403.30359912945499</c:v>
                </c:pt>
                <c:pt idx="57">
                  <c:v>398.11909532815503</c:v>
                </c:pt>
                <c:pt idx="58">
                  <c:v>394.49304517711101</c:v>
                </c:pt>
                <c:pt idx="59">
                  <c:v>393.33496503348101</c:v>
                </c:pt>
                <c:pt idx="60">
                  <c:v>393.60025181897498</c:v>
                </c:pt>
                <c:pt idx="61">
                  <c:v>406.32297272536698</c:v>
                </c:pt>
                <c:pt idx="62">
                  <c:v>404.27332652525803</c:v>
                </c:pt>
                <c:pt idx="63">
                  <c:v>406.05447677804</c:v>
                </c:pt>
                <c:pt idx="64">
                  <c:v>405.37337820990803</c:v>
                </c:pt>
                <c:pt idx="65">
                  <c:v>408.74507981007997</c:v>
                </c:pt>
                <c:pt idx="66">
                  <c:v>410.29251276039997</c:v>
                </c:pt>
                <c:pt idx="67">
                  <c:v>413.18532634901601</c:v>
                </c:pt>
                <c:pt idx="68">
                  <c:v>413.277776696758</c:v>
                </c:pt>
                <c:pt idx="69">
                  <c:v>408.79980185087197</c:v>
                </c:pt>
                <c:pt idx="70">
                  <c:v>405.90362669327902</c:v>
                </c:pt>
                <c:pt idx="71">
                  <c:v>405.09860799409</c:v>
                </c:pt>
                <c:pt idx="72">
                  <c:v>403.49688816949498</c:v>
                </c:pt>
                <c:pt idx="73">
                  <c:v>413.52580400430497</c:v>
                </c:pt>
                <c:pt idx="74">
                  <c:v>412.47209647100101</c:v>
                </c:pt>
                <c:pt idx="75">
                  <c:v>412.10271542524902</c:v>
                </c:pt>
                <c:pt idx="76">
                  <c:v>414.40273447801599</c:v>
                </c:pt>
                <c:pt idx="77">
                  <c:v>420.03861427998402</c:v>
                </c:pt>
                <c:pt idx="78">
                  <c:v>419.021643241042</c:v>
                </c:pt>
                <c:pt idx="79">
                  <c:v>421.96079535035699</c:v>
                </c:pt>
                <c:pt idx="80">
                  <c:v>419.25277479924102</c:v>
                </c:pt>
                <c:pt idx="81">
                  <c:v>411.64049569911202</c:v>
                </c:pt>
                <c:pt idx="82">
                  <c:v>408.361846465501</c:v>
                </c:pt>
                <c:pt idx="83">
                  <c:v>409.16801429091697</c:v>
                </c:pt>
                <c:pt idx="84">
                  <c:v>408.44870275478002</c:v>
                </c:pt>
                <c:pt idx="85">
                  <c:v>418.60272658122398</c:v>
                </c:pt>
                <c:pt idx="86">
                  <c:v>417.577777819517</c:v>
                </c:pt>
                <c:pt idx="87">
                  <c:v>415.018001290158</c:v>
                </c:pt>
                <c:pt idx="88">
                  <c:v>416.864250386425</c:v>
                </c:pt>
                <c:pt idx="89">
                  <c:v>423.21789827531899</c:v>
                </c:pt>
                <c:pt idx="90">
                  <c:v>423.46158595934497</c:v>
                </c:pt>
                <c:pt idx="91">
                  <c:v>427.33221083426997</c:v>
                </c:pt>
                <c:pt idx="92">
                  <c:v>425.07472474196101</c:v>
                </c:pt>
                <c:pt idx="93">
                  <c:v>417.323430128849</c:v>
                </c:pt>
                <c:pt idx="94">
                  <c:v>413.99162677176298</c:v>
                </c:pt>
                <c:pt idx="95">
                  <c:v>414.68886012529703</c:v>
                </c:pt>
                <c:pt idx="96">
                  <c:v>414.02469102850898</c:v>
                </c:pt>
                <c:pt idx="97">
                  <c:v>424.71326025379199</c:v>
                </c:pt>
                <c:pt idx="98">
                  <c:v>423.43490218872302</c:v>
                </c:pt>
                <c:pt idx="99">
                  <c:v>423.820936637866</c:v>
                </c:pt>
                <c:pt idx="100">
                  <c:v>421.91047212561801</c:v>
                </c:pt>
                <c:pt idx="101">
                  <c:v>427.55849086294199</c:v>
                </c:pt>
                <c:pt idx="102">
                  <c:v>425.97006558483599</c:v>
                </c:pt>
                <c:pt idx="103">
                  <c:v>426.96670694955401</c:v>
                </c:pt>
                <c:pt idx="104">
                  <c:v>424.095496776522</c:v>
                </c:pt>
                <c:pt idx="105">
                  <c:v>418.38315384192401</c:v>
                </c:pt>
                <c:pt idx="106">
                  <c:v>415.04334155737303</c:v>
                </c:pt>
                <c:pt idx="107">
                  <c:v>414.30458072120001</c:v>
                </c:pt>
                <c:pt idx="108">
                  <c:v>412.249583497809</c:v>
                </c:pt>
                <c:pt idx="109">
                  <c:v>420.90128101535799</c:v>
                </c:pt>
                <c:pt idx="110">
                  <c:v>421.26171171389302</c:v>
                </c:pt>
                <c:pt idx="111">
                  <c:v>416.69391427830101</c:v>
                </c:pt>
                <c:pt idx="112">
                  <c:v>416.279417610444</c:v>
                </c:pt>
                <c:pt idx="113">
                  <c:v>421.937286619178</c:v>
                </c:pt>
                <c:pt idx="114">
                  <c:v>420.43190810951501</c:v>
                </c:pt>
                <c:pt idx="115">
                  <c:v>420.89104577220201</c:v>
                </c:pt>
                <c:pt idx="116">
                  <c:v>419.723056382648</c:v>
                </c:pt>
                <c:pt idx="117">
                  <c:v>417.06826289287301</c:v>
                </c:pt>
                <c:pt idx="118">
                  <c:v>413.19921232158202</c:v>
                </c:pt>
                <c:pt idx="119">
                  <c:v>414.130265560211</c:v>
                </c:pt>
                <c:pt idx="120">
                  <c:v>411.85251556133198</c:v>
                </c:pt>
                <c:pt idx="121">
                  <c:v>421.29564023663102</c:v>
                </c:pt>
                <c:pt idx="122">
                  <c:v>419.10108985875399</c:v>
                </c:pt>
                <c:pt idx="123">
                  <c:v>412.330916967701</c:v>
                </c:pt>
                <c:pt idx="124">
                  <c:v>413.49161539473499</c:v>
                </c:pt>
                <c:pt idx="125">
                  <c:v>423.65975997687701</c:v>
                </c:pt>
                <c:pt idx="126">
                  <c:v>422.34961717577102</c:v>
                </c:pt>
                <c:pt idx="127">
                  <c:v>437.48219086030002</c:v>
                </c:pt>
                <c:pt idx="128">
                  <c:v>445.93539690806398</c:v>
                </c:pt>
                <c:pt idx="129">
                  <c:v>438.57626980625201</c:v>
                </c:pt>
                <c:pt idx="130">
                  <c:v>430.32874357669698</c:v>
                </c:pt>
                <c:pt idx="131">
                  <c:v>427.21738040491698</c:v>
                </c:pt>
                <c:pt idx="132">
                  <c:v>424.94052095636698</c:v>
                </c:pt>
                <c:pt idx="133">
                  <c:v>436.65500423624599</c:v>
                </c:pt>
                <c:pt idx="134">
                  <c:v>433.63378394044003</c:v>
                </c:pt>
                <c:pt idx="135">
                  <c:v>440.56503541395898</c:v>
                </c:pt>
                <c:pt idx="136">
                  <c:v>441.327179047063</c:v>
                </c:pt>
                <c:pt idx="137">
                  <c:v>437.80712001288998</c:v>
                </c:pt>
                <c:pt idx="138">
                  <c:v>438.49346287524497</c:v>
                </c:pt>
                <c:pt idx="139">
                  <c:v>443.47030437561102</c:v>
                </c:pt>
                <c:pt idx="140">
                  <c:v>441.39867249711602</c:v>
                </c:pt>
                <c:pt idx="141">
                  <c:v>447.63089587812198</c:v>
                </c:pt>
                <c:pt idx="142">
                  <c:v>442.51715655239798</c:v>
                </c:pt>
                <c:pt idx="143">
                  <c:v>439.30883257396698</c:v>
                </c:pt>
                <c:pt idx="144">
                  <c:v>436.89687136921498</c:v>
                </c:pt>
                <c:pt idx="145">
                  <c:v>440.73960098656698</c:v>
                </c:pt>
                <c:pt idx="146">
                  <c:v>438.68734582475901</c:v>
                </c:pt>
                <c:pt idx="147">
                  <c:v>441.973082873316</c:v>
                </c:pt>
                <c:pt idx="148">
                  <c:v>443.87089339019798</c:v>
                </c:pt>
                <c:pt idx="149">
                  <c:v>441.60174391735001</c:v>
                </c:pt>
                <c:pt idx="150">
                  <c:v>439.29759154908498</c:v>
                </c:pt>
                <c:pt idx="151">
                  <c:v>443.096830228101</c:v>
                </c:pt>
                <c:pt idx="152">
                  <c:v>447.32416376462601</c:v>
                </c:pt>
                <c:pt idx="153">
                  <c:v>437.30192711929902</c:v>
                </c:pt>
                <c:pt idx="154">
                  <c:v>438.62883927736698</c:v>
                </c:pt>
                <c:pt idx="155">
                  <c:v>436.78417752134601</c:v>
                </c:pt>
                <c:pt idx="156">
                  <c:v>430.55353382581399</c:v>
                </c:pt>
                <c:pt idx="157">
                  <c:v>443.78466983550197</c:v>
                </c:pt>
                <c:pt idx="158">
                  <c:v>441.45350823779398</c:v>
                </c:pt>
                <c:pt idx="159">
                  <c:v>440.39572444260398</c:v>
                </c:pt>
                <c:pt idx="160">
                  <c:v>440.13627122433599</c:v>
                </c:pt>
                <c:pt idx="161">
                  <c:v>437.24726737034501</c:v>
                </c:pt>
                <c:pt idx="162">
                  <c:v>439.034644363496</c:v>
                </c:pt>
                <c:pt idx="163">
                  <c:v>439.83929200444197</c:v>
                </c:pt>
                <c:pt idx="164">
                  <c:v>439.32696729029902</c:v>
                </c:pt>
                <c:pt idx="165">
                  <c:v>441.28074811334699</c:v>
                </c:pt>
                <c:pt idx="166">
                  <c:v>432.51975353397398</c:v>
                </c:pt>
                <c:pt idx="167">
                  <c:v>431.845643660105</c:v>
                </c:pt>
                <c:pt idx="168">
                  <c:v>430.987525782717</c:v>
                </c:pt>
                <c:pt idx="169">
                  <c:v>440.16685143078797</c:v>
                </c:pt>
                <c:pt idx="170">
                  <c:v>438.63150221291897</c:v>
                </c:pt>
                <c:pt idx="171">
                  <c:v>439.75394835972003</c:v>
                </c:pt>
                <c:pt idx="172">
                  <c:v>441.81397819593201</c:v>
                </c:pt>
                <c:pt idx="173">
                  <c:v>438.59638949346498</c:v>
                </c:pt>
                <c:pt idx="174">
                  <c:v>439.51606090309201</c:v>
                </c:pt>
                <c:pt idx="175">
                  <c:v>439.90905835630201</c:v>
                </c:pt>
                <c:pt idx="176">
                  <c:v>439.326276155546</c:v>
                </c:pt>
                <c:pt idx="177">
                  <c:v>441.04458453946103</c:v>
                </c:pt>
                <c:pt idx="178">
                  <c:v>432.99582227213301</c:v>
                </c:pt>
                <c:pt idx="179">
                  <c:v>431.22881596411901</c:v>
                </c:pt>
                <c:pt idx="180">
                  <c:v>429.096414326451</c:v>
                </c:pt>
                <c:pt idx="181">
                  <c:v>442.28808960840303</c:v>
                </c:pt>
                <c:pt idx="182">
                  <c:v>442.18409831987202</c:v>
                </c:pt>
                <c:pt idx="183">
                  <c:v>442.43673533259198</c:v>
                </c:pt>
                <c:pt idx="184">
                  <c:v>443.24823250067698</c:v>
                </c:pt>
                <c:pt idx="185">
                  <c:v>441.96863863095302</c:v>
                </c:pt>
                <c:pt idx="186">
                  <c:v>442.18463984340502</c:v>
                </c:pt>
                <c:pt idx="187">
                  <c:v>448.67049446945401</c:v>
                </c:pt>
                <c:pt idx="188">
                  <c:v>452.69103956245499</c:v>
                </c:pt>
                <c:pt idx="189">
                  <c:v>442.18792228527599</c:v>
                </c:pt>
                <c:pt idx="190">
                  <c:v>438.98083663855601</c:v>
                </c:pt>
                <c:pt idx="191">
                  <c:v>439.12392156688901</c:v>
                </c:pt>
                <c:pt idx="192">
                  <c:v>432.97056074876002</c:v>
                </c:pt>
                <c:pt idx="193">
                  <c:v>444.10368001605599</c:v>
                </c:pt>
                <c:pt idx="194">
                  <c:v>443.280022128079</c:v>
                </c:pt>
                <c:pt idx="195">
                  <c:v>446.98606708222098</c:v>
                </c:pt>
                <c:pt idx="196">
                  <c:v>446.26303504708397</c:v>
                </c:pt>
                <c:pt idx="197">
                  <c:v>448.20455353646901</c:v>
                </c:pt>
                <c:pt idx="198">
                  <c:v>449.01522612769998</c:v>
                </c:pt>
                <c:pt idx="199">
                  <c:v>449.577617481179</c:v>
                </c:pt>
                <c:pt idx="200">
                  <c:v>451.47920358288502</c:v>
                </c:pt>
                <c:pt idx="201">
                  <c:v>446.03236845714503</c:v>
                </c:pt>
                <c:pt idx="202">
                  <c:v>440.15825864689498</c:v>
                </c:pt>
                <c:pt idx="203">
                  <c:v>441.09052736473899</c:v>
                </c:pt>
                <c:pt idx="204">
                  <c:v>439.90188824734901</c:v>
                </c:pt>
                <c:pt idx="205">
                  <c:v>444.88667598303601</c:v>
                </c:pt>
                <c:pt idx="206">
                  <c:v>443.25549702650801</c:v>
                </c:pt>
                <c:pt idx="207">
                  <c:v>441.17392664166198</c:v>
                </c:pt>
                <c:pt idx="208">
                  <c:v>442.29292736202501</c:v>
                </c:pt>
                <c:pt idx="209">
                  <c:v>443.90400115196798</c:v>
                </c:pt>
                <c:pt idx="210">
                  <c:v>441.24017569303197</c:v>
                </c:pt>
                <c:pt idx="211">
                  <c:v>444.064538756692</c:v>
                </c:pt>
                <c:pt idx="212">
                  <c:v>440.53095784152498</c:v>
                </c:pt>
                <c:pt idx="213">
                  <c:v>440.95569005096002</c:v>
                </c:pt>
                <c:pt idx="214">
                  <c:v>436.29111938601397</c:v>
                </c:pt>
                <c:pt idx="215">
                  <c:v>435.61382637866501</c:v>
                </c:pt>
                <c:pt idx="216">
                  <c:v>435.58076754707901</c:v>
                </c:pt>
                <c:pt idx="217">
                  <c:v>443.802939960142</c:v>
                </c:pt>
                <c:pt idx="218">
                  <c:v>443.125724834398</c:v>
                </c:pt>
                <c:pt idx="219">
                  <c:v>446.93507276835902</c:v>
                </c:pt>
                <c:pt idx="220">
                  <c:v>448.97202856158901</c:v>
                </c:pt>
                <c:pt idx="221">
                  <c:v>447.83856269470698</c:v>
                </c:pt>
                <c:pt idx="222">
                  <c:v>445.80611284985702</c:v>
                </c:pt>
                <c:pt idx="223">
                  <c:v>449.49152301956099</c:v>
                </c:pt>
                <c:pt idx="224">
                  <c:v>445.38071528081798</c:v>
                </c:pt>
                <c:pt idx="225">
                  <c:v>438.31555337554602</c:v>
                </c:pt>
                <c:pt idx="226">
                  <c:v>434.66719341482599</c:v>
                </c:pt>
                <c:pt idx="227">
                  <c:v>433.70399167179801</c:v>
                </c:pt>
                <c:pt idx="228">
                  <c:v>431.74197786837499</c:v>
                </c:pt>
                <c:pt idx="229">
                  <c:v>449.39292799782697</c:v>
                </c:pt>
                <c:pt idx="230">
                  <c:v>451.22118996109799</c:v>
                </c:pt>
                <c:pt idx="231">
                  <c:v>453.41272237040499</c:v>
                </c:pt>
                <c:pt idx="232">
                  <c:v>453.889188165863</c:v>
                </c:pt>
                <c:pt idx="233">
                  <c:v>455.37306849553897</c:v>
                </c:pt>
                <c:pt idx="234">
                  <c:v>455.40440798071597</c:v>
                </c:pt>
                <c:pt idx="235">
                  <c:v>457.14572009991599</c:v>
                </c:pt>
                <c:pt idx="236">
                  <c:v>457.29479155011097</c:v>
                </c:pt>
                <c:pt idx="237">
                  <c:v>448.34948047949803</c:v>
                </c:pt>
                <c:pt idx="238">
                  <c:v>444.47227830780002</c:v>
                </c:pt>
                <c:pt idx="239">
                  <c:v>446.83491086514903</c:v>
                </c:pt>
                <c:pt idx="240">
                  <c:v>447.09852304264899</c:v>
                </c:pt>
                <c:pt idx="241">
                  <c:v>465.10456753125999</c:v>
                </c:pt>
                <c:pt idx="242">
                  <c:v>464.01985330576599</c:v>
                </c:pt>
                <c:pt idx="243">
                  <c:v>472.71479548475298</c:v>
                </c:pt>
                <c:pt idx="244">
                  <c:v>481.18804141648098</c:v>
                </c:pt>
                <c:pt idx="245">
                  <c:v>476.27969028465901</c:v>
                </c:pt>
                <c:pt idx="246">
                  <c:v>474.47902757089503</c:v>
                </c:pt>
                <c:pt idx="247">
                  <c:v>474.42232362905298</c:v>
                </c:pt>
                <c:pt idx="248">
                  <c:v>471.12552013127299</c:v>
                </c:pt>
                <c:pt idx="249">
                  <c:v>464.26949331261397</c:v>
                </c:pt>
                <c:pt idx="250">
                  <c:v>459.851521871035</c:v>
                </c:pt>
                <c:pt idx="251">
                  <c:v>466.02175608142898</c:v>
                </c:pt>
                <c:pt idx="252">
                  <c:v>466.782985787629</c:v>
                </c:pt>
                <c:pt idx="253">
                  <c:v>482.89410198711602</c:v>
                </c:pt>
                <c:pt idx="254">
                  <c:v>480.47123590034897</c:v>
                </c:pt>
                <c:pt idx="255">
                  <c:v>482.39393046215503</c:v>
                </c:pt>
                <c:pt idx="256">
                  <c:v>480.62617933862202</c:v>
                </c:pt>
                <c:pt idx="257">
                  <c:v>477.562750780562</c:v>
                </c:pt>
                <c:pt idx="258">
                  <c:v>474.12527278840503</c:v>
                </c:pt>
                <c:pt idx="259">
                  <c:v>476.40203515068299</c:v>
                </c:pt>
                <c:pt idx="260">
                  <c:v>475.269554254208</c:v>
                </c:pt>
                <c:pt idx="261">
                  <c:v>471.36382771528997</c:v>
                </c:pt>
                <c:pt idx="262">
                  <c:v>467.27078045361299</c:v>
                </c:pt>
                <c:pt idx="263">
                  <c:v>466.83483145682902</c:v>
                </c:pt>
                <c:pt idx="264">
                  <c:v>468.19288352030497</c:v>
                </c:pt>
                <c:pt idx="265">
                  <c:v>491.98128794427203</c:v>
                </c:pt>
                <c:pt idx="266">
                  <c:v>491.624492313899</c:v>
                </c:pt>
                <c:pt idx="267">
                  <c:v>490.86484557960699</c:v>
                </c:pt>
                <c:pt idx="268">
                  <c:v>490.24821693747998</c:v>
                </c:pt>
                <c:pt idx="269">
                  <c:v>494.643828890615</c:v>
                </c:pt>
                <c:pt idx="270">
                  <c:v>490.42822457474398</c:v>
                </c:pt>
                <c:pt idx="271">
                  <c:v>493.20643052347299</c:v>
                </c:pt>
                <c:pt idx="272">
                  <c:v>488.75566634088</c:v>
                </c:pt>
                <c:pt idx="273">
                  <c:v>487.08895344823401</c:v>
                </c:pt>
                <c:pt idx="274">
                  <c:v>483.264386315016</c:v>
                </c:pt>
                <c:pt idx="275">
                  <c:v>484.77743851044102</c:v>
                </c:pt>
                <c:pt idx="276">
                  <c:v>485.85964246746499</c:v>
                </c:pt>
                <c:pt idx="277">
                  <c:v>509.91743214801801</c:v>
                </c:pt>
                <c:pt idx="278">
                  <c:v>510.21</c:v>
                </c:pt>
              </c:numCache>
            </c:numRef>
          </c:val>
          <c:smooth val="0"/>
          <c:extLst>
            <c:ext xmlns:c16="http://schemas.microsoft.com/office/drawing/2014/chart" uri="{C3380CC4-5D6E-409C-BE32-E72D297353CC}">
              <c16:uniqueId val="{00000003-0079-44C1-A40C-376FF88F1787}"/>
            </c:ext>
          </c:extLst>
        </c:ser>
        <c:ser>
          <c:idx val="1"/>
          <c:order val="1"/>
          <c:tx>
            <c:strRef>
              <c:f>'F67-68'!$G$6</c:f>
              <c:strCache>
                <c:ptCount val="1"/>
                <c:pt idx="0">
                  <c:v>Nacional</c:v>
                </c:pt>
              </c:strCache>
            </c:strRef>
          </c:tx>
          <c:spPr>
            <a:ln w="19050">
              <a:solidFill>
                <a:sysClr val="window" lastClr="FFFFFF">
                  <a:lumMod val="50000"/>
                </a:sysClr>
              </a:solidFill>
            </a:ln>
          </c:spPr>
          <c:marker>
            <c:symbol val="none"/>
          </c:marker>
          <c:dLbls>
            <c:dLbl>
              <c:idx val="278"/>
              <c:layout>
                <c:manualLayout>
                  <c:x val="-8.3702329976790474E-2"/>
                  <c:y val="-1.309556462506470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48D9-4D92-9668-A066116DCF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'F67-68'!$A$7:$A$285</c:f>
              <c:numCache>
                <c:formatCode>mm/dd/yyyy</c:formatCode>
                <c:ptCount val="279"/>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numCache>
            </c:numRef>
          </c:cat>
          <c:val>
            <c:numRef>
              <c:f>'F67-68'!$G$7:$G$285</c:f>
              <c:numCache>
                <c:formatCode>0.00</c:formatCode>
                <c:ptCount val="279"/>
                <c:pt idx="0">
                  <c:v>353.27403390838401</c:v>
                </c:pt>
                <c:pt idx="1">
                  <c:v>371.73406760432403</c:v>
                </c:pt>
                <c:pt idx="2">
                  <c:v>365.18890761665398</c:v>
                </c:pt>
                <c:pt idx="3">
                  <c:v>368.063544294672</c:v>
                </c:pt>
                <c:pt idx="4">
                  <c:v>370.19916264950803</c:v>
                </c:pt>
                <c:pt idx="5">
                  <c:v>374.83153270333599</c:v>
                </c:pt>
                <c:pt idx="6">
                  <c:v>375.833529429267</c:v>
                </c:pt>
                <c:pt idx="7">
                  <c:v>371.70005143387999</c:v>
                </c:pt>
                <c:pt idx="8">
                  <c:v>369.94281994978797</c:v>
                </c:pt>
                <c:pt idx="9">
                  <c:v>369.599927225545</c:v>
                </c:pt>
                <c:pt idx="10">
                  <c:v>370.69325588840701</c:v>
                </c:pt>
                <c:pt idx="11">
                  <c:v>368.78311950296097</c:v>
                </c:pt>
                <c:pt idx="12">
                  <c:v>372.70577570665301</c:v>
                </c:pt>
                <c:pt idx="13">
                  <c:v>390.94834939076202</c:v>
                </c:pt>
                <c:pt idx="14">
                  <c:v>385.193147831494</c:v>
                </c:pt>
                <c:pt idx="15">
                  <c:v>388.24624037017901</c:v>
                </c:pt>
                <c:pt idx="16">
                  <c:v>391.51362987994401</c:v>
                </c:pt>
                <c:pt idx="17">
                  <c:v>390.98157911356202</c:v>
                </c:pt>
                <c:pt idx="18">
                  <c:v>396.91215619307599</c:v>
                </c:pt>
                <c:pt idx="19">
                  <c:v>393.13120252119802</c:v>
                </c:pt>
                <c:pt idx="20">
                  <c:v>392.26463172738102</c:v>
                </c:pt>
                <c:pt idx="21">
                  <c:v>390.69753645090901</c:v>
                </c:pt>
                <c:pt idx="22">
                  <c:v>390.44533534542597</c:v>
                </c:pt>
                <c:pt idx="23">
                  <c:v>389.25970606127601</c:v>
                </c:pt>
                <c:pt idx="24">
                  <c:v>394.89074668048403</c:v>
                </c:pt>
                <c:pt idx="25">
                  <c:v>409.96980570272098</c:v>
                </c:pt>
                <c:pt idx="26">
                  <c:v>408.672845991354</c:v>
                </c:pt>
                <c:pt idx="27">
                  <c:v>403.66286752938498</c:v>
                </c:pt>
                <c:pt idx="28">
                  <c:v>399.90062315105399</c:v>
                </c:pt>
                <c:pt idx="29">
                  <c:v>406.225912039837</c:v>
                </c:pt>
                <c:pt idx="30">
                  <c:v>404.35381432538702</c:v>
                </c:pt>
                <c:pt idx="31">
                  <c:v>404.82433595472497</c:v>
                </c:pt>
                <c:pt idx="32">
                  <c:v>402.84861294643503</c:v>
                </c:pt>
                <c:pt idx="33">
                  <c:v>399.48742637782198</c:v>
                </c:pt>
                <c:pt idx="34">
                  <c:v>396.299581388744</c:v>
                </c:pt>
                <c:pt idx="35">
                  <c:v>396.73870734620499</c:v>
                </c:pt>
                <c:pt idx="36">
                  <c:v>397.27698907572602</c:v>
                </c:pt>
                <c:pt idx="37">
                  <c:v>412.78197846186703</c:v>
                </c:pt>
                <c:pt idx="38">
                  <c:v>411.30455143484198</c:v>
                </c:pt>
                <c:pt idx="39">
                  <c:v>408.03706356177901</c:v>
                </c:pt>
                <c:pt idx="40">
                  <c:v>407.86228308797303</c:v>
                </c:pt>
                <c:pt idx="41">
                  <c:v>416.02053190204799</c:v>
                </c:pt>
                <c:pt idx="42">
                  <c:v>415.79575145738499</c:v>
                </c:pt>
                <c:pt idx="43">
                  <c:v>419.24479827627999</c:v>
                </c:pt>
                <c:pt idx="44">
                  <c:v>417.96727572520501</c:v>
                </c:pt>
                <c:pt idx="45">
                  <c:v>412.206865803776</c:v>
                </c:pt>
                <c:pt idx="46">
                  <c:v>409.157093906569</c:v>
                </c:pt>
                <c:pt idx="47">
                  <c:v>409.12977448030801</c:v>
                </c:pt>
                <c:pt idx="48">
                  <c:v>410.01194514985701</c:v>
                </c:pt>
                <c:pt idx="49">
                  <c:v>423.68764734388998</c:v>
                </c:pt>
                <c:pt idx="50">
                  <c:v>420.59779416292503</c:v>
                </c:pt>
                <c:pt idx="51">
                  <c:v>415.94768863004401</c:v>
                </c:pt>
                <c:pt idx="52">
                  <c:v>415.72969647537701</c:v>
                </c:pt>
                <c:pt idx="53">
                  <c:v>424.74361522662201</c:v>
                </c:pt>
                <c:pt idx="54">
                  <c:v>423.72298369021098</c:v>
                </c:pt>
                <c:pt idx="55">
                  <c:v>426.01599953012999</c:v>
                </c:pt>
                <c:pt idx="56">
                  <c:v>422.74887573980902</c:v>
                </c:pt>
                <c:pt idx="57">
                  <c:v>416.04171752591998</c:v>
                </c:pt>
                <c:pt idx="58">
                  <c:v>412.070456810319</c:v>
                </c:pt>
                <c:pt idx="59">
                  <c:v>410.69768671924902</c:v>
                </c:pt>
                <c:pt idx="60">
                  <c:v>412.06913603365803</c:v>
                </c:pt>
                <c:pt idx="61">
                  <c:v>428.568293558248</c:v>
                </c:pt>
                <c:pt idx="62">
                  <c:v>425.98515262633799</c:v>
                </c:pt>
                <c:pt idx="63">
                  <c:v>423.681546520121</c:v>
                </c:pt>
                <c:pt idx="64">
                  <c:v>421.91745802330598</c:v>
                </c:pt>
                <c:pt idx="65">
                  <c:v>428.94399530418201</c:v>
                </c:pt>
                <c:pt idx="66">
                  <c:v>428.96395941692401</c:v>
                </c:pt>
                <c:pt idx="67">
                  <c:v>431.436750239952</c:v>
                </c:pt>
                <c:pt idx="68">
                  <c:v>429.40484403455298</c:v>
                </c:pt>
                <c:pt idx="69">
                  <c:v>424.43070000455702</c:v>
                </c:pt>
                <c:pt idx="70">
                  <c:v>421.517789655694</c:v>
                </c:pt>
                <c:pt idx="71">
                  <c:v>422.33320699346899</c:v>
                </c:pt>
                <c:pt idx="72">
                  <c:v>422.36896426211598</c:v>
                </c:pt>
                <c:pt idx="73">
                  <c:v>436.93611418398899</c:v>
                </c:pt>
                <c:pt idx="74">
                  <c:v>435.31923642998697</c:v>
                </c:pt>
                <c:pt idx="75">
                  <c:v>431.67648824748198</c:v>
                </c:pt>
                <c:pt idx="76">
                  <c:v>431.69669029570099</c:v>
                </c:pt>
                <c:pt idx="77">
                  <c:v>438.88921017139802</c:v>
                </c:pt>
                <c:pt idx="78">
                  <c:v>437.26476240255698</c:v>
                </c:pt>
                <c:pt idx="79">
                  <c:v>440.42776563441601</c:v>
                </c:pt>
                <c:pt idx="80">
                  <c:v>437.12318339926901</c:v>
                </c:pt>
                <c:pt idx="81">
                  <c:v>429.56045278502</c:v>
                </c:pt>
                <c:pt idx="82">
                  <c:v>425.50168629186601</c:v>
                </c:pt>
                <c:pt idx="83">
                  <c:v>426.77304432642802</c:v>
                </c:pt>
                <c:pt idx="84">
                  <c:v>427.05540183516803</c:v>
                </c:pt>
                <c:pt idx="85">
                  <c:v>442.153066861193</c:v>
                </c:pt>
                <c:pt idx="86">
                  <c:v>439.82643853602701</c:v>
                </c:pt>
                <c:pt idx="87">
                  <c:v>436.106560938683</c:v>
                </c:pt>
                <c:pt idx="88">
                  <c:v>436.44806957468302</c:v>
                </c:pt>
                <c:pt idx="89">
                  <c:v>443.56862682283298</c:v>
                </c:pt>
                <c:pt idx="90">
                  <c:v>442.528931754675</c:v>
                </c:pt>
                <c:pt idx="91">
                  <c:v>444.05425769524999</c:v>
                </c:pt>
                <c:pt idx="92">
                  <c:v>441.18519374866798</c:v>
                </c:pt>
                <c:pt idx="93">
                  <c:v>434.54871248716398</c:v>
                </c:pt>
                <c:pt idx="94">
                  <c:v>430.89127534995401</c:v>
                </c:pt>
                <c:pt idx="95">
                  <c:v>431.37129091394098</c:v>
                </c:pt>
                <c:pt idx="96">
                  <c:v>431.38644529500198</c:v>
                </c:pt>
                <c:pt idx="97">
                  <c:v>446.42309105104198</c:v>
                </c:pt>
                <c:pt idx="98">
                  <c:v>444.35756794393001</c:v>
                </c:pt>
                <c:pt idx="99">
                  <c:v>440.98556820131603</c:v>
                </c:pt>
                <c:pt idx="100">
                  <c:v>439.01678122799098</c:v>
                </c:pt>
                <c:pt idx="101">
                  <c:v>445.07074113434402</c:v>
                </c:pt>
                <c:pt idx="102">
                  <c:v>442.79279643583197</c:v>
                </c:pt>
                <c:pt idx="103">
                  <c:v>445.46124325597401</c:v>
                </c:pt>
                <c:pt idx="104">
                  <c:v>442.388465849912</c:v>
                </c:pt>
                <c:pt idx="105">
                  <c:v>435.605011689241</c:v>
                </c:pt>
                <c:pt idx="106">
                  <c:v>431.753465210934</c:v>
                </c:pt>
                <c:pt idx="107">
                  <c:v>429.35700834070201</c:v>
                </c:pt>
                <c:pt idx="108">
                  <c:v>428.75065378304203</c:v>
                </c:pt>
                <c:pt idx="109">
                  <c:v>444.51717786528502</c:v>
                </c:pt>
                <c:pt idx="110">
                  <c:v>444.21855273476302</c:v>
                </c:pt>
                <c:pt idx="111">
                  <c:v>435.45913203055198</c:v>
                </c:pt>
                <c:pt idx="112">
                  <c:v>434.21369724830203</c:v>
                </c:pt>
                <c:pt idx="113">
                  <c:v>441.112099843782</c:v>
                </c:pt>
                <c:pt idx="114">
                  <c:v>439.53498530392</c:v>
                </c:pt>
                <c:pt idx="115">
                  <c:v>440.81563593780402</c:v>
                </c:pt>
                <c:pt idx="116">
                  <c:v>438.47463138668201</c:v>
                </c:pt>
                <c:pt idx="117">
                  <c:v>432.87246063360601</c:v>
                </c:pt>
                <c:pt idx="118">
                  <c:v>428.235442701105</c:v>
                </c:pt>
                <c:pt idx="119">
                  <c:v>427.13621671290002</c:v>
                </c:pt>
                <c:pt idx="120">
                  <c:v>426.30348101962397</c:v>
                </c:pt>
                <c:pt idx="121">
                  <c:v>440.038716351218</c:v>
                </c:pt>
                <c:pt idx="122">
                  <c:v>436.40278449117397</c:v>
                </c:pt>
                <c:pt idx="123">
                  <c:v>427.43723030008999</c:v>
                </c:pt>
                <c:pt idx="124">
                  <c:v>428.52386045896702</c:v>
                </c:pt>
                <c:pt idx="125">
                  <c:v>438.54106190506599</c:v>
                </c:pt>
                <c:pt idx="126">
                  <c:v>437.376346045834</c:v>
                </c:pt>
                <c:pt idx="127">
                  <c:v>441.99448861087598</c:v>
                </c:pt>
                <c:pt idx="128">
                  <c:v>440.490114076449</c:v>
                </c:pt>
                <c:pt idx="129">
                  <c:v>432.96778851643398</c:v>
                </c:pt>
                <c:pt idx="130">
                  <c:v>429.35933975352202</c:v>
                </c:pt>
                <c:pt idx="131">
                  <c:v>426.56479928760501</c:v>
                </c:pt>
                <c:pt idx="132">
                  <c:v>426.00000992967603</c:v>
                </c:pt>
                <c:pt idx="133">
                  <c:v>443.64434125930501</c:v>
                </c:pt>
                <c:pt idx="134">
                  <c:v>439.59741324096899</c:v>
                </c:pt>
                <c:pt idx="135">
                  <c:v>436.42216162581002</c:v>
                </c:pt>
                <c:pt idx="136">
                  <c:v>437.18397642352198</c:v>
                </c:pt>
                <c:pt idx="137">
                  <c:v>444.16178013293103</c:v>
                </c:pt>
                <c:pt idx="138">
                  <c:v>442.78690626975799</c:v>
                </c:pt>
                <c:pt idx="139">
                  <c:v>445.505038509016</c:v>
                </c:pt>
                <c:pt idx="140">
                  <c:v>443.29475853706799</c:v>
                </c:pt>
                <c:pt idx="141">
                  <c:v>438.22433098699901</c:v>
                </c:pt>
                <c:pt idx="142">
                  <c:v>433.79430130572399</c:v>
                </c:pt>
                <c:pt idx="143">
                  <c:v>431.276743008925</c:v>
                </c:pt>
                <c:pt idx="144">
                  <c:v>428.847948108862</c:v>
                </c:pt>
                <c:pt idx="145">
                  <c:v>442.97876605870101</c:v>
                </c:pt>
                <c:pt idx="146">
                  <c:v>441.32974589999998</c:v>
                </c:pt>
                <c:pt idx="147">
                  <c:v>437.58791175746597</c:v>
                </c:pt>
                <c:pt idx="148">
                  <c:v>439.504628477138</c:v>
                </c:pt>
                <c:pt idx="149">
                  <c:v>445.60452357171499</c:v>
                </c:pt>
                <c:pt idx="150">
                  <c:v>441.99196752877401</c:v>
                </c:pt>
                <c:pt idx="151">
                  <c:v>445.30525068146801</c:v>
                </c:pt>
                <c:pt idx="152">
                  <c:v>443.16338525983002</c:v>
                </c:pt>
                <c:pt idx="153">
                  <c:v>435.39991357709198</c:v>
                </c:pt>
                <c:pt idx="154">
                  <c:v>432.39020606058801</c:v>
                </c:pt>
                <c:pt idx="155">
                  <c:v>430.31684068423198</c:v>
                </c:pt>
                <c:pt idx="156">
                  <c:v>430.55353382581399</c:v>
                </c:pt>
                <c:pt idx="157">
                  <c:v>447.251242909192</c:v>
                </c:pt>
                <c:pt idx="158">
                  <c:v>444.47780972861199</c:v>
                </c:pt>
                <c:pt idx="159">
                  <c:v>437.768736738217</c:v>
                </c:pt>
                <c:pt idx="160">
                  <c:v>437.38600552329598</c:v>
                </c:pt>
                <c:pt idx="161">
                  <c:v>442.26444771882899</c:v>
                </c:pt>
                <c:pt idx="162">
                  <c:v>441.82714630012998</c:v>
                </c:pt>
                <c:pt idx="163">
                  <c:v>445.72432195776099</c:v>
                </c:pt>
                <c:pt idx="164">
                  <c:v>443.91209236745402</c:v>
                </c:pt>
                <c:pt idx="165">
                  <c:v>437.554689155598</c:v>
                </c:pt>
                <c:pt idx="166">
                  <c:v>433.714516619969</c:v>
                </c:pt>
                <c:pt idx="167">
                  <c:v>431.15385433381903</c:v>
                </c:pt>
                <c:pt idx="168">
                  <c:v>430.52896337054898</c:v>
                </c:pt>
                <c:pt idx="169">
                  <c:v>445.25723699149302</c:v>
                </c:pt>
                <c:pt idx="170">
                  <c:v>444.086817182218</c:v>
                </c:pt>
                <c:pt idx="171">
                  <c:v>439.512822137179</c:v>
                </c:pt>
                <c:pt idx="172">
                  <c:v>441.40631715392198</c:v>
                </c:pt>
                <c:pt idx="173">
                  <c:v>446.27591599827201</c:v>
                </c:pt>
                <c:pt idx="174">
                  <c:v>444.79321730916001</c:v>
                </c:pt>
                <c:pt idx="175">
                  <c:v>448.94157218605699</c:v>
                </c:pt>
                <c:pt idx="176">
                  <c:v>446.01255793294001</c:v>
                </c:pt>
                <c:pt idx="177">
                  <c:v>438.93532542674899</c:v>
                </c:pt>
                <c:pt idx="178">
                  <c:v>434.31987752663298</c:v>
                </c:pt>
                <c:pt idx="179">
                  <c:v>433.92953031461298</c:v>
                </c:pt>
                <c:pt idx="180">
                  <c:v>432.79729379836101</c:v>
                </c:pt>
                <c:pt idx="181">
                  <c:v>450.72550406003802</c:v>
                </c:pt>
                <c:pt idx="182">
                  <c:v>449.15305703455903</c:v>
                </c:pt>
                <c:pt idx="183">
                  <c:v>443.88332329117401</c:v>
                </c:pt>
                <c:pt idx="184">
                  <c:v>445.401771969793</c:v>
                </c:pt>
                <c:pt idx="185">
                  <c:v>452.70203651095699</c:v>
                </c:pt>
                <c:pt idx="186">
                  <c:v>450.21019624916602</c:v>
                </c:pt>
                <c:pt idx="187">
                  <c:v>455.59818177978798</c:v>
                </c:pt>
                <c:pt idx="188">
                  <c:v>453.83345903591999</c:v>
                </c:pt>
                <c:pt idx="189">
                  <c:v>445.45647081325598</c:v>
                </c:pt>
                <c:pt idx="190">
                  <c:v>441.69552351482201</c:v>
                </c:pt>
                <c:pt idx="191">
                  <c:v>441.73723878276297</c:v>
                </c:pt>
                <c:pt idx="192">
                  <c:v>441.00877208912999</c:v>
                </c:pt>
                <c:pt idx="193">
                  <c:v>455.86450581094601</c:v>
                </c:pt>
                <c:pt idx="194">
                  <c:v>453.10691837152302</c:v>
                </c:pt>
                <c:pt idx="195">
                  <c:v>449.39289322562502</c:v>
                </c:pt>
                <c:pt idx="196">
                  <c:v>449.69187127487601</c:v>
                </c:pt>
                <c:pt idx="197">
                  <c:v>458.63759370107601</c:v>
                </c:pt>
                <c:pt idx="198">
                  <c:v>456.99982150340202</c:v>
                </c:pt>
                <c:pt idx="199">
                  <c:v>460.057848800785</c:v>
                </c:pt>
                <c:pt idx="200">
                  <c:v>457.453112074682</c:v>
                </c:pt>
                <c:pt idx="201">
                  <c:v>448.61149128666602</c:v>
                </c:pt>
                <c:pt idx="202">
                  <c:v>444.07403182055901</c:v>
                </c:pt>
                <c:pt idx="203">
                  <c:v>443.59227655353101</c:v>
                </c:pt>
                <c:pt idx="204">
                  <c:v>443.310362713529</c:v>
                </c:pt>
                <c:pt idx="205">
                  <c:v>452.98497597018201</c:v>
                </c:pt>
                <c:pt idx="206">
                  <c:v>450.77683148050198</c:v>
                </c:pt>
                <c:pt idx="207">
                  <c:v>445.729497584125</c:v>
                </c:pt>
                <c:pt idx="208">
                  <c:v>445.68178308924098</c:v>
                </c:pt>
                <c:pt idx="209">
                  <c:v>453.63666295133498</c:v>
                </c:pt>
                <c:pt idx="210">
                  <c:v>450.63830558112801</c:v>
                </c:pt>
                <c:pt idx="211">
                  <c:v>453.185472322419</c:v>
                </c:pt>
                <c:pt idx="212">
                  <c:v>449.44664036360899</c:v>
                </c:pt>
                <c:pt idx="213">
                  <c:v>442.91448632913898</c:v>
                </c:pt>
                <c:pt idx="214">
                  <c:v>438.68788679553398</c:v>
                </c:pt>
                <c:pt idx="215">
                  <c:v>436.46576098916597</c:v>
                </c:pt>
                <c:pt idx="216">
                  <c:v>438.13457641453999</c:v>
                </c:pt>
                <c:pt idx="217">
                  <c:v>451.17762230455298</c:v>
                </c:pt>
                <c:pt idx="218">
                  <c:v>451.10508666270903</c:v>
                </c:pt>
                <c:pt idx="219">
                  <c:v>449.56054444298502</c:v>
                </c:pt>
                <c:pt idx="220">
                  <c:v>451.167364508189</c:v>
                </c:pt>
                <c:pt idx="221">
                  <c:v>457.66894445388402</c:v>
                </c:pt>
                <c:pt idx="222">
                  <c:v>455.41827968086301</c:v>
                </c:pt>
                <c:pt idx="223">
                  <c:v>458.09122682733101</c:v>
                </c:pt>
                <c:pt idx="224">
                  <c:v>453.80311766110702</c:v>
                </c:pt>
                <c:pt idx="225">
                  <c:v>446.37259133743601</c:v>
                </c:pt>
                <c:pt idx="226">
                  <c:v>442.58170859621498</c:v>
                </c:pt>
                <c:pt idx="227">
                  <c:v>441.45161138969502</c:v>
                </c:pt>
                <c:pt idx="228">
                  <c:v>440.43001456027997</c:v>
                </c:pt>
                <c:pt idx="229">
                  <c:v>462.30830216859999</c:v>
                </c:pt>
                <c:pt idx="230">
                  <c:v>464.09050922108298</c:v>
                </c:pt>
                <c:pt idx="231">
                  <c:v>461.357128029688</c:v>
                </c:pt>
                <c:pt idx="232">
                  <c:v>462.18804222889798</c:v>
                </c:pt>
                <c:pt idx="233">
                  <c:v>468.22318967771901</c:v>
                </c:pt>
                <c:pt idx="234">
                  <c:v>466.85800424011802</c:v>
                </c:pt>
                <c:pt idx="235">
                  <c:v>470.16186330012403</c:v>
                </c:pt>
                <c:pt idx="236">
                  <c:v>468.942074081219</c:v>
                </c:pt>
                <c:pt idx="237">
                  <c:v>461.29673433260899</c:v>
                </c:pt>
                <c:pt idx="238">
                  <c:v>457.30101643015001</c:v>
                </c:pt>
                <c:pt idx="239">
                  <c:v>456.75323106715001</c:v>
                </c:pt>
                <c:pt idx="240">
                  <c:v>457.05848905922602</c:v>
                </c:pt>
                <c:pt idx="241">
                  <c:v>476.56828543782302</c:v>
                </c:pt>
                <c:pt idx="242">
                  <c:v>476.32263862511599</c:v>
                </c:pt>
                <c:pt idx="243">
                  <c:v>478.53953537131002</c:v>
                </c:pt>
                <c:pt idx="244">
                  <c:v>488.69487513592702</c:v>
                </c:pt>
                <c:pt idx="245">
                  <c:v>492.12834083758798</c:v>
                </c:pt>
                <c:pt idx="246">
                  <c:v>488.562012309941</c:v>
                </c:pt>
                <c:pt idx="247">
                  <c:v>482.89564051971303</c:v>
                </c:pt>
                <c:pt idx="248">
                  <c:v>479.731799160077</c:v>
                </c:pt>
                <c:pt idx="249">
                  <c:v>477.08427881680399</c:v>
                </c:pt>
                <c:pt idx="250">
                  <c:v>473.03587842682998</c:v>
                </c:pt>
                <c:pt idx="251">
                  <c:v>477.10238847651902</c:v>
                </c:pt>
                <c:pt idx="252">
                  <c:v>478.11449021240799</c:v>
                </c:pt>
                <c:pt idx="253">
                  <c:v>498.16063351782998</c:v>
                </c:pt>
                <c:pt idx="254">
                  <c:v>496.12672888095398</c:v>
                </c:pt>
                <c:pt idx="255">
                  <c:v>489.45899538560599</c:v>
                </c:pt>
                <c:pt idx="256">
                  <c:v>488.101901773777</c:v>
                </c:pt>
                <c:pt idx="257">
                  <c:v>493.33799428922202</c:v>
                </c:pt>
                <c:pt idx="258">
                  <c:v>489.40903767541499</c:v>
                </c:pt>
                <c:pt idx="259">
                  <c:v>490.41385971393902</c:v>
                </c:pt>
                <c:pt idx="260">
                  <c:v>488.16420319756998</c:v>
                </c:pt>
                <c:pt idx="261">
                  <c:v>482.72697306306202</c:v>
                </c:pt>
                <c:pt idx="262">
                  <c:v>478.62817178806</c:v>
                </c:pt>
                <c:pt idx="263">
                  <c:v>477.307776941241</c:v>
                </c:pt>
                <c:pt idx="264">
                  <c:v>478.70438299178198</c:v>
                </c:pt>
                <c:pt idx="265">
                  <c:v>506.47845375502101</c:v>
                </c:pt>
                <c:pt idx="266">
                  <c:v>506.27141963843002</c:v>
                </c:pt>
                <c:pt idx="267">
                  <c:v>503.503312610791</c:v>
                </c:pt>
                <c:pt idx="268">
                  <c:v>502.331127978876</c:v>
                </c:pt>
                <c:pt idx="269">
                  <c:v>508.33485399348899</c:v>
                </c:pt>
                <c:pt idx="270">
                  <c:v>503.65837157090903</c:v>
                </c:pt>
                <c:pt idx="271">
                  <c:v>505.50612844454599</c:v>
                </c:pt>
                <c:pt idx="272">
                  <c:v>500.93939274492499</c:v>
                </c:pt>
                <c:pt idx="273">
                  <c:v>494.05808655304998</c:v>
                </c:pt>
                <c:pt idx="274">
                  <c:v>490.53159679427802</c:v>
                </c:pt>
                <c:pt idx="275">
                  <c:v>491.474607014453</c:v>
                </c:pt>
                <c:pt idx="276">
                  <c:v>492.68320103100899</c:v>
                </c:pt>
                <c:pt idx="277">
                  <c:v>522.06478780549105</c:v>
                </c:pt>
                <c:pt idx="278">
                  <c:v>523.21</c:v>
                </c:pt>
              </c:numCache>
            </c:numRef>
          </c:val>
          <c:smooth val="0"/>
          <c:extLst>
            <c:ext xmlns:c16="http://schemas.microsoft.com/office/drawing/2014/chart" uri="{C3380CC4-5D6E-409C-BE32-E72D297353CC}">
              <c16:uniqueId val="{00000001-0079-44C1-A40C-376FF88F1787}"/>
            </c:ext>
          </c:extLst>
        </c:ser>
        <c:dLbls>
          <c:showLegendKey val="0"/>
          <c:showVal val="0"/>
          <c:showCatName val="0"/>
          <c:showSerName val="0"/>
          <c:showPercent val="0"/>
          <c:showBubbleSize val="0"/>
        </c:dLbls>
        <c:smooth val="0"/>
        <c:axId val="183674368"/>
        <c:axId val="183675904"/>
      </c:lineChart>
      <c:dateAx>
        <c:axId val="183674368"/>
        <c:scaling>
          <c:orientation val="minMax"/>
          <c:max val="44958"/>
          <c:min val="36557"/>
        </c:scaling>
        <c:delete val="0"/>
        <c:axPos val="b"/>
        <c:numFmt formatCode="mmm\ yyyy" sourceLinked="0"/>
        <c:majorTickMark val="none"/>
        <c:minorTickMark val="none"/>
        <c:tickLblPos val="nextTo"/>
        <c:txPr>
          <a:bodyPr rot="-5400000" vert="horz"/>
          <a:lstStyle/>
          <a:p>
            <a:pPr>
              <a:defRPr sz="850"/>
            </a:pPr>
            <a:endParaRPr lang="es-MX"/>
          </a:p>
        </c:txPr>
        <c:crossAx val="183675904"/>
        <c:crosses val="autoZero"/>
        <c:auto val="1"/>
        <c:lblOffset val="100"/>
        <c:baseTimeUnit val="months"/>
        <c:majorUnit val="6"/>
        <c:majorTimeUnit val="months"/>
        <c:minorUnit val="1"/>
        <c:minorTimeUnit val="months"/>
      </c:dateAx>
      <c:valAx>
        <c:axId val="183675904"/>
        <c:scaling>
          <c:orientation val="minMax"/>
          <c:max val="530"/>
          <c:min val="280"/>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0"/>
          <c:tx>
            <c:strRef>
              <c:f>'F67-68'!$H$6</c:f>
              <c:strCache>
                <c:ptCount val="1"/>
                <c:pt idx="0">
                  <c:v>Jalisco</c:v>
                </c:pt>
              </c:strCache>
            </c:strRef>
          </c:tx>
          <c:spPr>
            <a:ln w="19050" cap="rnd">
              <a:solidFill>
                <a:srgbClr val="FFC000"/>
              </a:solidFill>
              <a:round/>
            </a:ln>
            <a:effectLst/>
          </c:spPr>
          <c:marker>
            <c:symbol val="none"/>
          </c:marker>
          <c:dLbls>
            <c:dLbl>
              <c:idx val="244"/>
              <c:layout>
                <c:manualLayout>
                  <c:x val="-4.0924889208817589E-3"/>
                  <c:y val="0.1272880707655133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B28E-448E-806B-1B9FA17360EF}"/>
                </c:ext>
              </c:extLst>
            </c:dLbl>
            <c:dLbl>
              <c:idx val="246"/>
              <c:layout>
                <c:manualLayout>
                  <c:x val="-1.5468455025896595E-16"/>
                  <c:y val="5.5074150622164336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28E-448E-806B-1B9FA17360EF}"/>
                </c:ext>
              </c:extLst>
            </c:dLbl>
            <c:dLbl>
              <c:idx val="266"/>
              <c:layout>
                <c:manualLayout>
                  <c:x val="-2.742166886516146E-2"/>
                  <c:y val="-0.2164236900728639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9153-45F6-A02F-00F1D5E32F8F}"/>
                </c:ext>
              </c:extLst>
            </c:dLbl>
            <c:numFmt formatCode="#,##0.00&quot;%&quot;" sourceLinked="0"/>
            <c:spPr>
              <a:noFill/>
              <a:ln>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'F67-68'!$A$19:$A$285</c:f>
              <c:numCache>
                <c:formatCode>mm/dd/yyyy</c:formatCode>
                <c:ptCount val="267"/>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numCache>
            </c:numRef>
          </c:cat>
          <c:val>
            <c:numRef>
              <c:f>'F67-68'!$H$19:$H$285</c:f>
              <c:numCache>
                <c:formatCode>0.00</c:formatCode>
                <c:ptCount val="267"/>
                <c:pt idx="0">
                  <c:v>11.018377716495401</c:v>
                </c:pt>
                <c:pt idx="1">
                  <c:v>10.295140029785699</c:v>
                </c:pt>
                <c:pt idx="2">
                  <c:v>8.5619126621174093</c:v>
                </c:pt>
                <c:pt idx="3">
                  <c:v>8.6374017298765295</c:v>
                </c:pt>
                <c:pt idx="4">
                  <c:v>8.7843309891217505</c:v>
                </c:pt>
                <c:pt idx="5">
                  <c:v>7.1387941174501996</c:v>
                </c:pt>
                <c:pt idx="6">
                  <c:v>7.7948816289213196</c:v>
                </c:pt>
                <c:pt idx="7">
                  <c:v>6.6044423315985101</c:v>
                </c:pt>
                <c:pt idx="8">
                  <c:v>7.03759427625124</c:v>
                </c:pt>
                <c:pt idx="9">
                  <c:v>6.4633702014288898</c:v>
                </c:pt>
                <c:pt idx="10">
                  <c:v>5.3241622019480497</c:v>
                </c:pt>
                <c:pt idx="11">
                  <c:v>6.48021792548679</c:v>
                </c:pt>
                <c:pt idx="12">
                  <c:v>6.0110389527581898</c:v>
                </c:pt>
                <c:pt idx="13">
                  <c:v>4.8424739803581103</c:v>
                </c:pt>
                <c:pt idx="14">
                  <c:v>5.3018440034477496</c:v>
                </c:pt>
                <c:pt idx="15">
                  <c:v>4.1970997506215699</c:v>
                </c:pt>
                <c:pt idx="16">
                  <c:v>2.39641011772069</c:v>
                </c:pt>
                <c:pt idx="17">
                  <c:v>4.4637521737034298</c:v>
                </c:pt>
                <c:pt idx="18">
                  <c:v>2.3187435045323199</c:v>
                </c:pt>
                <c:pt idx="19">
                  <c:v>3.66289705541698</c:v>
                </c:pt>
                <c:pt idx="20">
                  <c:v>3.2785844483183699</c:v>
                </c:pt>
                <c:pt idx="21">
                  <c:v>2.8829850088303699</c:v>
                </c:pt>
                <c:pt idx="22">
                  <c:v>2.1447479844718602</c:v>
                </c:pt>
                <c:pt idx="23">
                  <c:v>2.2173754675936399</c:v>
                </c:pt>
                <c:pt idx="24">
                  <c:v>1.94433216937471</c:v>
                </c:pt>
                <c:pt idx="25">
                  <c:v>1.39045830759594</c:v>
                </c:pt>
                <c:pt idx="26">
                  <c:v>1.4218655403940299</c:v>
                </c:pt>
                <c:pt idx="27">
                  <c:v>1.8252701095664601</c:v>
                </c:pt>
                <c:pt idx="28">
                  <c:v>2.5654802706491302</c:v>
                </c:pt>
                <c:pt idx="29">
                  <c:v>3.4458436266975299</c:v>
                </c:pt>
                <c:pt idx="30">
                  <c:v>5.70446191914629</c:v>
                </c:pt>
                <c:pt idx="31">
                  <c:v>5.6046548241800904</c:v>
                </c:pt>
                <c:pt idx="32">
                  <c:v>5.6240594198270202</c:v>
                </c:pt>
                <c:pt idx="33">
                  <c:v>5.2180094631351999</c:v>
                </c:pt>
                <c:pt idx="34">
                  <c:v>5.3452819543923704</c:v>
                </c:pt>
                <c:pt idx="35">
                  <c:v>5.2518756088379499</c:v>
                </c:pt>
                <c:pt idx="36">
                  <c:v>5.1015241242734897</c:v>
                </c:pt>
                <c:pt idx="37">
                  <c:v>5.0256930284532197</c:v>
                </c:pt>
                <c:pt idx="38">
                  <c:v>4.5416044115997201</c:v>
                </c:pt>
                <c:pt idx="39">
                  <c:v>4.9643426318911601</c:v>
                </c:pt>
                <c:pt idx="40">
                  <c:v>5.0734937975453098</c:v>
                </c:pt>
                <c:pt idx="41">
                  <c:v>4.4086111886785702</c:v>
                </c:pt>
                <c:pt idx="42">
                  <c:v>2.6692149219067698</c:v>
                </c:pt>
                <c:pt idx="43">
                  <c:v>2.40648697257999</c:v>
                </c:pt>
                <c:pt idx="44">
                  <c:v>2.1605181974863101</c:v>
                </c:pt>
                <c:pt idx="45">
                  <c:v>2.3229781181772502</c:v>
                </c:pt>
                <c:pt idx="46">
                  <c:v>2.12637685250687</c:v>
                </c:pt>
                <c:pt idx="47">
                  <c:v>1.7291824349846301</c:v>
                </c:pt>
                <c:pt idx="48">
                  <c:v>1.8321449398588401</c:v>
                </c:pt>
                <c:pt idx="49">
                  <c:v>1.82744923443217</c:v>
                </c:pt>
                <c:pt idx="50">
                  <c:v>2.0078598110214698</c:v>
                </c:pt>
                <c:pt idx="51">
                  <c:v>2.72757056877979</c:v>
                </c:pt>
                <c:pt idx="52">
                  <c:v>2.3273096561443798</c:v>
                </c:pt>
                <c:pt idx="53">
                  <c:v>1.21946692863248</c:v>
                </c:pt>
                <c:pt idx="54">
                  <c:v>1.58224090534747</c:v>
                </c:pt>
                <c:pt idx="55">
                  <c:v>1.85578742980319</c:v>
                </c:pt>
                <c:pt idx="56">
                  <c:v>2.47311890814581</c:v>
                </c:pt>
                <c:pt idx="57">
                  <c:v>2.68279181984787</c:v>
                </c:pt>
                <c:pt idx="58">
                  <c:v>2.89246709306255</c:v>
                </c:pt>
                <c:pt idx="59">
                  <c:v>2.9907442781262401</c:v>
                </c:pt>
                <c:pt idx="60">
                  <c:v>2.5143877080321801</c:v>
                </c:pt>
                <c:pt idx="61">
                  <c:v>1.7726862034469699</c:v>
                </c:pt>
                <c:pt idx="62">
                  <c:v>2.0280264385018798</c:v>
                </c:pt>
                <c:pt idx="63">
                  <c:v>1.4895140906216799</c:v>
                </c:pt>
                <c:pt idx="64">
                  <c:v>2.2274171796828202</c:v>
                </c:pt>
                <c:pt idx="65">
                  <c:v>2.76297747122773</c:v>
                </c:pt>
                <c:pt idx="66">
                  <c:v>2.1275383315949599</c:v>
                </c:pt>
                <c:pt idx="67">
                  <c:v>2.1238578530563998</c:v>
                </c:pt>
                <c:pt idx="68">
                  <c:v>1.4457583831968901</c:v>
                </c:pt>
                <c:pt idx="69">
                  <c:v>0.69488630752232405</c:v>
                </c:pt>
                <c:pt idx="70">
                  <c:v>0.60561660713598398</c:v>
                </c:pt>
                <c:pt idx="71">
                  <c:v>1.0045470945894599</c:v>
                </c:pt>
                <c:pt idx="72">
                  <c:v>1.2272249750795701</c:v>
                </c:pt>
                <c:pt idx="73">
                  <c:v>1.22771602830047</c:v>
                </c:pt>
                <c:pt idx="74">
                  <c:v>1.2378246655226</c:v>
                </c:pt>
                <c:pt idx="75">
                  <c:v>0.70741729083263505</c:v>
                </c:pt>
                <c:pt idx="76">
                  <c:v>0.59399123210652804</c:v>
                </c:pt>
                <c:pt idx="77">
                  <c:v>0.756902791136294</c:v>
                </c:pt>
                <c:pt idx="78">
                  <c:v>1.0595974670809101</c:v>
                </c:pt>
                <c:pt idx="79">
                  <c:v>1.2729655321305</c:v>
                </c:pt>
                <c:pt idx="80">
                  <c:v>1.3886491140119099</c:v>
                </c:pt>
                <c:pt idx="81">
                  <c:v>1.3805576684299301</c:v>
                </c:pt>
                <c:pt idx="82">
                  <c:v>1.37862544089011</c:v>
                </c:pt>
                <c:pt idx="83">
                  <c:v>1.3492857803040701</c:v>
                </c:pt>
                <c:pt idx="84">
                  <c:v>1.36516243927873</c:v>
                </c:pt>
                <c:pt idx="85">
                  <c:v>1.4597453108995899</c:v>
                </c:pt>
                <c:pt idx="86">
                  <c:v>1.402642736352</c:v>
                </c:pt>
                <c:pt idx="87">
                  <c:v>2.1210972344195298</c:v>
                </c:pt>
                <c:pt idx="88">
                  <c:v>1.21051918808464</c:v>
                </c:pt>
                <c:pt idx="89">
                  <c:v>1.0256164980997799</c:v>
                </c:pt>
                <c:pt idx="90">
                  <c:v>0.59237477699625196</c:v>
                </c:pt>
                <c:pt idx="91">
                  <c:v>-8.5531554947015906E-2</c:v>
                </c:pt>
                <c:pt idx="92">
                  <c:v>-0.23036607646663701</c:v>
                </c:pt>
                <c:pt idx="93">
                  <c:v>0.253933433056441</c:v>
                </c:pt>
                <c:pt idx="94">
                  <c:v>0.25404252588656601</c:v>
                </c:pt>
                <c:pt idx="95">
                  <c:v>-9.2666922371797994E-2</c:v>
                </c:pt>
                <c:pt idx="96">
                  <c:v>-0.42874436456694598</c:v>
                </c:pt>
                <c:pt idx="97">
                  <c:v>-0.89754184650501201</c:v>
                </c:pt>
                <c:pt idx="98">
                  <c:v>-0.51322894348023695</c:v>
                </c:pt>
                <c:pt idx="99">
                  <c:v>-1.6816116768801599</c:v>
                </c:pt>
                <c:pt idx="100">
                  <c:v>-1.33465625700274</c:v>
                </c:pt>
                <c:pt idx="101">
                  <c:v>-1.3147216963037101</c:v>
                </c:pt>
                <c:pt idx="102">
                  <c:v>-1.3001283242091899</c:v>
                </c:pt>
                <c:pt idx="103">
                  <c:v>-1.4229824195802201</c:v>
                </c:pt>
                <c:pt idx="104">
                  <c:v>-1.0310037307889299</c:v>
                </c:pt>
                <c:pt idx="105">
                  <c:v>-0.314279133128614</c:v>
                </c:pt>
                <c:pt idx="106">
                  <c:v>-0.44432208666945699</c:v>
                </c:pt>
                <c:pt idx="107">
                  <c:v>-4.2074157298777101E-2</c:v>
                </c:pt>
                <c:pt idx="108">
                  <c:v>-9.6317365103915101E-2</c:v>
                </c:pt>
                <c:pt idx="109">
                  <c:v>9.3693994069532494E-2</c:v>
                </c:pt>
                <c:pt idx="110">
                  <c:v>-0.512893005715787</c:v>
                </c:pt>
                <c:pt idx="111">
                  <c:v>-1.04705088341812</c:v>
                </c:pt>
                <c:pt idx="112">
                  <c:v>-0.66969494473481095</c:v>
                </c:pt>
                <c:pt idx="113">
                  <c:v>0.40822970908782602</c:v>
                </c:pt>
                <c:pt idx="114">
                  <c:v>0.45612833594836899</c:v>
                </c:pt>
                <c:pt idx="115">
                  <c:v>3.94190973050021</c:v>
                </c:pt>
                <c:pt idx="116">
                  <c:v>6.2451514461286104</c:v>
                </c:pt>
                <c:pt idx="117">
                  <c:v>5.1569512300443403</c:v>
                </c:pt>
                <c:pt idx="118">
                  <c:v>4.1455866188300003</c:v>
                </c:pt>
                <c:pt idx="119">
                  <c:v>3.1601445083957902</c:v>
                </c:pt>
                <c:pt idx="120">
                  <c:v>3.17783791539954</c:v>
                </c:pt>
                <c:pt idx="121">
                  <c:v>3.6457448244627999</c:v>
                </c:pt>
                <c:pt idx="122">
                  <c:v>3.4675868026456702</c:v>
                </c:pt>
                <c:pt idx="123">
                  <c:v>6.8474415292195401</c:v>
                </c:pt>
                <c:pt idx="124">
                  <c:v>6.7318326698728104</c:v>
                </c:pt>
                <c:pt idx="125">
                  <c:v>3.3393211658302002</c:v>
                </c:pt>
                <c:pt idx="126">
                  <c:v>3.82238909257857</c:v>
                </c:pt>
                <c:pt idx="127">
                  <c:v>1.36876737851559</c:v>
                </c:pt>
                <c:pt idx="128">
                  <c:v>-1.0173501458741301</c:v>
                </c:pt>
                <c:pt idx="129">
                  <c:v>2.0645499301341901</c:v>
                </c:pt>
                <c:pt idx="130">
                  <c:v>2.83234925801055</c:v>
                </c:pt>
                <c:pt idx="131">
                  <c:v>2.8302809585109698</c:v>
                </c:pt>
                <c:pt idx="132">
                  <c:v>2.8136526933086201</c:v>
                </c:pt>
                <c:pt idx="133">
                  <c:v>0.93542881924968402</c:v>
                </c:pt>
                <c:pt idx="134">
                  <c:v>1.1653985624452901</c:v>
                </c:pt>
                <c:pt idx="135">
                  <c:v>0.31960036457137098</c:v>
                </c:pt>
                <c:pt idx="136">
                  <c:v>0.57637835689794403</c:v>
                </c:pt>
                <c:pt idx="137">
                  <c:v>0.86673416922693503</c:v>
                </c:pt>
                <c:pt idx="138">
                  <c:v>0.183384415486398</c:v>
                </c:pt>
                <c:pt idx="139">
                  <c:v>-8.4216269685999406E-2</c:v>
                </c:pt>
                <c:pt idx="140">
                  <c:v>1.34243522618402</c:v>
                </c:pt>
                <c:pt idx="141">
                  <c:v>-2.3074744960489202</c:v>
                </c:pt>
                <c:pt idx="142">
                  <c:v>-0.87868170023598402</c:v>
                </c:pt>
                <c:pt idx="143">
                  <c:v>-0.57468797925798198</c:v>
                </c:pt>
                <c:pt idx="144">
                  <c:v>-1.45190729416803</c:v>
                </c:pt>
                <c:pt idx="145">
                  <c:v>0.690899760792685</c:v>
                </c:pt>
                <c:pt idx="146">
                  <c:v>0.63055441178376803</c:v>
                </c:pt>
                <c:pt idx="147">
                  <c:v>-0.35689015730476797</c:v>
                </c:pt>
                <c:pt idx="148">
                  <c:v>-0.84137577423430998</c:v>
                </c:pt>
                <c:pt idx="149">
                  <c:v>-0.98606416459721102</c:v>
                </c:pt>
                <c:pt idx="150">
                  <c:v>-5.9856277532022203E-2</c:v>
                </c:pt>
                <c:pt idx="151">
                  <c:v>-0.73517524871079498</c:v>
                </c:pt>
                <c:pt idx="152">
                  <c:v>-1.7877854858148401</c:v>
                </c:pt>
                <c:pt idx="153">
                  <c:v>0.90985672536556494</c:v>
                </c:pt>
                <c:pt idx="154">
                  <c:v>-1.39276882784488</c:v>
                </c:pt>
                <c:pt idx="155">
                  <c:v>-1.1306576829925099</c:v>
                </c:pt>
                <c:pt idx="156">
                  <c:v>0.100798605238994</c:v>
                </c:pt>
                <c:pt idx="157">
                  <c:v>-0.81521932834127697</c:v>
                </c:pt>
                <c:pt idx="158">
                  <c:v>-0.63925327859318803</c:v>
                </c:pt>
                <c:pt idx="159">
                  <c:v>-0.14572713749583199</c:v>
                </c:pt>
                <c:pt idx="160">
                  <c:v>0.38117898507426001</c:v>
                </c:pt>
                <c:pt idx="161">
                  <c:v>0.30854901192043399</c:v>
                </c:pt>
                <c:pt idx="162">
                  <c:v>0.109653428442824</c:v>
                </c:pt>
                <c:pt idx="163">
                  <c:v>1.58617825030349E-2</c:v>
                </c:pt>
                <c:pt idx="164">
                  <c:v>-1.5731671502150501E-4</c:v>
                </c:pt>
                <c:pt idx="165">
                  <c:v>-5.3517760495169799E-2</c:v>
                </c:pt>
                <c:pt idx="166">
                  <c:v>0.110068669527652</c:v>
                </c:pt>
                <c:pt idx="167">
                  <c:v>-0.14283522481743899</c:v>
                </c:pt>
                <c:pt idx="168">
                  <c:v>-0.43878565924416701</c:v>
                </c:pt>
                <c:pt idx="169">
                  <c:v>0.48191683919864797</c:v>
                </c:pt>
                <c:pt idx="170">
                  <c:v>0.80992725990487502</c:v>
                </c:pt>
                <c:pt idx="171">
                  <c:v>0.61006546567194997</c:v>
                </c:pt>
                <c:pt idx="172">
                  <c:v>0.32462854855812601</c:v>
                </c:pt>
                <c:pt idx="173">
                  <c:v>0.76887298169092699</c:v>
                </c:pt>
                <c:pt idx="174">
                  <c:v>0.60716300897625297</c:v>
                </c:pt>
                <c:pt idx="175">
                  <c:v>1.99164712495095</c:v>
                </c:pt>
                <c:pt idx="176">
                  <c:v>3.0421042701705101</c:v>
                </c:pt>
                <c:pt idx="177">
                  <c:v>0.25923405158903001</c:v>
                </c:pt>
                <c:pt idx="178">
                  <c:v>1.38223374420017</c:v>
                </c:pt>
                <c:pt idx="179">
                  <c:v>1.8308390604923499</c:v>
                </c:pt>
                <c:pt idx="180">
                  <c:v>0.90286152318233004</c:v>
                </c:pt>
                <c:pt idx="181">
                  <c:v>0.410499502543682</c:v>
                </c:pt>
                <c:pt idx="182">
                  <c:v>0.247843333211373</c:v>
                </c:pt>
                <c:pt idx="183">
                  <c:v>1.0282445796931701</c:v>
                </c:pt>
                <c:pt idx="184">
                  <c:v>0.68016121111162997</c:v>
                </c:pt>
                <c:pt idx="185">
                  <c:v>1.4109405872852401</c:v>
                </c:pt>
                <c:pt idx="186">
                  <c:v>1.5447362184975999</c:v>
                </c:pt>
                <c:pt idx="187">
                  <c:v>0.20218022421933901</c:v>
                </c:pt>
                <c:pt idx="188">
                  <c:v>-0.26769603850363999</c:v>
                </c:pt>
                <c:pt idx="189">
                  <c:v>0.86941455840763304</c:v>
                </c:pt>
                <c:pt idx="190">
                  <c:v>0.268217177167696</c:v>
                </c:pt>
                <c:pt idx="191">
                  <c:v>0.447847566771786</c:v>
                </c:pt>
                <c:pt idx="192">
                  <c:v>1.6008773175253801</c:v>
                </c:pt>
                <c:pt idx="193">
                  <c:v>0.17630927240963601</c:v>
                </c:pt>
                <c:pt idx="194">
                  <c:v>-5.5326431027347099E-3</c:v>
                </c:pt>
                <c:pt idx="195">
                  <c:v>-1.30029566212178</c:v>
                </c:pt>
                <c:pt idx="196">
                  <c:v>-0.889633999069672</c:v>
                </c:pt>
                <c:pt idx="197">
                  <c:v>-0.95950662494785899</c:v>
                </c:pt>
                <c:pt idx="198">
                  <c:v>-1.7315783479592799</c:v>
                </c:pt>
                <c:pt idx="199">
                  <c:v>-1.2262796256127799</c:v>
                </c:pt>
                <c:pt idx="200">
                  <c:v>-2.4249723252977899</c:v>
                </c:pt>
                <c:pt idx="201">
                  <c:v>-1.1381860970640301</c:v>
                </c:pt>
                <c:pt idx="202">
                  <c:v>-0.87857928027260701</c:v>
                </c:pt>
                <c:pt idx="203">
                  <c:v>-1.24162743162807</c:v>
                </c:pt>
                <c:pt idx="204">
                  <c:v>-0.98229191911096703</c:v>
                </c:pt>
                <c:pt idx="205">
                  <c:v>-0.24359821981622101</c:v>
                </c:pt>
                <c:pt idx="206">
                  <c:v>-2.92770632245642E-2</c:v>
                </c:pt>
                <c:pt idx="207">
                  <c:v>1.3058673187132099</c:v>
                </c:pt>
                <c:pt idx="208">
                  <c:v>1.51010807235827</c:v>
                </c:pt>
                <c:pt idx="209">
                  <c:v>0.88635415146704999</c:v>
                </c:pt>
                <c:pt idx="210">
                  <c:v>1.03479633278032</c:v>
                </c:pt>
                <c:pt idx="211">
                  <c:v>1.2221161090826</c:v>
                </c:pt>
                <c:pt idx="212">
                  <c:v>1.1008891322996699</c:v>
                </c:pt>
                <c:pt idx="213">
                  <c:v>-0.59873060604086503</c:v>
                </c:pt>
                <c:pt idx="214">
                  <c:v>-0.37221155761161301</c:v>
                </c:pt>
                <c:pt idx="215">
                  <c:v>-0.43842380365741701</c:v>
                </c:pt>
                <c:pt idx="216">
                  <c:v>-0.88130375919064396</c:v>
                </c:pt>
                <c:pt idx="217">
                  <c:v>1.25956534631955</c:v>
                </c:pt>
                <c:pt idx="218">
                  <c:v>1.8269002842761</c:v>
                </c:pt>
                <c:pt idx="219">
                  <c:v>1.44934913295631</c:v>
                </c:pt>
                <c:pt idx="220">
                  <c:v>1.0952039974579699</c:v>
                </c:pt>
                <c:pt idx="221">
                  <c:v>1.68241559089866</c:v>
                </c:pt>
                <c:pt idx="222">
                  <c:v>2.15302008074794</c:v>
                </c:pt>
                <c:pt idx="223">
                  <c:v>1.7028568256274501</c:v>
                </c:pt>
                <c:pt idx="224">
                  <c:v>2.67503191326561</c:v>
                </c:pt>
                <c:pt idx="225">
                  <c:v>2.2892017010756001</c:v>
                </c:pt>
                <c:pt idx="226">
                  <c:v>2.2557683306951799</c:v>
                </c:pt>
                <c:pt idx="227">
                  <c:v>3.0276223981095902</c:v>
                </c:pt>
                <c:pt idx="228">
                  <c:v>3.5568802575310001</c:v>
                </c:pt>
                <c:pt idx="229">
                  <c:v>3.4961919858044599</c:v>
                </c:pt>
                <c:pt idx="230">
                  <c:v>2.83644997828481</c:v>
                </c:pt>
                <c:pt idx="231">
                  <c:v>4.2570647363925396</c:v>
                </c:pt>
                <c:pt idx="232">
                  <c:v>6.0144312670083799</c:v>
                </c:pt>
                <c:pt idx="233">
                  <c:v>4.5910975495743198</c:v>
                </c:pt>
                <c:pt idx="234">
                  <c:v>4.1885013091454502</c:v>
                </c:pt>
                <c:pt idx="235">
                  <c:v>3.7792333537238498</c:v>
                </c:pt>
                <c:pt idx="236">
                  <c:v>3.0244666759223802</c:v>
                </c:pt>
                <c:pt idx="237">
                  <c:v>3.55080434488075</c:v>
                </c:pt>
                <c:pt idx="238">
                  <c:v>3.4601131080182599</c:v>
                </c:pt>
                <c:pt idx="239">
                  <c:v>4.2939449782763104</c:v>
                </c:pt>
                <c:pt idx="240">
                  <c:v>4.4027125410794499</c:v>
                </c:pt>
                <c:pt idx="241">
                  <c:v>3.8248462169016002</c:v>
                </c:pt>
                <c:pt idx="242">
                  <c:v>3.5454048953682298</c:v>
                </c:pt>
                <c:pt idx="243">
                  <c:v>2.0475633658719099</c:v>
                </c:pt>
                <c:pt idx="244">
                  <c:v>-0.116765594632307</c:v>
                </c:pt>
                <c:pt idx="245">
                  <c:v>0.269392233612953</c:v>
                </c:pt>
                <c:pt idx="246">
                  <c:v>-7.4556463391062297E-2</c:v>
                </c:pt>
                <c:pt idx="247">
                  <c:v>0.41728886332468301</c:v>
                </c:pt>
                <c:pt idx="248">
                  <c:v>0.879602981765926</c:v>
                </c:pt>
                <c:pt idx="249">
                  <c:v>1.52806387343203</c:v>
                </c:pt>
                <c:pt idx="250">
                  <c:v>1.6134030724505499</c:v>
                </c:pt>
                <c:pt idx="251">
                  <c:v>0.17447154876137899</c:v>
                </c:pt>
                <c:pt idx="252">
                  <c:v>0.302045656248073</c:v>
                </c:pt>
                <c:pt idx="253">
                  <c:v>1.8818175495958001</c:v>
                </c:pt>
                <c:pt idx="254">
                  <c:v>2.3213161538484299</c:v>
                </c:pt>
                <c:pt idx="255">
                  <c:v>1.7560161068645099</c:v>
                </c:pt>
                <c:pt idx="256">
                  <c:v>2.0019795035090402</c:v>
                </c:pt>
                <c:pt idx="257">
                  <c:v>3.5767190975708201</c:v>
                </c:pt>
                <c:pt idx="258">
                  <c:v>3.4385325402414901</c:v>
                </c:pt>
                <c:pt idx="259">
                  <c:v>3.52735591641096</c:v>
                </c:pt>
                <c:pt idx="260">
                  <c:v>2.8375712195229901</c:v>
                </c:pt>
                <c:pt idx="261">
                  <c:v>3.3360908937717801</c:v>
                </c:pt>
                <c:pt idx="262">
                  <c:v>3.4227703786393602</c:v>
                </c:pt>
                <c:pt idx="263">
                  <c:v>3.84345936605011</c:v>
                </c:pt>
                <c:pt idx="264">
                  <c:v>3.7733933105356599</c:v>
                </c:pt>
                <c:pt idx="265">
                  <c:v>3.6456964204251201</c:v>
                </c:pt>
                <c:pt idx="266">
                  <c:v>3.7804275370061098</c:v>
                </c:pt>
              </c:numCache>
            </c:numRef>
          </c:val>
          <c:smooth val="0"/>
          <c:extLst>
            <c:ext xmlns:c16="http://schemas.microsoft.com/office/drawing/2014/chart" uri="{C3380CC4-5D6E-409C-BE32-E72D297353CC}">
              <c16:uniqueId val="{00000001-B86E-4CB4-A69D-449581C398B8}"/>
            </c:ext>
          </c:extLst>
        </c:ser>
        <c:ser>
          <c:idx val="3"/>
          <c:order val="1"/>
          <c:tx>
            <c:strRef>
              <c:f>'F67-68'!$I$6</c:f>
              <c:strCache>
                <c:ptCount val="1"/>
                <c:pt idx="0">
                  <c:v>Nacional</c:v>
                </c:pt>
              </c:strCache>
            </c:strRef>
          </c:tx>
          <c:spPr>
            <a:ln w="19050" cap="rnd">
              <a:solidFill>
                <a:schemeClr val="bg1">
                  <a:lumMod val="50000"/>
                </a:schemeClr>
              </a:solidFill>
              <a:round/>
            </a:ln>
            <a:effectLst/>
          </c:spPr>
          <c:marker>
            <c:symbol val="none"/>
          </c:marker>
          <c:dLbls>
            <c:dLbl>
              <c:idx val="244"/>
              <c:layout>
                <c:manualLayout>
                  <c:x val="-0.14983475579434313"/>
                  <c:y val="7.4750800309802842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B28E-448E-806B-1B9FA17360EF}"/>
                </c:ext>
              </c:extLst>
            </c:dLbl>
            <c:dLbl>
              <c:idx val="266"/>
              <c:layout>
                <c:manualLayout>
                  <c:x val="-8.6483724882432292E-2"/>
                  <c:y val="-0.1335380215343203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9153-45F6-A02F-00F1D5E32F8F}"/>
                </c:ext>
              </c:extLst>
            </c:dLbl>
            <c:numFmt formatCode="#,##0.00&quot;%&quot;" sourceLinked="0"/>
            <c:spPr>
              <a:noFill/>
              <a:ln>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'F67-68'!$A$19:$A$285</c:f>
              <c:numCache>
                <c:formatCode>mm/dd/yyyy</c:formatCode>
                <c:ptCount val="267"/>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numCache>
            </c:numRef>
          </c:cat>
          <c:val>
            <c:numRef>
              <c:f>'F67-68'!$I$19:$I$285</c:f>
              <c:numCache>
                <c:formatCode>0.00</c:formatCode>
                <c:ptCount val="267"/>
                <c:pt idx="0">
                  <c:v>5.5004727019670696</c:v>
                </c:pt>
                <c:pt idx="1">
                  <c:v>5.1688245605969501</c:v>
                </c:pt>
                <c:pt idx="2">
                  <c:v>5.4777787051075304</c:v>
                </c:pt>
                <c:pt idx="3">
                  <c:v>5.4834814228024404</c:v>
                </c:pt>
                <c:pt idx="4">
                  <c:v>5.7575676503125202</c:v>
                </c:pt>
                <c:pt idx="5">
                  <c:v>4.30861467116965</c:v>
                </c:pt>
                <c:pt idx="6">
                  <c:v>5.6085008689402898</c:v>
                </c:pt>
                <c:pt idx="7">
                  <c:v>5.7657110900697104</c:v>
                </c:pt>
                <c:pt idx="8">
                  <c:v>6.0338545780191701</c:v>
                </c:pt>
                <c:pt idx="9">
                  <c:v>5.7082287282186996</c:v>
                </c:pt>
                <c:pt idx="10">
                  <c:v>5.32841618865731</c:v>
                </c:pt>
                <c:pt idx="11">
                  <c:v>5.5524739271994603</c:v>
                </c:pt>
                <c:pt idx="12">
                  <c:v>5.9524086879973597</c:v>
                </c:pt>
                <c:pt idx="13">
                  <c:v>4.8654653080390204</c:v>
                </c:pt>
                <c:pt idx="14">
                  <c:v>6.0955648593550702</c:v>
                </c:pt>
                <c:pt idx="15">
                  <c:v>3.9708374624587699</c:v>
                </c:pt>
                <c:pt idx="16">
                  <c:v>2.1421970095093501</c:v>
                </c:pt>
                <c:pt idx="17">
                  <c:v>3.89899006516805</c:v>
                </c:pt>
                <c:pt idx="18">
                  <c:v>1.87488793583104</c:v>
                </c:pt>
                <c:pt idx="19">
                  <c:v>2.9743590329481799</c:v>
                </c:pt>
                <c:pt idx="20">
                  <c:v>2.6981737232965002</c:v>
                </c:pt>
                <c:pt idx="21">
                  <c:v>2.2497940495762401</c:v>
                </c:pt>
                <c:pt idx="22">
                  <c:v>1.4993766126413901</c:v>
                </c:pt>
                <c:pt idx="23">
                  <c:v>1.92133970417971</c:v>
                </c:pt>
                <c:pt idx="24">
                  <c:v>0.60427913677418799</c:v>
                </c:pt>
                <c:pt idx="25">
                  <c:v>0.685946311174224</c:v>
                </c:pt>
                <c:pt idx="26">
                  <c:v>0.64396386236618097</c:v>
                </c:pt>
                <c:pt idx="27">
                  <c:v>1.08362606131349</c:v>
                </c:pt>
                <c:pt idx="28">
                  <c:v>1.99090961003872</c:v>
                </c:pt>
                <c:pt idx="29">
                  <c:v>2.4111263146725102</c:v>
                </c:pt>
                <c:pt idx="30">
                  <c:v>2.8296844809261801</c:v>
                </c:pt>
                <c:pt idx="31">
                  <c:v>3.56215302312446</c:v>
                </c:pt>
                <c:pt idx="32">
                  <c:v>3.7529390180076398</c:v>
                </c:pt>
                <c:pt idx="33">
                  <c:v>3.1839398654625</c:v>
                </c:pt>
                <c:pt idx="34">
                  <c:v>3.2443921522117698</c:v>
                </c:pt>
                <c:pt idx="35">
                  <c:v>3.1232312110374099</c:v>
                </c:pt>
                <c:pt idx="36">
                  <c:v>3.2055609623298702</c:v>
                </c:pt>
                <c:pt idx="37">
                  <c:v>2.6419924926617502</c:v>
                </c:pt>
                <c:pt idx="38">
                  <c:v>2.2594553587270498</c:v>
                </c:pt>
                <c:pt idx="39">
                  <c:v>1.9387025774601601</c:v>
                </c:pt>
                <c:pt idx="40">
                  <c:v>1.92893869171693</c:v>
                </c:pt>
                <c:pt idx="41">
                  <c:v>2.0967915416799001</c:v>
                </c:pt>
                <c:pt idx="42">
                  <c:v>1.9065207388580001</c:v>
                </c:pt>
                <c:pt idx="43">
                  <c:v>1.61509487575988</c:v>
                </c:pt>
                <c:pt idx="44">
                  <c:v>1.1440130106616</c:v>
                </c:pt>
                <c:pt idx="45">
                  <c:v>0.93032213683930098</c:v>
                </c:pt>
                <c:pt idx="46">
                  <c:v>0.71204017897710203</c:v>
                </c:pt>
                <c:pt idx="47">
                  <c:v>0.38323102759581001</c:v>
                </c:pt>
                <c:pt idx="48">
                  <c:v>0.50173925616945303</c:v>
                </c:pt>
                <c:pt idx="49">
                  <c:v>1.1519444206021101</c:v>
                </c:pt>
                <c:pt idx="50">
                  <c:v>1.2808812928121001</c:v>
                </c:pt>
                <c:pt idx="51">
                  <c:v>1.8593342628129499</c:v>
                </c:pt>
                <c:pt idx="52">
                  <c:v>1.4884098009811899</c:v>
                </c:pt>
                <c:pt idx="53">
                  <c:v>0.988921299104084</c:v>
                </c:pt>
                <c:pt idx="54">
                  <c:v>1.2368872892071201</c:v>
                </c:pt>
                <c:pt idx="55">
                  <c:v>1.27242890309303</c:v>
                </c:pt>
                <c:pt idx="56">
                  <c:v>1.57444967372082</c:v>
                </c:pt>
                <c:pt idx="57">
                  <c:v>2.0163801189274002</c:v>
                </c:pt>
                <c:pt idx="58">
                  <c:v>2.29264988286302</c:v>
                </c:pt>
                <c:pt idx="59">
                  <c:v>2.8331107406927898</c:v>
                </c:pt>
                <c:pt idx="60">
                  <c:v>2.4995388704912802</c:v>
                </c:pt>
                <c:pt idx="61">
                  <c:v>1.9525057619792501</c:v>
                </c:pt>
                <c:pt idx="62">
                  <c:v>2.19117585345434</c:v>
                </c:pt>
                <c:pt idx="63">
                  <c:v>1.88701674477596</c:v>
                </c:pt>
                <c:pt idx="64">
                  <c:v>2.3178069753763402</c:v>
                </c:pt>
                <c:pt idx="65">
                  <c:v>2.3185345816913099</c:v>
                </c:pt>
                <c:pt idx="66">
                  <c:v>1.9350816784037901</c:v>
                </c:pt>
                <c:pt idx="67">
                  <c:v>2.0839706838750698</c:v>
                </c:pt>
                <c:pt idx="68">
                  <c:v>1.79745046474029</c:v>
                </c:pt>
                <c:pt idx="69">
                  <c:v>1.2086196357635099</c:v>
                </c:pt>
                <c:pt idx="70">
                  <c:v>0.94513131686002605</c:v>
                </c:pt>
                <c:pt idx="71">
                  <c:v>1.0512640870856</c:v>
                </c:pt>
                <c:pt idx="72">
                  <c:v>1.10956011676637</c:v>
                </c:pt>
                <c:pt idx="73">
                  <c:v>1.1939852321311</c:v>
                </c:pt>
                <c:pt idx="74">
                  <c:v>1.0353785748139499</c:v>
                </c:pt>
                <c:pt idx="75">
                  <c:v>1.02624831599856</c:v>
                </c:pt>
                <c:pt idx="76">
                  <c:v>1.1006290726315999</c:v>
                </c:pt>
                <c:pt idx="77">
                  <c:v>1.0661954185676299</c:v>
                </c:pt>
                <c:pt idx="78">
                  <c:v>1.2038860216393199</c:v>
                </c:pt>
                <c:pt idx="79">
                  <c:v>0.82340223387375999</c:v>
                </c:pt>
                <c:pt idx="80">
                  <c:v>0.929259875399713</c:v>
                </c:pt>
                <c:pt idx="81">
                  <c:v>1.1612474262476999</c:v>
                </c:pt>
                <c:pt idx="82">
                  <c:v>1.2666434074697599</c:v>
                </c:pt>
                <c:pt idx="83">
                  <c:v>1.07744541241348</c:v>
                </c:pt>
                <c:pt idx="84">
                  <c:v>1.0141643077742299</c:v>
                </c:pt>
                <c:pt idx="85">
                  <c:v>0.96573438247560295</c:v>
                </c:pt>
                <c:pt idx="86">
                  <c:v>1.0302085120179401</c:v>
                </c:pt>
                <c:pt idx="87">
                  <c:v>1.11876493032612</c:v>
                </c:pt>
                <c:pt idx="88">
                  <c:v>0.58854920719693105</c:v>
                </c:pt>
                <c:pt idx="89">
                  <c:v>0.33864304657196298</c:v>
                </c:pt>
                <c:pt idx="90">
                  <c:v>5.9626537887580398E-2</c:v>
                </c:pt>
                <c:pt idx="91">
                  <c:v>0.31684992010361201</c:v>
                </c:pt>
                <c:pt idx="92">
                  <c:v>0.272736283604602</c:v>
                </c:pt>
                <c:pt idx="93">
                  <c:v>0.24307958388158901</c:v>
                </c:pt>
                <c:pt idx="94">
                  <c:v>0.20009452739078201</c:v>
                </c:pt>
                <c:pt idx="95">
                  <c:v>-0.46694868566035103</c:v>
                </c:pt>
                <c:pt idx="96">
                  <c:v>-0.61100471299185799</c:v>
                </c:pt>
                <c:pt idx="97">
                  <c:v>-0.42692979461932401</c:v>
                </c:pt>
                <c:pt idx="98">
                  <c:v>-3.1284537317710602E-2</c:v>
                </c:pt>
                <c:pt idx="99">
                  <c:v>-1.2532011406417101</c:v>
                </c:pt>
                <c:pt idx="100">
                  <c:v>-1.0940547571449999</c:v>
                </c:pt>
                <c:pt idx="101">
                  <c:v>-0.88944091909357603</c:v>
                </c:pt>
                <c:pt idx="102">
                  <c:v>-0.73574167378848099</c:v>
                </c:pt>
                <c:pt idx="103">
                  <c:v>-1.0428757582172099</c:v>
                </c:pt>
                <c:pt idx="104">
                  <c:v>-0.88470535860617505</c:v>
                </c:pt>
                <c:pt idx="105">
                  <c:v>-0.62730018762602302</c:v>
                </c:pt>
                <c:pt idx="106">
                  <c:v>-0.81482206705869598</c:v>
                </c:pt>
                <c:pt idx="107">
                  <c:v>-0.517236608384264</c:v>
                </c:pt>
                <c:pt idx="108">
                  <c:v>-0.57076828730755502</c:v>
                </c:pt>
                <c:pt idx="109">
                  <c:v>-1.00748896489752</c:v>
                </c:pt>
                <c:pt idx="110">
                  <c:v>-1.75944210242276</c:v>
                </c:pt>
                <c:pt idx="111">
                  <c:v>-1.8421709732107301</c:v>
                </c:pt>
                <c:pt idx="112">
                  <c:v>-1.3103770851523799</c:v>
                </c:pt>
                <c:pt idx="113">
                  <c:v>-0.58285364188059896</c:v>
                </c:pt>
                <c:pt idx="114">
                  <c:v>-0.49111887113911801</c:v>
                </c:pt>
                <c:pt idx="115">
                  <c:v>0.26742533090133902</c:v>
                </c:pt>
                <c:pt idx="116">
                  <c:v>0.45965776478169601</c:v>
                </c:pt>
                <c:pt idx="117">
                  <c:v>2.2022163915957901E-2</c:v>
                </c:pt>
                <c:pt idx="118">
                  <c:v>0.26244839645421802</c:v>
                </c:pt>
                <c:pt idx="119">
                  <c:v>-0.13377873449675901</c:v>
                </c:pt>
                <c:pt idx="120">
                  <c:v>-7.1186631932218497E-2</c:v>
                </c:pt>
                <c:pt idx="121">
                  <c:v>0.81938810702493203</c:v>
                </c:pt>
                <c:pt idx="122">
                  <c:v>0.73203674754724901</c:v>
                </c:pt>
                <c:pt idx="123">
                  <c:v>2.1020469647466302</c:v>
                </c:pt>
                <c:pt idx="124">
                  <c:v>2.0209180313273101</c:v>
                </c:pt>
                <c:pt idx="125">
                  <c:v>1.2816857339305501</c:v>
                </c:pt>
                <c:pt idx="126">
                  <c:v>1.23704911635913</c:v>
                </c:pt>
                <c:pt idx="127">
                  <c:v>0.794251962094217</c:v>
                </c:pt>
                <c:pt idx="128">
                  <c:v>0.63670996714633199</c:v>
                </c:pt>
                <c:pt idx="129">
                  <c:v>1.21407241138569</c:v>
                </c:pt>
                <c:pt idx="130">
                  <c:v>1.0329253707972701</c:v>
                </c:pt>
                <c:pt idx="131">
                  <c:v>1.1046255408766501</c:v>
                </c:pt>
                <c:pt idx="132">
                  <c:v>0.66853007342790904</c:v>
                </c:pt>
                <c:pt idx="133">
                  <c:v>-0.15002449906489401</c:v>
                </c:pt>
                <c:pt idx="134">
                  <c:v>0.39407253246999102</c:v>
                </c:pt>
                <c:pt idx="135">
                  <c:v>0.267115246236105</c:v>
                </c:pt>
                <c:pt idx="136">
                  <c:v>0.530818186110249</c:v>
                </c:pt>
                <c:pt idx="137">
                  <c:v>0.32482385998000601</c:v>
                </c:pt>
                <c:pt idx="138">
                  <c:v>-0.179530769705916</c:v>
                </c:pt>
                <c:pt idx="139">
                  <c:v>-4.4845245346036802E-2</c:v>
                </c:pt>
                <c:pt idx="140">
                  <c:v>-2.96356486757854E-2</c:v>
                </c:pt>
                <c:pt idx="141">
                  <c:v>-0.64451405597343303</c:v>
                </c:pt>
                <c:pt idx="142">
                  <c:v>-0.32367766033564199</c:v>
                </c:pt>
                <c:pt idx="143">
                  <c:v>-0.22257224398322101</c:v>
                </c:pt>
                <c:pt idx="144">
                  <c:v>0.39771339106846598</c:v>
                </c:pt>
                <c:pt idx="145">
                  <c:v>0.96448795695211997</c:v>
                </c:pt>
                <c:pt idx="146">
                  <c:v>0.71331331229256301</c:v>
                </c:pt>
                <c:pt idx="147">
                  <c:v>4.13231206559894E-2</c:v>
                </c:pt>
                <c:pt idx="148">
                  <c:v>-0.48204792772793498</c:v>
                </c:pt>
                <c:pt idx="149">
                  <c:v>-0.74956058033565098</c:v>
                </c:pt>
                <c:pt idx="150">
                  <c:v>-3.7290548415602802E-2</c:v>
                </c:pt>
                <c:pt idx="151">
                  <c:v>9.4108765987255302E-2</c:v>
                </c:pt>
                <c:pt idx="152">
                  <c:v>0.168946066513498</c:v>
                </c:pt>
                <c:pt idx="153">
                  <c:v>0.494895729492284</c:v>
                </c:pt>
                <c:pt idx="154">
                  <c:v>0.306276724314891</c:v>
                </c:pt>
                <c:pt idx="155">
                  <c:v>0.194511013851106</c:v>
                </c:pt>
                <c:pt idx="156">
                  <c:v>-5.7067131805310601E-3</c:v>
                </c:pt>
                <c:pt idx="157">
                  <c:v>-0.44583574653224201</c:v>
                </c:pt>
                <c:pt idx="158">
                  <c:v>-8.7966719110788003E-2</c:v>
                </c:pt>
                <c:pt idx="159">
                  <c:v>0.39840336976926199</c:v>
                </c:pt>
                <c:pt idx="160">
                  <c:v>0.919167869995419</c:v>
                </c:pt>
                <c:pt idx="161">
                  <c:v>0.90702933508095596</c:v>
                </c:pt>
                <c:pt idx="162">
                  <c:v>0.67131932337529698</c:v>
                </c:pt>
                <c:pt idx="163">
                  <c:v>0.72180270849144801</c:v>
                </c:pt>
                <c:pt idx="164">
                  <c:v>0.47317151336951901</c:v>
                </c:pt>
                <c:pt idx="165">
                  <c:v>0.31553456182031903</c:v>
                </c:pt>
                <c:pt idx="166">
                  <c:v>0.139575892313126</c:v>
                </c:pt>
                <c:pt idx="167">
                  <c:v>0.64377853819321795</c:v>
                </c:pt>
                <c:pt idx="168">
                  <c:v>0.52687057568747697</c:v>
                </c:pt>
                <c:pt idx="169">
                  <c:v>1.22811413588513</c:v>
                </c:pt>
                <c:pt idx="170">
                  <c:v>1.14082194208927</c:v>
                </c:pt>
                <c:pt idx="171">
                  <c:v>0.99439673517225402</c:v>
                </c:pt>
                <c:pt idx="172">
                  <c:v>0.90516484712601697</c:v>
                </c:pt>
                <c:pt idx="173">
                  <c:v>1.4399433808365101</c:v>
                </c:pt>
                <c:pt idx="174">
                  <c:v>1.2178645557539201</c:v>
                </c:pt>
                <c:pt idx="175">
                  <c:v>1.48273405853634</c:v>
                </c:pt>
                <c:pt idx="176">
                  <c:v>1.75351589632968</c:v>
                </c:pt>
                <c:pt idx="177">
                  <c:v>1.48567340306149</c:v>
                </c:pt>
                <c:pt idx="178">
                  <c:v>1.69820594677625</c:v>
                </c:pt>
                <c:pt idx="179">
                  <c:v>1.7993033252402499</c:v>
                </c:pt>
                <c:pt idx="180">
                  <c:v>1.8973035202467701</c:v>
                </c:pt>
                <c:pt idx="181">
                  <c:v>1.14016218399386</c:v>
                </c:pt>
                <c:pt idx="182">
                  <c:v>0.88029264747051506</c:v>
                </c:pt>
                <c:pt idx="183">
                  <c:v>1.2412203039303</c:v>
                </c:pt>
                <c:pt idx="184">
                  <c:v>0.96319762853866997</c:v>
                </c:pt>
                <c:pt idx="185">
                  <c:v>1.31113993563301</c:v>
                </c:pt>
                <c:pt idx="186">
                  <c:v>1.5081011738077701</c:v>
                </c:pt>
                <c:pt idx="187">
                  <c:v>0.97885970562385805</c:v>
                </c:pt>
                <c:pt idx="188">
                  <c:v>0.79757297896250201</c:v>
                </c:pt>
                <c:pt idx="189">
                  <c:v>0.70826684089928504</c:v>
                </c:pt>
                <c:pt idx="190">
                  <c:v>0.53849499918181598</c:v>
                </c:pt>
                <c:pt idx="191">
                  <c:v>0.419941451139549</c:v>
                </c:pt>
                <c:pt idx="192">
                  <c:v>0.52189225477206103</c:v>
                </c:pt>
                <c:pt idx="193">
                  <c:v>-0.63166353248781404</c:v>
                </c:pt>
                <c:pt idx="194">
                  <c:v>-0.51424659314290899</c:v>
                </c:pt>
                <c:pt idx="195">
                  <c:v>-0.81518771140436397</c:v>
                </c:pt>
                <c:pt idx="196">
                  <c:v>-0.89174131039238003</c:v>
                </c:pt>
                <c:pt idx="197">
                  <c:v>-1.09038831932297</c:v>
                </c:pt>
                <c:pt idx="198">
                  <c:v>-1.3920171568879101</c:v>
                </c:pt>
                <c:pt idx="199">
                  <c:v>-1.49380702802498</c:v>
                </c:pt>
                <c:pt idx="200">
                  <c:v>-1.750227837507</c:v>
                </c:pt>
                <c:pt idx="201">
                  <c:v>-1.2699195335340401</c:v>
                </c:pt>
                <c:pt idx="202">
                  <c:v>-1.2128934905162101</c:v>
                </c:pt>
                <c:pt idx="203">
                  <c:v>-1.60654635823102</c:v>
                </c:pt>
                <c:pt idx="204">
                  <c:v>-1.16753108754496</c:v>
                </c:pt>
                <c:pt idx="205">
                  <c:v>-0.39898755179642598</c:v>
                </c:pt>
                <c:pt idx="206">
                  <c:v>7.28198876434938E-2</c:v>
                </c:pt>
                <c:pt idx="207">
                  <c:v>0.859500409917757</c:v>
                </c:pt>
                <c:pt idx="208">
                  <c:v>1.23082917612765</c:v>
                </c:pt>
                <c:pt idx="209">
                  <c:v>0.888879103446927</c:v>
                </c:pt>
                <c:pt idx="210">
                  <c:v>1.0607118925613199</c:v>
                </c:pt>
                <c:pt idx="211">
                  <c:v>1.0825048031156701</c:v>
                </c:pt>
                <c:pt idx="212">
                  <c:v>0.96929800030860502</c:v>
                </c:pt>
                <c:pt idx="213">
                  <c:v>0.780761324145818</c:v>
                </c:pt>
                <c:pt idx="214">
                  <c:v>0.88760640945049196</c:v>
                </c:pt>
                <c:pt idx="215">
                  <c:v>1.1423233724517901</c:v>
                </c:pt>
                <c:pt idx="216">
                  <c:v>0.52391166306118298</c:v>
                </c:pt>
                <c:pt idx="217">
                  <c:v>2.4670283528674699</c:v>
                </c:pt>
                <c:pt idx="218">
                  <c:v>2.8785803889820998</c:v>
                </c:pt>
                <c:pt idx="219">
                  <c:v>2.62402555840815</c:v>
                </c:pt>
                <c:pt idx="220">
                  <c:v>2.4427027723340702</c:v>
                </c:pt>
                <c:pt idx="221">
                  <c:v>2.3060872606135701</c:v>
                </c:pt>
                <c:pt idx="222">
                  <c:v>2.51191598353746</c:v>
                </c:pt>
                <c:pt idx="223">
                  <c:v>2.63498529679178</c:v>
                </c:pt>
                <c:pt idx="224">
                  <c:v>3.3360186016653701</c:v>
                </c:pt>
                <c:pt idx="225">
                  <c:v>3.3434272813338799</c:v>
                </c:pt>
                <c:pt idx="226">
                  <c:v>3.32578313745109</c:v>
                </c:pt>
                <c:pt idx="227">
                  <c:v>3.4662054192723599</c:v>
                </c:pt>
                <c:pt idx="228">
                  <c:v>3.7755089229210901</c:v>
                </c:pt>
                <c:pt idx="229">
                  <c:v>3.08451810238597</c:v>
                </c:pt>
                <c:pt idx="230">
                  <c:v>2.63572065383604</c:v>
                </c:pt>
                <c:pt idx="231">
                  <c:v>3.7243181686609201</c:v>
                </c:pt>
                <c:pt idx="232">
                  <c:v>5.7350754422812198</c:v>
                </c:pt>
                <c:pt idx="233">
                  <c:v>5.10550346221053</c:v>
                </c:pt>
                <c:pt idx="234">
                  <c:v>4.64895275923325</c:v>
                </c:pt>
                <c:pt idx="235">
                  <c:v>2.7083815625130101</c:v>
                </c:pt>
                <c:pt idx="236">
                  <c:v>2.3008652188007299</c:v>
                </c:pt>
                <c:pt idx="237">
                  <c:v>3.4224271080169002</c:v>
                </c:pt>
                <c:pt idx="238">
                  <c:v>3.4408106326793999</c:v>
                </c:pt>
                <c:pt idx="239">
                  <c:v>4.4551753606265398</c:v>
                </c:pt>
                <c:pt idx="240">
                  <c:v>4.6068504703899302</c:v>
                </c:pt>
                <c:pt idx="241">
                  <c:v>4.5307983640097396</c:v>
                </c:pt>
                <c:pt idx="242">
                  <c:v>4.1577050196484704</c:v>
                </c:pt>
                <c:pt idx="243">
                  <c:v>2.2818302788343998</c:v>
                </c:pt>
                <c:pt idx="244">
                  <c:v>-0.12133815849528801</c:v>
                </c:pt>
                <c:pt idx="245">
                  <c:v>0.245800404336594</c:v>
                </c:pt>
                <c:pt idx="246">
                  <c:v>0.17337110625304</c:v>
                </c:pt>
                <c:pt idx="247">
                  <c:v>1.5569035135903899</c:v>
                </c:pt>
                <c:pt idx="248">
                  <c:v>1.75773297752133</c:v>
                </c:pt>
                <c:pt idx="249">
                  <c:v>1.1827457949886899</c:v>
                </c:pt>
                <c:pt idx="250">
                  <c:v>1.1822133618761199</c:v>
                </c:pt>
                <c:pt idx="251">
                  <c:v>4.3049137812389802E-2</c:v>
                </c:pt>
                <c:pt idx="252">
                  <c:v>0.123378979606437</c:v>
                </c:pt>
                <c:pt idx="253">
                  <c:v>1.6697064516025799</c:v>
                </c:pt>
                <c:pt idx="254">
                  <c:v>2.0447781115033599</c:v>
                </c:pt>
                <c:pt idx="255">
                  <c:v>2.8693552182283102</c:v>
                </c:pt>
                <c:pt idx="256">
                  <c:v>2.91521630081539</c:v>
                </c:pt>
                <c:pt idx="257">
                  <c:v>3.0398752737205998</c:v>
                </c:pt>
                <c:pt idx="258">
                  <c:v>2.91153877402337</c:v>
                </c:pt>
                <c:pt idx="259">
                  <c:v>3.0774555881047498</c:v>
                </c:pt>
                <c:pt idx="260">
                  <c:v>2.6169861418915201</c:v>
                </c:pt>
                <c:pt idx="261">
                  <c:v>2.3473131029095202</c:v>
                </c:pt>
                <c:pt idx="262">
                  <c:v>2.4869879601423102</c:v>
                </c:pt>
                <c:pt idx="263">
                  <c:v>2.96807023845242</c:v>
                </c:pt>
                <c:pt idx="264">
                  <c:v>2.9201357948433602</c:v>
                </c:pt>
                <c:pt idx="265">
                  <c:v>3.0773933096093402</c:v>
                </c:pt>
                <c:pt idx="266">
                  <c:v>3.3457508570536398</c:v>
                </c:pt>
              </c:numCache>
            </c:numRef>
          </c:val>
          <c:smooth val="0"/>
          <c:extLst>
            <c:ext xmlns:c16="http://schemas.microsoft.com/office/drawing/2014/chart" uri="{C3380CC4-5D6E-409C-BE32-E72D297353CC}">
              <c16:uniqueId val="{00000003-B86E-4CB4-A69D-449581C398B8}"/>
            </c:ext>
          </c:extLst>
        </c:ser>
        <c:dLbls>
          <c:showLegendKey val="0"/>
          <c:showVal val="0"/>
          <c:showCatName val="0"/>
          <c:showSerName val="0"/>
          <c:showPercent val="0"/>
          <c:showBubbleSize val="0"/>
        </c:dLbls>
        <c:smooth val="0"/>
        <c:axId val="2074409871"/>
        <c:axId val="1901754255"/>
      </c:lineChart>
      <c:dateAx>
        <c:axId val="2074409871"/>
        <c:scaling>
          <c:orientation val="minMax"/>
          <c:max val="44958"/>
          <c:min val="36557"/>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901754255"/>
        <c:crosses val="autoZero"/>
        <c:auto val="1"/>
        <c:lblOffset val="100"/>
        <c:baseTimeUnit val="months"/>
        <c:majorUnit val="6"/>
        <c:majorTimeUnit val="months"/>
      </c:dateAx>
      <c:valAx>
        <c:axId val="1901754255"/>
        <c:scaling>
          <c:orientation val="minMax"/>
        </c:scaling>
        <c:delete val="0"/>
        <c:axPos val="l"/>
        <c:majorGridlines>
          <c:spPr>
            <a:ln w="9525" cap="flat" cmpd="sng" algn="ctr">
              <a:solidFill>
                <a:schemeClr val="tx1">
                  <a:lumMod val="15000"/>
                  <a:lumOff val="85000"/>
                </a:schemeClr>
              </a:solidFill>
              <a:round/>
            </a:ln>
            <a:effectLst/>
          </c:spPr>
        </c:majorGridlines>
        <c:numFmt formatCode="#,##0.0&quot;%&quot;"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0744098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5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09CC-4C00-A054-09DD04B0E481}"/>
              </c:ext>
            </c:extLst>
          </c:dPt>
          <c:dPt>
            <c:idx val="19"/>
            <c:invertIfNegative val="0"/>
            <c:bubble3D val="0"/>
            <c:extLst>
              <c:ext xmlns:c16="http://schemas.microsoft.com/office/drawing/2014/chart" uri="{C3380CC4-5D6E-409C-BE32-E72D297353CC}">
                <c16:uniqueId val="{00000001-09CC-4C00-A054-09DD04B0E481}"/>
              </c:ext>
            </c:extLst>
          </c:dPt>
          <c:dPt>
            <c:idx val="21"/>
            <c:invertIfNegative val="0"/>
            <c:bubble3D val="0"/>
            <c:spPr>
              <a:solidFill>
                <a:srgbClr val="FFC000"/>
              </a:solidFill>
              <a:ln>
                <a:noFill/>
              </a:ln>
              <a:effectLst/>
            </c:spPr>
            <c:extLst>
              <c:ext xmlns:c16="http://schemas.microsoft.com/office/drawing/2014/chart" uri="{C3380CC4-5D6E-409C-BE32-E72D297353CC}">
                <c16:uniqueId val="{00000008-5E54-4FF4-8BD6-3814ADE7BC96}"/>
              </c:ext>
            </c:extLst>
          </c:dPt>
          <c:dPt>
            <c:idx val="22"/>
            <c:invertIfNegative val="0"/>
            <c:bubble3D val="0"/>
            <c:extLst>
              <c:ext xmlns:c16="http://schemas.microsoft.com/office/drawing/2014/chart" uri="{C3380CC4-5D6E-409C-BE32-E72D297353CC}">
                <c16:uniqueId val="{00000007-068A-4952-8E88-5CD4035B0825}"/>
              </c:ext>
            </c:extLst>
          </c:dPt>
          <c:dPt>
            <c:idx val="23"/>
            <c:invertIfNegative val="0"/>
            <c:bubble3D val="0"/>
            <c:extLst>
              <c:ext xmlns:c16="http://schemas.microsoft.com/office/drawing/2014/chart" uri="{C3380CC4-5D6E-409C-BE32-E72D297353CC}">
                <c16:uniqueId val="{00000003-09CC-4C00-A054-09DD04B0E481}"/>
              </c:ext>
            </c:extLst>
          </c:dPt>
          <c:dPt>
            <c:idx val="24"/>
            <c:invertIfNegative val="0"/>
            <c:bubble3D val="0"/>
            <c:extLst>
              <c:ext xmlns:c16="http://schemas.microsoft.com/office/drawing/2014/chart" uri="{C3380CC4-5D6E-409C-BE32-E72D297353CC}">
                <c16:uniqueId val="{00000005-09CC-4C00-A054-09DD04B0E481}"/>
              </c:ext>
            </c:extLst>
          </c:dPt>
          <c:dPt>
            <c:idx val="25"/>
            <c:invertIfNegative val="0"/>
            <c:bubble3D val="0"/>
            <c:extLst>
              <c:ext xmlns:c16="http://schemas.microsoft.com/office/drawing/2014/chart" uri="{C3380CC4-5D6E-409C-BE32-E72D297353CC}">
                <c16:uniqueId val="{00000006-068A-4952-8E88-5CD4035B0825}"/>
              </c:ext>
            </c:extLst>
          </c:dPt>
          <c:dPt>
            <c:idx val="26"/>
            <c:invertIfNegative val="0"/>
            <c:bubble3D val="0"/>
            <c:spPr>
              <a:solidFill>
                <a:srgbClr val="ED7D31">
                  <a:lumMod val="75000"/>
                </a:srgbClr>
              </a:solidFill>
              <a:ln>
                <a:noFill/>
              </a:ln>
              <a:effectLst/>
            </c:spPr>
            <c:extLst>
              <c:ext xmlns:c16="http://schemas.microsoft.com/office/drawing/2014/chart" uri="{C3380CC4-5D6E-409C-BE32-E72D297353CC}">
                <c16:uniqueId val="{00000009-5E54-4FF4-8BD6-3814ADE7BC96}"/>
              </c:ext>
            </c:extLst>
          </c:dPt>
          <c:dLbls>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'F69-70'!$A$7:$A$39</c:f>
              <c:strCache>
                <c:ptCount val="33"/>
                <c:pt idx="0">
                  <c:v>Guerrero</c:v>
                </c:pt>
                <c:pt idx="1">
                  <c:v>San Luis Potosí</c:v>
                </c:pt>
                <c:pt idx="2">
                  <c:v>Morelos</c:v>
                </c:pt>
                <c:pt idx="3">
                  <c:v>Baja California Sur</c:v>
                </c:pt>
                <c:pt idx="4">
                  <c:v>Veracruz</c:v>
                </c:pt>
                <c:pt idx="5">
                  <c:v>Colima</c:v>
                </c:pt>
                <c:pt idx="6">
                  <c:v>Ciudad de México</c:v>
                </c:pt>
                <c:pt idx="7">
                  <c:v>Aguascalientes</c:v>
                </c:pt>
                <c:pt idx="8">
                  <c:v>Nayarit</c:v>
                </c:pt>
                <c:pt idx="9">
                  <c:v>Oaxaca</c:v>
                </c:pt>
                <c:pt idx="10">
                  <c:v>Estado de México</c:v>
                </c:pt>
                <c:pt idx="11">
                  <c:v>Michoacán</c:v>
                </c:pt>
                <c:pt idx="12">
                  <c:v>Zacatecas</c:v>
                </c:pt>
                <c:pt idx="13">
                  <c:v>Tlaxcala</c:v>
                </c:pt>
                <c:pt idx="14">
                  <c:v>Yucatán</c:v>
                </c:pt>
                <c:pt idx="15">
                  <c:v>Coahuila</c:v>
                </c:pt>
                <c:pt idx="16">
                  <c:v>Puebla</c:v>
                </c:pt>
                <c:pt idx="17">
                  <c:v>Nacional</c:v>
                </c:pt>
                <c:pt idx="18">
                  <c:v>Hidalgo</c:v>
                </c:pt>
                <c:pt idx="19">
                  <c:v>Querétaro</c:v>
                </c:pt>
                <c:pt idx="20">
                  <c:v>Nuevo León</c:v>
                </c:pt>
                <c:pt idx="21">
                  <c:v>Chiapas</c:v>
                </c:pt>
                <c:pt idx="22">
                  <c:v>Jalisco</c:v>
                </c:pt>
                <c:pt idx="23">
                  <c:v>Durango</c:v>
                </c:pt>
                <c:pt idx="24">
                  <c:v>Guanajuato</c:v>
                </c:pt>
                <c:pt idx="25">
                  <c:v>Tamaulipas</c:v>
                </c:pt>
                <c:pt idx="26">
                  <c:v>Tabasco</c:v>
                </c:pt>
                <c:pt idx="27">
                  <c:v>Sonora</c:v>
                </c:pt>
                <c:pt idx="28">
                  <c:v>Campeche</c:v>
                </c:pt>
                <c:pt idx="29">
                  <c:v>Quintana Roo</c:v>
                </c:pt>
                <c:pt idx="30">
                  <c:v>Sinaloa</c:v>
                </c:pt>
                <c:pt idx="31">
                  <c:v>Chihuahua</c:v>
                </c:pt>
                <c:pt idx="32">
                  <c:v>Baja California</c:v>
                </c:pt>
              </c:strCache>
            </c:strRef>
          </c:cat>
          <c:val>
            <c:numRef>
              <c:f>'F69-70'!$B$7:$B$39</c:f>
              <c:numCache>
                <c:formatCode>0.0</c:formatCode>
                <c:ptCount val="33"/>
                <c:pt idx="0">
                  <c:v>419.75</c:v>
                </c:pt>
                <c:pt idx="1">
                  <c:v>513.73</c:v>
                </c:pt>
                <c:pt idx="2">
                  <c:v>464.15</c:v>
                </c:pt>
                <c:pt idx="3">
                  <c:v>504.72</c:v>
                </c:pt>
                <c:pt idx="4">
                  <c:v>510.249700804729</c:v>
                </c:pt>
                <c:pt idx="5">
                  <c:v>453.21</c:v>
                </c:pt>
                <c:pt idx="6">
                  <c:v>664.18383964590396</c:v>
                </c:pt>
                <c:pt idx="7">
                  <c:v>500</c:v>
                </c:pt>
                <c:pt idx="8">
                  <c:v>412.2</c:v>
                </c:pt>
                <c:pt idx="9">
                  <c:v>411.69</c:v>
                </c:pt>
                <c:pt idx="10">
                  <c:v>484.194469100996</c:v>
                </c:pt>
                <c:pt idx="11">
                  <c:v>424.16</c:v>
                </c:pt>
                <c:pt idx="12">
                  <c:v>465.68</c:v>
                </c:pt>
                <c:pt idx="13">
                  <c:v>431.8</c:v>
                </c:pt>
                <c:pt idx="14">
                  <c:v>435.71</c:v>
                </c:pt>
                <c:pt idx="15">
                  <c:v>510.36</c:v>
                </c:pt>
                <c:pt idx="16">
                  <c:v>455.37</c:v>
                </c:pt>
                <c:pt idx="17">
                  <c:v>523.21</c:v>
                </c:pt>
                <c:pt idx="18">
                  <c:v>438.65</c:v>
                </c:pt>
                <c:pt idx="19">
                  <c:v>566.20000000000005</c:v>
                </c:pt>
                <c:pt idx="20">
                  <c:v>564.33000000000004</c:v>
                </c:pt>
                <c:pt idx="21">
                  <c:v>443.96</c:v>
                </c:pt>
                <c:pt idx="22">
                  <c:v>510.21</c:v>
                </c:pt>
                <c:pt idx="23">
                  <c:v>414.69</c:v>
                </c:pt>
                <c:pt idx="24">
                  <c:v>446.58</c:v>
                </c:pt>
                <c:pt idx="25">
                  <c:v>518.89</c:v>
                </c:pt>
                <c:pt idx="26">
                  <c:v>505.56</c:v>
                </c:pt>
                <c:pt idx="27">
                  <c:v>477.69</c:v>
                </c:pt>
                <c:pt idx="28">
                  <c:v>593.58000000000004</c:v>
                </c:pt>
                <c:pt idx="29">
                  <c:v>448.41</c:v>
                </c:pt>
                <c:pt idx="30">
                  <c:v>399.58</c:v>
                </c:pt>
                <c:pt idx="31">
                  <c:v>532.12</c:v>
                </c:pt>
                <c:pt idx="32">
                  <c:v>576.37</c:v>
                </c:pt>
              </c:numCache>
            </c:numRef>
          </c:val>
          <c:extLst>
            <c:ext xmlns:c16="http://schemas.microsoft.com/office/drawing/2014/chart" uri="{C3380CC4-5D6E-409C-BE32-E72D297353CC}">
              <c16:uniqueId val="{00000006-09CC-4C00-A054-09DD04B0E481}"/>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4"/>
            <c:invertIfNegative val="0"/>
            <c:bubble3D val="0"/>
            <c:extLst>
              <c:ext xmlns:c16="http://schemas.microsoft.com/office/drawing/2014/chart" uri="{C3380CC4-5D6E-409C-BE32-E72D297353CC}">
                <c16:uniqueId val="{0000000B-840F-4033-A7DD-246CBEC6AE97}"/>
              </c:ext>
            </c:extLst>
          </c:dPt>
          <c:dPt>
            <c:idx val="9"/>
            <c:invertIfNegative val="0"/>
            <c:bubble3D val="0"/>
            <c:extLst>
              <c:ext xmlns:c16="http://schemas.microsoft.com/office/drawing/2014/chart" uri="{C3380CC4-5D6E-409C-BE32-E72D297353CC}">
                <c16:uniqueId val="{00000008-F67F-4C4C-BD6C-34BE51B05AA3}"/>
              </c:ext>
            </c:extLst>
          </c:dPt>
          <c:dPt>
            <c:idx val="15"/>
            <c:invertIfNegative val="0"/>
            <c:bubble3D val="0"/>
            <c:extLst>
              <c:ext xmlns:c16="http://schemas.microsoft.com/office/drawing/2014/chart" uri="{C3380CC4-5D6E-409C-BE32-E72D297353CC}">
                <c16:uniqueId val="{00000007-F67F-4C4C-BD6C-34BE51B05AA3}"/>
              </c:ext>
            </c:extLst>
          </c:dPt>
          <c:dPt>
            <c:idx val="16"/>
            <c:invertIfNegative val="0"/>
            <c:bubble3D val="0"/>
            <c:extLst>
              <c:ext xmlns:c16="http://schemas.microsoft.com/office/drawing/2014/chart" uri="{C3380CC4-5D6E-409C-BE32-E72D297353CC}">
                <c16:uniqueId val="{00000000-51C6-42A8-877F-1CC6AEC2C27A}"/>
              </c:ext>
            </c:extLst>
          </c:dPt>
          <c:dPt>
            <c:idx val="17"/>
            <c:invertIfNegative val="0"/>
            <c:bubble3D val="0"/>
            <c:extLst>
              <c:ext xmlns:c16="http://schemas.microsoft.com/office/drawing/2014/chart" uri="{C3380CC4-5D6E-409C-BE32-E72D297353CC}">
                <c16:uniqueId val="{00000008-2A81-4E6C-8E0A-A80980FB38DB}"/>
              </c:ext>
            </c:extLst>
          </c:dPt>
          <c:dPt>
            <c:idx val="18"/>
            <c:invertIfNegative val="0"/>
            <c:bubble3D val="0"/>
            <c:extLst>
              <c:ext xmlns:c16="http://schemas.microsoft.com/office/drawing/2014/chart" uri="{C3380CC4-5D6E-409C-BE32-E72D297353CC}">
                <c16:uniqueId val="{0000000A-CA33-41D0-8425-9A47DE5D804A}"/>
              </c:ext>
            </c:extLst>
          </c:dPt>
          <c:dPt>
            <c:idx val="19"/>
            <c:invertIfNegative val="0"/>
            <c:bubble3D val="0"/>
            <c:extLst>
              <c:ext xmlns:c16="http://schemas.microsoft.com/office/drawing/2014/chart" uri="{C3380CC4-5D6E-409C-BE32-E72D297353CC}">
                <c16:uniqueId val="{00000001-51C6-42A8-877F-1CC6AEC2C27A}"/>
              </c:ext>
            </c:extLst>
          </c:dPt>
          <c:dPt>
            <c:idx val="20"/>
            <c:invertIfNegative val="0"/>
            <c:bubble3D val="0"/>
            <c:spPr>
              <a:solidFill>
                <a:srgbClr val="FFC000"/>
              </a:solidFill>
              <a:ln>
                <a:noFill/>
              </a:ln>
              <a:effectLst/>
            </c:spPr>
            <c:extLst>
              <c:ext xmlns:c16="http://schemas.microsoft.com/office/drawing/2014/chart" uri="{C3380CC4-5D6E-409C-BE32-E72D297353CC}">
                <c16:uniqueId val="{0000000C-C097-4C07-8D2D-D8B22CBEEF4D}"/>
              </c:ext>
            </c:extLst>
          </c:dPt>
          <c:dPt>
            <c:idx val="21"/>
            <c:invertIfNegative val="0"/>
            <c:bubble3D val="0"/>
            <c:extLst>
              <c:ext xmlns:c16="http://schemas.microsoft.com/office/drawing/2014/chart" uri="{C3380CC4-5D6E-409C-BE32-E72D297353CC}">
                <c16:uniqueId val="{00000003-51C6-42A8-877F-1CC6AEC2C27A}"/>
              </c:ext>
            </c:extLst>
          </c:dPt>
          <c:dPt>
            <c:idx val="24"/>
            <c:invertIfNegative val="0"/>
            <c:bubble3D val="0"/>
            <c:spPr>
              <a:solidFill>
                <a:srgbClr val="ED7D31">
                  <a:lumMod val="75000"/>
                </a:srgbClr>
              </a:solidFill>
              <a:ln>
                <a:noFill/>
              </a:ln>
              <a:effectLst/>
            </c:spPr>
            <c:extLst>
              <c:ext xmlns:c16="http://schemas.microsoft.com/office/drawing/2014/chart" uri="{C3380CC4-5D6E-409C-BE32-E72D297353CC}">
                <c16:uniqueId val="{0000000D-C097-4C07-8D2D-D8B22CBEEF4D}"/>
              </c:ext>
            </c:extLst>
          </c:dPt>
          <c:dPt>
            <c:idx val="26"/>
            <c:invertIfNegative val="0"/>
            <c:bubble3D val="0"/>
            <c:extLst>
              <c:ext xmlns:c16="http://schemas.microsoft.com/office/drawing/2014/chart" uri="{C3380CC4-5D6E-409C-BE32-E72D297353CC}">
                <c16:uniqueId val="{00000005-51C6-42A8-877F-1CC6AEC2C27A}"/>
              </c:ext>
            </c:extLst>
          </c:dPt>
          <c:dPt>
            <c:idx val="28"/>
            <c:invertIfNegative val="0"/>
            <c:bubble3D val="0"/>
            <c:extLst>
              <c:ext xmlns:c16="http://schemas.microsoft.com/office/drawing/2014/chart" uri="{C3380CC4-5D6E-409C-BE32-E72D297353CC}">
                <c16:uniqueId val="{0000000A-92E2-4B8E-9C79-164EA49ACD16}"/>
              </c:ext>
            </c:extLst>
          </c:dPt>
          <c:dLbls>
            <c:dLbl>
              <c:idx val="0"/>
              <c:layout>
                <c:manualLayout>
                  <c:x val="-2.2021809894702468E-2"/>
                  <c:y val="-1.974405169189846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7F-4C4C-BD6C-34BE51B05AA3}"/>
                </c:ext>
              </c:extLst>
            </c:dLbl>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'F69-70'!$A$7:$A$39</c:f>
              <c:strCache>
                <c:ptCount val="33"/>
                <c:pt idx="0">
                  <c:v>Guerrero</c:v>
                </c:pt>
                <c:pt idx="1">
                  <c:v>San Luis Potosí</c:v>
                </c:pt>
                <c:pt idx="2">
                  <c:v>Morelos</c:v>
                </c:pt>
                <c:pt idx="3">
                  <c:v>Baja California Sur</c:v>
                </c:pt>
                <c:pt idx="4">
                  <c:v>Veracruz</c:v>
                </c:pt>
                <c:pt idx="5">
                  <c:v>Colima</c:v>
                </c:pt>
                <c:pt idx="6">
                  <c:v>Ciudad de México</c:v>
                </c:pt>
                <c:pt idx="7">
                  <c:v>Aguascalientes</c:v>
                </c:pt>
                <c:pt idx="8">
                  <c:v>Nayarit</c:v>
                </c:pt>
                <c:pt idx="9">
                  <c:v>Oaxaca</c:v>
                </c:pt>
                <c:pt idx="10">
                  <c:v>Estado de México</c:v>
                </c:pt>
                <c:pt idx="11">
                  <c:v>Michoacán</c:v>
                </c:pt>
                <c:pt idx="12">
                  <c:v>Zacatecas</c:v>
                </c:pt>
                <c:pt idx="13">
                  <c:v>Tlaxcala</c:v>
                </c:pt>
                <c:pt idx="14">
                  <c:v>Yucatán</c:v>
                </c:pt>
                <c:pt idx="15">
                  <c:v>Coahuila</c:v>
                </c:pt>
                <c:pt idx="16">
                  <c:v>Puebla</c:v>
                </c:pt>
                <c:pt idx="17">
                  <c:v>Nacional</c:v>
                </c:pt>
                <c:pt idx="18">
                  <c:v>Hidalgo</c:v>
                </c:pt>
                <c:pt idx="19">
                  <c:v>Querétaro</c:v>
                </c:pt>
                <c:pt idx="20">
                  <c:v>Nuevo León</c:v>
                </c:pt>
                <c:pt idx="21">
                  <c:v>Chiapas</c:v>
                </c:pt>
                <c:pt idx="22">
                  <c:v>Jalisco</c:v>
                </c:pt>
                <c:pt idx="23">
                  <c:v>Durango</c:v>
                </c:pt>
                <c:pt idx="24">
                  <c:v>Guanajuato</c:v>
                </c:pt>
                <c:pt idx="25">
                  <c:v>Tamaulipas</c:v>
                </c:pt>
                <c:pt idx="26">
                  <c:v>Tabasco</c:v>
                </c:pt>
                <c:pt idx="27">
                  <c:v>Sonora</c:v>
                </c:pt>
                <c:pt idx="28">
                  <c:v>Campeche</c:v>
                </c:pt>
                <c:pt idx="29">
                  <c:v>Quintana Roo</c:v>
                </c:pt>
                <c:pt idx="30">
                  <c:v>Sinaloa</c:v>
                </c:pt>
                <c:pt idx="31">
                  <c:v>Chihuahua</c:v>
                </c:pt>
                <c:pt idx="32">
                  <c:v>Baja California</c:v>
                </c:pt>
              </c:strCache>
            </c:strRef>
          </c:cat>
          <c:val>
            <c:numRef>
              <c:f>'F69-70'!$C$7:$C$39</c:f>
              <c:numCache>
                <c:formatCode>0.00</c:formatCode>
                <c:ptCount val="33"/>
                <c:pt idx="0">
                  <c:v>-0.65152902435968696</c:v>
                </c:pt>
                <c:pt idx="1">
                  <c:v>1.59411926295983E-2</c:v>
                </c:pt>
                <c:pt idx="2">
                  <c:v>-0.28379466465494602</c:v>
                </c:pt>
                <c:pt idx="3">
                  <c:v>-5.1498068113753299E-2</c:v>
                </c:pt>
                <c:pt idx="4">
                  <c:v>-7.0642501582263206E-2</c:v>
                </c:pt>
                <c:pt idx="5">
                  <c:v>-0.23530106932279099</c:v>
                </c:pt>
                <c:pt idx="6">
                  <c:v>0.745333326076425</c:v>
                </c:pt>
                <c:pt idx="7">
                  <c:v>0.22526432566158899</c:v>
                </c:pt>
                <c:pt idx="8">
                  <c:v>-0.708652380419728</c:v>
                </c:pt>
                <c:pt idx="9">
                  <c:v>-8.1215550677948806E-2</c:v>
                </c:pt>
                <c:pt idx="10">
                  <c:v>0.302652518138813</c:v>
                </c:pt>
                <c:pt idx="11">
                  <c:v>-0.24168514053579701</c:v>
                </c:pt>
                <c:pt idx="12">
                  <c:v>-0.48610555121892901</c:v>
                </c:pt>
                <c:pt idx="13">
                  <c:v>-0.20782713933537</c:v>
                </c:pt>
                <c:pt idx="14">
                  <c:v>-0.47911265340255799</c:v>
                </c:pt>
                <c:pt idx="15">
                  <c:v>0.15394452201868999</c:v>
                </c:pt>
                <c:pt idx="16">
                  <c:v>-4.5242921654942099E-2</c:v>
                </c:pt>
                <c:pt idx="17">
                  <c:v>0.21936208326232001</c:v>
                </c:pt>
                <c:pt idx="18">
                  <c:v>-4.8636121341183398E-2</c:v>
                </c:pt>
                <c:pt idx="19">
                  <c:v>0.30113608444617401</c:v>
                </c:pt>
                <c:pt idx="20">
                  <c:v>0.68730942949411</c:v>
                </c:pt>
                <c:pt idx="21">
                  <c:v>-0.70657294652402003</c:v>
                </c:pt>
                <c:pt idx="22">
                  <c:v>5.73755344565718E-2</c:v>
                </c:pt>
                <c:pt idx="23">
                  <c:v>-0.17172772797666699</c:v>
                </c:pt>
                <c:pt idx="24">
                  <c:v>-0.15652732488110599</c:v>
                </c:pt>
                <c:pt idx="25">
                  <c:v>0.12667184477706001</c:v>
                </c:pt>
                <c:pt idx="26">
                  <c:v>-0.81346091769102202</c:v>
                </c:pt>
                <c:pt idx="27">
                  <c:v>0.46554123389084301</c:v>
                </c:pt>
                <c:pt idx="28">
                  <c:v>0.77828841952172201</c:v>
                </c:pt>
                <c:pt idx="29">
                  <c:v>-0.427916370957171</c:v>
                </c:pt>
                <c:pt idx="30">
                  <c:v>0.491724224217571</c:v>
                </c:pt>
                <c:pt idx="31">
                  <c:v>0.170264680241039</c:v>
                </c:pt>
                <c:pt idx="32">
                  <c:v>1.8164654262786701E-2</c:v>
                </c:pt>
              </c:numCache>
            </c:numRef>
          </c:val>
          <c:extLst>
            <c:ext xmlns:c16="http://schemas.microsoft.com/office/drawing/2014/chart" uri="{C3380CC4-5D6E-409C-BE32-E72D297353CC}">
              <c16:uniqueId val="{00000006-51C6-42A8-877F-1CC6AEC2C27A}"/>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max val="1"/>
          <c:min val="-1.5"/>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5"/>
            <c:invertIfNegative val="0"/>
            <c:bubble3D val="0"/>
            <c:extLst>
              <c:ext xmlns:c16="http://schemas.microsoft.com/office/drawing/2014/chart" uri="{C3380CC4-5D6E-409C-BE32-E72D297353CC}">
                <c16:uniqueId val="{00000001-BC1D-4CEA-94EC-423BFA44F618}"/>
              </c:ext>
            </c:extLst>
          </c:dPt>
          <c:dPt>
            <c:idx val="16"/>
            <c:invertIfNegative val="0"/>
            <c:bubble3D val="0"/>
            <c:extLst>
              <c:ext xmlns:c16="http://schemas.microsoft.com/office/drawing/2014/chart" uri="{C3380CC4-5D6E-409C-BE32-E72D297353CC}">
                <c16:uniqueId val="{00000002-BC1D-4CEA-94EC-423BFA44F618}"/>
              </c:ext>
            </c:extLst>
          </c:dPt>
          <c:dPt>
            <c:idx val="17"/>
            <c:invertIfNegative val="0"/>
            <c:bubble3D val="0"/>
            <c:spPr>
              <a:solidFill>
                <a:srgbClr val="ED7D31">
                  <a:lumMod val="75000"/>
                </a:srgbClr>
              </a:solidFill>
              <a:ln>
                <a:noFill/>
              </a:ln>
              <a:effectLst/>
            </c:spPr>
            <c:extLst>
              <c:ext xmlns:c16="http://schemas.microsoft.com/office/drawing/2014/chart" uri="{C3380CC4-5D6E-409C-BE32-E72D297353CC}">
                <c16:uniqueId val="{0000000A-665D-4B7A-8B84-F152D63B8BCF}"/>
              </c:ext>
            </c:extLst>
          </c:dPt>
          <c:dPt>
            <c:idx val="18"/>
            <c:invertIfNegative val="0"/>
            <c:bubble3D val="0"/>
            <c:extLst>
              <c:ext xmlns:c16="http://schemas.microsoft.com/office/drawing/2014/chart" uri="{C3380CC4-5D6E-409C-BE32-E72D297353CC}">
                <c16:uniqueId val="{0000000B-3AFF-4037-BFBD-B20BEAF03BB1}"/>
              </c:ext>
            </c:extLst>
          </c:dPt>
          <c:dPt>
            <c:idx val="19"/>
            <c:invertIfNegative val="0"/>
            <c:bubble3D val="0"/>
            <c:extLst>
              <c:ext xmlns:c16="http://schemas.microsoft.com/office/drawing/2014/chart" uri="{C3380CC4-5D6E-409C-BE32-E72D297353CC}">
                <c16:uniqueId val="{00000003-BC1D-4CEA-94EC-423BFA44F618}"/>
              </c:ext>
            </c:extLst>
          </c:dPt>
          <c:dPt>
            <c:idx val="20"/>
            <c:invertIfNegative val="0"/>
            <c:bubble3D val="0"/>
            <c:extLst>
              <c:ext xmlns:c16="http://schemas.microsoft.com/office/drawing/2014/chart" uri="{C3380CC4-5D6E-409C-BE32-E72D297353CC}">
                <c16:uniqueId val="{00000009-279B-4CB1-AE4F-452944C5CB79}"/>
              </c:ext>
            </c:extLst>
          </c:dPt>
          <c:dPt>
            <c:idx val="21"/>
            <c:invertIfNegative val="0"/>
            <c:bubble3D val="0"/>
            <c:extLst>
              <c:ext xmlns:c16="http://schemas.microsoft.com/office/drawing/2014/chart" uri="{C3380CC4-5D6E-409C-BE32-E72D297353CC}">
                <c16:uniqueId val="{00000008-D3B2-4B71-996C-7DB58DC68F29}"/>
              </c:ext>
            </c:extLst>
          </c:dPt>
          <c:dPt>
            <c:idx val="22"/>
            <c:invertIfNegative val="0"/>
            <c:bubble3D val="0"/>
            <c:spPr>
              <a:solidFill>
                <a:srgbClr val="FFC000"/>
              </a:solidFill>
              <a:ln>
                <a:noFill/>
              </a:ln>
              <a:effectLst/>
            </c:spPr>
            <c:extLst>
              <c:ext xmlns:c16="http://schemas.microsoft.com/office/drawing/2014/chart" uri="{C3380CC4-5D6E-409C-BE32-E72D297353CC}">
                <c16:uniqueId val="{00000005-BC1D-4CEA-94EC-423BFA44F618}"/>
              </c:ext>
            </c:extLst>
          </c:dPt>
          <c:dPt>
            <c:idx val="23"/>
            <c:invertIfNegative val="0"/>
            <c:bubble3D val="0"/>
            <c:extLst>
              <c:ext xmlns:c16="http://schemas.microsoft.com/office/drawing/2014/chart" uri="{C3380CC4-5D6E-409C-BE32-E72D297353CC}">
                <c16:uniqueId val="{00000007-D3B2-4B71-996C-7DB58DC68F29}"/>
              </c:ext>
            </c:extLst>
          </c:dPt>
          <c:dPt>
            <c:idx val="24"/>
            <c:invertIfNegative val="0"/>
            <c:bubble3D val="0"/>
            <c:extLst>
              <c:ext xmlns:c16="http://schemas.microsoft.com/office/drawing/2014/chart" uri="{C3380CC4-5D6E-409C-BE32-E72D297353CC}">
                <c16:uniqueId val="{00000008-279B-4CB1-AE4F-452944C5CB79}"/>
              </c:ext>
            </c:extLst>
          </c:dPt>
          <c:dLbls>
            <c:dLbl>
              <c:idx val="0"/>
              <c:layout>
                <c:manualLayout>
                  <c:x val="-1.70218469374077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B2-4B71-996C-7DB58DC68F29}"/>
                </c:ext>
              </c:extLst>
            </c:dLbl>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'F69-70'!$A$7:$A$39</c:f>
              <c:strCache>
                <c:ptCount val="33"/>
                <c:pt idx="0">
                  <c:v>Guerrero</c:v>
                </c:pt>
                <c:pt idx="1">
                  <c:v>San Luis Potosí</c:v>
                </c:pt>
                <c:pt idx="2">
                  <c:v>Morelos</c:v>
                </c:pt>
                <c:pt idx="3">
                  <c:v>Baja California Sur</c:v>
                </c:pt>
                <c:pt idx="4">
                  <c:v>Veracruz</c:v>
                </c:pt>
                <c:pt idx="5">
                  <c:v>Colima</c:v>
                </c:pt>
                <c:pt idx="6">
                  <c:v>Ciudad de México</c:v>
                </c:pt>
                <c:pt idx="7">
                  <c:v>Aguascalientes</c:v>
                </c:pt>
                <c:pt idx="8">
                  <c:v>Nayarit</c:v>
                </c:pt>
                <c:pt idx="9">
                  <c:v>Oaxaca</c:v>
                </c:pt>
                <c:pt idx="10">
                  <c:v>Estado de México</c:v>
                </c:pt>
                <c:pt idx="11">
                  <c:v>Michoacán</c:v>
                </c:pt>
                <c:pt idx="12">
                  <c:v>Zacatecas</c:v>
                </c:pt>
                <c:pt idx="13">
                  <c:v>Tlaxcala</c:v>
                </c:pt>
                <c:pt idx="14">
                  <c:v>Yucatán</c:v>
                </c:pt>
                <c:pt idx="15">
                  <c:v>Coahuila</c:v>
                </c:pt>
                <c:pt idx="16">
                  <c:v>Puebla</c:v>
                </c:pt>
                <c:pt idx="17">
                  <c:v>Nacional</c:v>
                </c:pt>
                <c:pt idx="18">
                  <c:v>Hidalgo</c:v>
                </c:pt>
                <c:pt idx="19">
                  <c:v>Querétaro</c:v>
                </c:pt>
                <c:pt idx="20">
                  <c:v>Nuevo León</c:v>
                </c:pt>
                <c:pt idx="21">
                  <c:v>Chiapas</c:v>
                </c:pt>
                <c:pt idx="22">
                  <c:v>Jalisco</c:v>
                </c:pt>
                <c:pt idx="23">
                  <c:v>Durango</c:v>
                </c:pt>
                <c:pt idx="24">
                  <c:v>Guanajuato</c:v>
                </c:pt>
                <c:pt idx="25">
                  <c:v>Tamaulipas</c:v>
                </c:pt>
                <c:pt idx="26">
                  <c:v>Tabasco</c:v>
                </c:pt>
                <c:pt idx="27">
                  <c:v>Sonora</c:v>
                </c:pt>
                <c:pt idx="28">
                  <c:v>Campeche</c:v>
                </c:pt>
                <c:pt idx="29">
                  <c:v>Quintana Roo</c:v>
                </c:pt>
                <c:pt idx="30">
                  <c:v>Sinaloa</c:v>
                </c:pt>
                <c:pt idx="31">
                  <c:v>Chihuahua</c:v>
                </c:pt>
                <c:pt idx="32">
                  <c:v>Baja California</c:v>
                </c:pt>
              </c:strCache>
            </c:strRef>
          </c:cat>
          <c:val>
            <c:numRef>
              <c:f>'F69-70'!$D$7:$D$39</c:f>
              <c:numCache>
                <c:formatCode>0.00</c:formatCode>
                <c:ptCount val="33"/>
                <c:pt idx="0">
                  <c:v>0.622736976530747</c:v>
                </c:pt>
                <c:pt idx="1">
                  <c:v>0.83874841675206602</c:v>
                </c:pt>
                <c:pt idx="2">
                  <c:v>1.1303399568744401</c:v>
                </c:pt>
                <c:pt idx="3">
                  <c:v>1.35030749753835</c:v>
                </c:pt>
                <c:pt idx="4">
                  <c:v>1.6002772247836901</c:v>
                </c:pt>
                <c:pt idx="5">
                  <c:v>1.9994324359662801</c:v>
                </c:pt>
                <c:pt idx="6">
                  <c:v>2.1630776418266802</c:v>
                </c:pt>
                <c:pt idx="7">
                  <c:v>2.1665892695568401</c:v>
                </c:pt>
                <c:pt idx="8">
                  <c:v>2.2664017145244801</c:v>
                </c:pt>
                <c:pt idx="9">
                  <c:v>2.3037626629077899</c:v>
                </c:pt>
                <c:pt idx="10">
                  <c:v>2.5900043681079699</c:v>
                </c:pt>
                <c:pt idx="11">
                  <c:v>2.5903606874672498</c:v>
                </c:pt>
                <c:pt idx="12">
                  <c:v>2.7234461736954199</c:v>
                </c:pt>
                <c:pt idx="13">
                  <c:v>2.8269540947663399</c:v>
                </c:pt>
                <c:pt idx="14">
                  <c:v>2.8800769785678701</c:v>
                </c:pt>
                <c:pt idx="15">
                  <c:v>2.88528189615826</c:v>
                </c:pt>
                <c:pt idx="16">
                  <c:v>3.1702484036506302</c:v>
                </c:pt>
                <c:pt idx="17">
                  <c:v>3.3457508570536398</c:v>
                </c:pt>
                <c:pt idx="18">
                  <c:v>3.4480926916102801</c:v>
                </c:pt>
                <c:pt idx="19">
                  <c:v>3.6048806187408702</c:v>
                </c:pt>
                <c:pt idx="20">
                  <c:v>3.6443710080320999</c:v>
                </c:pt>
                <c:pt idx="21">
                  <c:v>3.7263104401103102</c:v>
                </c:pt>
                <c:pt idx="22">
                  <c:v>3.7804275370061098</c:v>
                </c:pt>
                <c:pt idx="23">
                  <c:v>4.19167593587082</c:v>
                </c:pt>
                <c:pt idx="24">
                  <c:v>4.2886219377753498</c:v>
                </c:pt>
                <c:pt idx="25">
                  <c:v>4.3965031065932099</c:v>
                </c:pt>
                <c:pt idx="26">
                  <c:v>4.7913059008254804</c:v>
                </c:pt>
                <c:pt idx="27">
                  <c:v>4.82524047474213</c:v>
                </c:pt>
                <c:pt idx="28">
                  <c:v>4.9586262061239301</c:v>
                </c:pt>
                <c:pt idx="29">
                  <c:v>5.6184720094353002</c:v>
                </c:pt>
                <c:pt idx="30">
                  <c:v>5.7811355009393299</c:v>
                </c:pt>
                <c:pt idx="31">
                  <c:v>6.1116881901947204</c:v>
                </c:pt>
                <c:pt idx="32">
                  <c:v>6.34115529974253</c:v>
                </c:pt>
              </c:numCache>
            </c:numRef>
          </c:val>
          <c:extLst>
            <c:ext xmlns:c16="http://schemas.microsoft.com/office/drawing/2014/chart" uri="{C3380CC4-5D6E-409C-BE32-E72D297353CC}">
              <c16:uniqueId val="{00000006-BC1D-4CEA-94EC-423BFA44F618}"/>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max val="9"/>
          <c:min val="0"/>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083405904896803E-2"/>
          <c:y val="4.845253628390897E-2"/>
          <c:w val="0.90858151822601019"/>
          <c:h val="0.63864566897715547"/>
        </c:manualLayout>
      </c:layout>
      <c:lineChart>
        <c:grouping val="standard"/>
        <c:varyColors val="0"/>
        <c:ser>
          <c:idx val="0"/>
          <c:order val="0"/>
          <c:tx>
            <c:strRef>
              <c:f>'F71-72'!$J$6</c:f>
              <c:strCache>
                <c:ptCount val="1"/>
                <c:pt idx="0">
                  <c:v>Jalisco hombres</c:v>
                </c:pt>
              </c:strCache>
            </c:strRef>
          </c:tx>
          <c:spPr>
            <a:ln w="19050" cap="rnd">
              <a:solidFill>
                <a:srgbClr val="95682B"/>
              </a:solidFill>
              <a:round/>
            </a:ln>
            <a:effectLst/>
          </c:spPr>
          <c:marker>
            <c:symbol val="none"/>
          </c:marker>
          <c:dLbls>
            <c:dLbl>
              <c:idx val="278"/>
              <c:layout>
                <c:manualLayout>
                  <c:x val="-7.9203199131452892E-2"/>
                  <c:y val="-4.0151398228275612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D6DA-42DC-8A0C-837DC142CE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'F71-72'!$A$7:$A$285</c:f>
              <c:numCache>
                <c:formatCode>mm/dd/yyyy</c:formatCode>
                <c:ptCount val="279"/>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numCache>
            </c:numRef>
          </c:cat>
          <c:val>
            <c:numRef>
              <c:f>'F71-72'!$J$7:$J$285</c:f>
              <c:numCache>
                <c:formatCode>0.0</c:formatCode>
                <c:ptCount val="279"/>
                <c:pt idx="0">
                  <c:v>331.38213416160897</c:v>
                </c:pt>
                <c:pt idx="1">
                  <c:v>353.03907003084601</c:v>
                </c:pt>
                <c:pt idx="2">
                  <c:v>352.33611113107401</c:v>
                </c:pt>
                <c:pt idx="3">
                  <c:v>353.28706556630999</c:v>
                </c:pt>
                <c:pt idx="4">
                  <c:v>357.54540722204098</c:v>
                </c:pt>
                <c:pt idx="5">
                  <c:v>362.08575781447098</c:v>
                </c:pt>
                <c:pt idx="6">
                  <c:v>366.31665536790001</c:v>
                </c:pt>
                <c:pt idx="7">
                  <c:v>363.790953364372</c:v>
                </c:pt>
                <c:pt idx="8">
                  <c:v>362.15916601100099</c:v>
                </c:pt>
                <c:pt idx="9">
                  <c:v>361.73667789043202</c:v>
                </c:pt>
                <c:pt idx="10">
                  <c:v>364.85641791844802</c:v>
                </c:pt>
                <c:pt idx="11">
                  <c:v>361.280992689475</c:v>
                </c:pt>
                <c:pt idx="12">
                  <c:v>364.515313812523</c:v>
                </c:pt>
                <c:pt idx="13">
                  <c:v>385.43906444553397</c:v>
                </c:pt>
                <c:pt idx="14">
                  <c:v>378.91526183656799</c:v>
                </c:pt>
                <c:pt idx="15">
                  <c:v>379.72746990566998</c:v>
                </c:pt>
                <c:pt idx="16">
                  <c:v>384.21121738551398</c:v>
                </c:pt>
                <c:pt idx="17">
                  <c:v>383.61782383011098</c:v>
                </c:pt>
                <c:pt idx="18">
                  <c:v>390.88968266549</c:v>
                </c:pt>
                <c:pt idx="19">
                  <c:v>387.27522631681097</c:v>
                </c:pt>
                <c:pt idx="20">
                  <c:v>386.75362542450301</c:v>
                </c:pt>
                <c:pt idx="21">
                  <c:v>384.05816489124902</c:v>
                </c:pt>
                <c:pt idx="22">
                  <c:v>382.73850585037201</c:v>
                </c:pt>
                <c:pt idx="23">
                  <c:v>382.87839940453398</c:v>
                </c:pt>
                <c:pt idx="24">
                  <c:v>383.79602787507201</c:v>
                </c:pt>
                <c:pt idx="25">
                  <c:v>400.76265414800503</c:v>
                </c:pt>
                <c:pt idx="26">
                  <c:v>399.43459933420399</c:v>
                </c:pt>
                <c:pt idx="27">
                  <c:v>392.86880524466198</c:v>
                </c:pt>
                <c:pt idx="28">
                  <c:v>390.16152980617301</c:v>
                </c:pt>
                <c:pt idx="29">
                  <c:v>397.79912314120099</c:v>
                </c:pt>
                <c:pt idx="30">
                  <c:v>396.21528472101602</c:v>
                </c:pt>
                <c:pt idx="31">
                  <c:v>399.05240720665</c:v>
                </c:pt>
                <c:pt idx="32">
                  <c:v>397.29513078674898</c:v>
                </c:pt>
                <c:pt idx="33">
                  <c:v>393.03895920792098</c:v>
                </c:pt>
                <c:pt idx="34">
                  <c:v>389.49031023086201</c:v>
                </c:pt>
                <c:pt idx="35">
                  <c:v>390.00818932664998</c:v>
                </c:pt>
                <c:pt idx="36">
                  <c:v>390.09525874116503</c:v>
                </c:pt>
                <c:pt idx="37">
                  <c:v>404.09812693004102</c:v>
                </c:pt>
                <c:pt idx="38">
                  <c:v>402.716323459867</c:v>
                </c:pt>
                <c:pt idx="39">
                  <c:v>398.981163127164</c:v>
                </c:pt>
                <c:pt idx="40">
                  <c:v>399.105810722733</c:v>
                </c:pt>
                <c:pt idx="41">
                  <c:v>410.32227099253402</c:v>
                </c:pt>
                <c:pt idx="42">
                  <c:v>416.910739779317</c:v>
                </c:pt>
                <c:pt idx="43">
                  <c:v>420.87932709767603</c:v>
                </c:pt>
                <c:pt idx="44">
                  <c:v>419.54967994476601</c:v>
                </c:pt>
                <c:pt idx="45">
                  <c:v>412.65295172109001</c:v>
                </c:pt>
                <c:pt idx="46">
                  <c:v>409.929044286703</c:v>
                </c:pt>
                <c:pt idx="47">
                  <c:v>410.54496678216799</c:v>
                </c:pt>
                <c:pt idx="48">
                  <c:v>409.43443100096101</c:v>
                </c:pt>
                <c:pt idx="49">
                  <c:v>424.21567854892402</c:v>
                </c:pt>
                <c:pt idx="50">
                  <c:v>421.168328338403</c:v>
                </c:pt>
                <c:pt idx="51">
                  <c:v>418.51779409894198</c:v>
                </c:pt>
                <c:pt idx="52">
                  <c:v>419.20433012340101</c:v>
                </c:pt>
                <c:pt idx="53">
                  <c:v>428.45465774816603</c:v>
                </c:pt>
                <c:pt idx="54">
                  <c:v>429.06469825312098</c:v>
                </c:pt>
                <c:pt idx="55">
                  <c:v>431.43443515823401</c:v>
                </c:pt>
                <c:pt idx="56">
                  <c:v>428.65230849984698</c:v>
                </c:pt>
                <c:pt idx="57">
                  <c:v>422.65655065626697</c:v>
                </c:pt>
                <c:pt idx="58">
                  <c:v>418.90611688989998</c:v>
                </c:pt>
                <c:pt idx="59">
                  <c:v>417.45352392778</c:v>
                </c:pt>
                <c:pt idx="60">
                  <c:v>417.36164625451198</c:v>
                </c:pt>
                <c:pt idx="61">
                  <c:v>432.12578810407899</c:v>
                </c:pt>
                <c:pt idx="62">
                  <c:v>429.46517314052301</c:v>
                </c:pt>
                <c:pt idx="63">
                  <c:v>429.82596390858498</c:v>
                </c:pt>
                <c:pt idx="64">
                  <c:v>429.06050560678102</c:v>
                </c:pt>
                <c:pt idx="65">
                  <c:v>433.53663665036299</c:v>
                </c:pt>
                <c:pt idx="66">
                  <c:v>435.02074141285601</c:v>
                </c:pt>
                <c:pt idx="67">
                  <c:v>438.92395742470001</c:v>
                </c:pt>
                <c:pt idx="68">
                  <c:v>438.68224298694003</c:v>
                </c:pt>
                <c:pt idx="69">
                  <c:v>433.23927244475499</c:v>
                </c:pt>
                <c:pt idx="70">
                  <c:v>430.43401512664502</c:v>
                </c:pt>
                <c:pt idx="71">
                  <c:v>429.282642073864</c:v>
                </c:pt>
                <c:pt idx="72">
                  <c:v>427.108235623214</c:v>
                </c:pt>
                <c:pt idx="73">
                  <c:v>439.21798557334398</c:v>
                </c:pt>
                <c:pt idx="74">
                  <c:v>437.914063959955</c:v>
                </c:pt>
                <c:pt idx="75">
                  <c:v>435.89043288090102</c:v>
                </c:pt>
                <c:pt idx="76">
                  <c:v>438.66055814929399</c:v>
                </c:pt>
                <c:pt idx="77">
                  <c:v>446.454808074006</c:v>
                </c:pt>
                <c:pt idx="78">
                  <c:v>445.11943870820897</c:v>
                </c:pt>
                <c:pt idx="79">
                  <c:v>448.42941752488599</c:v>
                </c:pt>
                <c:pt idx="80">
                  <c:v>445.10515957349003</c:v>
                </c:pt>
                <c:pt idx="81">
                  <c:v>436.44636222080902</c:v>
                </c:pt>
                <c:pt idx="82">
                  <c:v>433.05973614301001</c:v>
                </c:pt>
                <c:pt idx="83">
                  <c:v>433.901335367645</c:v>
                </c:pt>
                <c:pt idx="84">
                  <c:v>432.345341529812</c:v>
                </c:pt>
                <c:pt idx="85">
                  <c:v>443.88022727862</c:v>
                </c:pt>
                <c:pt idx="86">
                  <c:v>442.68350698869301</c:v>
                </c:pt>
                <c:pt idx="87">
                  <c:v>438.69461044492601</c:v>
                </c:pt>
                <c:pt idx="88">
                  <c:v>440.37292589960299</c:v>
                </c:pt>
                <c:pt idx="89">
                  <c:v>449.11882551760999</c:v>
                </c:pt>
                <c:pt idx="90">
                  <c:v>449.18930387487597</c:v>
                </c:pt>
                <c:pt idx="91">
                  <c:v>452.91067429151201</c:v>
                </c:pt>
                <c:pt idx="92">
                  <c:v>450.36816108249099</c:v>
                </c:pt>
                <c:pt idx="93">
                  <c:v>441.86246346528901</c:v>
                </c:pt>
                <c:pt idx="94">
                  <c:v>438.25625765140398</c:v>
                </c:pt>
                <c:pt idx="95">
                  <c:v>439.040465257535</c:v>
                </c:pt>
                <c:pt idx="96">
                  <c:v>438.09886956356701</c:v>
                </c:pt>
                <c:pt idx="97">
                  <c:v>449.83239660945497</c:v>
                </c:pt>
                <c:pt idx="98">
                  <c:v>448.26469506908501</c:v>
                </c:pt>
                <c:pt idx="99">
                  <c:v>448.23932210496702</c:v>
                </c:pt>
                <c:pt idx="100">
                  <c:v>445.86704528029901</c:v>
                </c:pt>
                <c:pt idx="101">
                  <c:v>453.65251864566102</c:v>
                </c:pt>
                <c:pt idx="102">
                  <c:v>451.686464924718</c:v>
                </c:pt>
                <c:pt idx="103">
                  <c:v>452.75162063817299</c:v>
                </c:pt>
                <c:pt idx="104">
                  <c:v>449.141032118922</c:v>
                </c:pt>
                <c:pt idx="105">
                  <c:v>443.20233291781602</c:v>
                </c:pt>
                <c:pt idx="106">
                  <c:v>439.73217290137302</c:v>
                </c:pt>
                <c:pt idx="107">
                  <c:v>438.88339022103003</c:v>
                </c:pt>
                <c:pt idx="108">
                  <c:v>436.04955945232098</c:v>
                </c:pt>
                <c:pt idx="109">
                  <c:v>446.19480988194601</c:v>
                </c:pt>
                <c:pt idx="110">
                  <c:v>446.38915148513303</c:v>
                </c:pt>
                <c:pt idx="111">
                  <c:v>440.23274005524797</c:v>
                </c:pt>
                <c:pt idx="112">
                  <c:v>440.22824224880299</c:v>
                </c:pt>
                <c:pt idx="113">
                  <c:v>446.99798150090498</c:v>
                </c:pt>
                <c:pt idx="114">
                  <c:v>444.95390978027001</c:v>
                </c:pt>
                <c:pt idx="115">
                  <c:v>445.49200093557602</c:v>
                </c:pt>
                <c:pt idx="116">
                  <c:v>444.210834388884</c:v>
                </c:pt>
                <c:pt idx="117">
                  <c:v>441.23513898098798</c:v>
                </c:pt>
                <c:pt idx="118">
                  <c:v>437.34721823647999</c:v>
                </c:pt>
                <c:pt idx="119">
                  <c:v>437.79536400746002</c:v>
                </c:pt>
                <c:pt idx="120">
                  <c:v>434.92053820030998</c:v>
                </c:pt>
                <c:pt idx="121">
                  <c:v>446.02167567593102</c:v>
                </c:pt>
                <c:pt idx="122">
                  <c:v>443.43927490456201</c:v>
                </c:pt>
                <c:pt idx="123">
                  <c:v>434.99909879634998</c:v>
                </c:pt>
                <c:pt idx="124">
                  <c:v>435.76031331547</c:v>
                </c:pt>
                <c:pt idx="125">
                  <c:v>447.986994689271</c:v>
                </c:pt>
                <c:pt idx="126">
                  <c:v>446.06862246481597</c:v>
                </c:pt>
                <c:pt idx="127">
                  <c:v>457.55050342414501</c:v>
                </c:pt>
                <c:pt idx="128">
                  <c:v>459.487322669062</c:v>
                </c:pt>
                <c:pt idx="129">
                  <c:v>451.552414405364</c:v>
                </c:pt>
                <c:pt idx="130">
                  <c:v>445.94306944282903</c:v>
                </c:pt>
                <c:pt idx="131">
                  <c:v>443.703640210711</c:v>
                </c:pt>
                <c:pt idx="132">
                  <c:v>440.64488170591</c:v>
                </c:pt>
                <c:pt idx="133">
                  <c:v>455.191202180613</c:v>
                </c:pt>
                <c:pt idx="134">
                  <c:v>452.45648892023399</c:v>
                </c:pt>
                <c:pt idx="135">
                  <c:v>454.955180694425</c:v>
                </c:pt>
                <c:pt idx="136">
                  <c:v>456.47946292743802</c:v>
                </c:pt>
                <c:pt idx="137">
                  <c:v>458.31921326899999</c:v>
                </c:pt>
                <c:pt idx="138">
                  <c:v>458.42730720690901</c:v>
                </c:pt>
                <c:pt idx="139">
                  <c:v>462.27463899182902</c:v>
                </c:pt>
                <c:pt idx="140">
                  <c:v>459.71621799022699</c:v>
                </c:pt>
                <c:pt idx="141">
                  <c:v>459.99284471169898</c:v>
                </c:pt>
                <c:pt idx="142">
                  <c:v>454.46075835168898</c:v>
                </c:pt>
                <c:pt idx="143">
                  <c:v>451.87141893912599</c:v>
                </c:pt>
                <c:pt idx="144">
                  <c:v>448.813886584952</c:v>
                </c:pt>
                <c:pt idx="145">
                  <c:v>458.195281986851</c:v>
                </c:pt>
                <c:pt idx="146">
                  <c:v>455.37361296656002</c:v>
                </c:pt>
                <c:pt idx="147">
                  <c:v>455.878476783427</c:v>
                </c:pt>
                <c:pt idx="148">
                  <c:v>457.99993041223399</c:v>
                </c:pt>
                <c:pt idx="149">
                  <c:v>459.84392004707598</c:v>
                </c:pt>
                <c:pt idx="150">
                  <c:v>457.92960968742102</c:v>
                </c:pt>
                <c:pt idx="151">
                  <c:v>461.57611313936201</c:v>
                </c:pt>
                <c:pt idx="152">
                  <c:v>462.41305701937199</c:v>
                </c:pt>
                <c:pt idx="153">
                  <c:v>452.32461035096799</c:v>
                </c:pt>
                <c:pt idx="154">
                  <c:v>450.48063862749399</c:v>
                </c:pt>
                <c:pt idx="155">
                  <c:v>448.93831054281901</c:v>
                </c:pt>
                <c:pt idx="156">
                  <c:v>445.23853863387001</c:v>
                </c:pt>
                <c:pt idx="157">
                  <c:v>459.48713782226298</c:v>
                </c:pt>
                <c:pt idx="158">
                  <c:v>456.41749998923598</c:v>
                </c:pt>
                <c:pt idx="159">
                  <c:v>453.38993148037599</c:v>
                </c:pt>
                <c:pt idx="160">
                  <c:v>452.98126216896401</c:v>
                </c:pt>
                <c:pt idx="161">
                  <c:v>455.41886744500903</c:v>
                </c:pt>
                <c:pt idx="162">
                  <c:v>456.41718450838601</c:v>
                </c:pt>
                <c:pt idx="163">
                  <c:v>457.27467407947398</c:v>
                </c:pt>
                <c:pt idx="164">
                  <c:v>455.83654734626799</c:v>
                </c:pt>
                <c:pt idx="165">
                  <c:v>452.95781154160699</c:v>
                </c:pt>
                <c:pt idx="166">
                  <c:v>445.83282792077802</c:v>
                </c:pt>
                <c:pt idx="167">
                  <c:v>445.65068399354902</c:v>
                </c:pt>
                <c:pt idx="168">
                  <c:v>443.72027542724101</c:v>
                </c:pt>
                <c:pt idx="169">
                  <c:v>454.18056167975402</c:v>
                </c:pt>
                <c:pt idx="170">
                  <c:v>453.00270591320498</c:v>
                </c:pt>
                <c:pt idx="171">
                  <c:v>451.67462598660597</c:v>
                </c:pt>
                <c:pt idx="172">
                  <c:v>453.62104985710403</c:v>
                </c:pt>
                <c:pt idx="173">
                  <c:v>455.19749609951702</c:v>
                </c:pt>
                <c:pt idx="174">
                  <c:v>455.544100417224</c:v>
                </c:pt>
                <c:pt idx="175">
                  <c:v>456.45107450194598</c:v>
                </c:pt>
                <c:pt idx="176">
                  <c:v>455.50858059207002</c:v>
                </c:pt>
                <c:pt idx="177">
                  <c:v>452.69786715507797</c:v>
                </c:pt>
                <c:pt idx="178">
                  <c:v>445.81981810785101</c:v>
                </c:pt>
                <c:pt idx="179">
                  <c:v>443.93545561316398</c:v>
                </c:pt>
                <c:pt idx="180">
                  <c:v>442.02012041883501</c:v>
                </c:pt>
                <c:pt idx="181">
                  <c:v>455.56158307499902</c:v>
                </c:pt>
                <c:pt idx="182">
                  <c:v>454.55216610193702</c:v>
                </c:pt>
                <c:pt idx="183">
                  <c:v>453.76103500836598</c:v>
                </c:pt>
                <c:pt idx="184">
                  <c:v>454.70447647924402</c:v>
                </c:pt>
                <c:pt idx="185">
                  <c:v>458.164437901192</c:v>
                </c:pt>
                <c:pt idx="186">
                  <c:v>459.02948900274902</c:v>
                </c:pt>
                <c:pt idx="187">
                  <c:v>465.15310643874398</c:v>
                </c:pt>
                <c:pt idx="188">
                  <c:v>465.770277893284</c:v>
                </c:pt>
                <c:pt idx="189">
                  <c:v>454.109369371703</c:v>
                </c:pt>
                <c:pt idx="190">
                  <c:v>449.83958414362002</c:v>
                </c:pt>
                <c:pt idx="191">
                  <c:v>450.45792164678602</c:v>
                </c:pt>
                <c:pt idx="192">
                  <c:v>447.01945606100003</c:v>
                </c:pt>
                <c:pt idx="193">
                  <c:v>459.14493103266301</c:v>
                </c:pt>
                <c:pt idx="194">
                  <c:v>458.11307306157897</c:v>
                </c:pt>
                <c:pt idx="195">
                  <c:v>460.45859685536101</c:v>
                </c:pt>
                <c:pt idx="196">
                  <c:v>460.02124041109801</c:v>
                </c:pt>
                <c:pt idx="197">
                  <c:v>466.31527800377899</c:v>
                </c:pt>
                <c:pt idx="198">
                  <c:v>467.00565197421099</c:v>
                </c:pt>
                <c:pt idx="199">
                  <c:v>467.86440582739499</c:v>
                </c:pt>
                <c:pt idx="200">
                  <c:v>467.36210110045403</c:v>
                </c:pt>
                <c:pt idx="201">
                  <c:v>459.49482278706603</c:v>
                </c:pt>
                <c:pt idx="202">
                  <c:v>453.59583996946901</c:v>
                </c:pt>
                <c:pt idx="203">
                  <c:v>454.284109678817</c:v>
                </c:pt>
                <c:pt idx="204">
                  <c:v>453.39666470528499</c:v>
                </c:pt>
                <c:pt idx="205">
                  <c:v>459.48276734500399</c:v>
                </c:pt>
                <c:pt idx="206">
                  <c:v>457.835733074757</c:v>
                </c:pt>
                <c:pt idx="207">
                  <c:v>455.24617990903403</c:v>
                </c:pt>
                <c:pt idx="208">
                  <c:v>456.95546648456099</c:v>
                </c:pt>
                <c:pt idx="209">
                  <c:v>462.30143546993901</c:v>
                </c:pt>
                <c:pt idx="210">
                  <c:v>460.103853904576</c:v>
                </c:pt>
                <c:pt idx="211">
                  <c:v>463.78402399157699</c:v>
                </c:pt>
                <c:pt idx="212">
                  <c:v>459.84604216597899</c:v>
                </c:pt>
                <c:pt idx="213">
                  <c:v>455.75992586767097</c:v>
                </c:pt>
                <c:pt idx="214">
                  <c:v>450.565789371996</c:v>
                </c:pt>
                <c:pt idx="215">
                  <c:v>449.84768771719098</c:v>
                </c:pt>
                <c:pt idx="216">
                  <c:v>450.17396107542902</c:v>
                </c:pt>
                <c:pt idx="217">
                  <c:v>460.93708769179699</c:v>
                </c:pt>
                <c:pt idx="218">
                  <c:v>460.46598848394899</c:v>
                </c:pt>
                <c:pt idx="219">
                  <c:v>463.02252175503901</c:v>
                </c:pt>
                <c:pt idx="220">
                  <c:v>465.23042830729702</c:v>
                </c:pt>
                <c:pt idx="221">
                  <c:v>468.22367013215802</c:v>
                </c:pt>
                <c:pt idx="222">
                  <c:v>466.49932991499998</c:v>
                </c:pt>
                <c:pt idx="223">
                  <c:v>470.42045941015601</c:v>
                </c:pt>
                <c:pt idx="224">
                  <c:v>465.95889961389997</c:v>
                </c:pt>
                <c:pt idx="225">
                  <c:v>458.09653319064199</c:v>
                </c:pt>
                <c:pt idx="226">
                  <c:v>454.08110784700301</c:v>
                </c:pt>
                <c:pt idx="227">
                  <c:v>454.00550892935701</c:v>
                </c:pt>
                <c:pt idx="228">
                  <c:v>452.17564356435599</c:v>
                </c:pt>
                <c:pt idx="229">
                  <c:v>469.36208344648298</c:v>
                </c:pt>
                <c:pt idx="230">
                  <c:v>471.02205376458801</c:v>
                </c:pt>
                <c:pt idx="231">
                  <c:v>471.24432448103897</c:v>
                </c:pt>
                <c:pt idx="232">
                  <c:v>471.711317383199</c:v>
                </c:pt>
                <c:pt idx="233">
                  <c:v>476.769264479382</c:v>
                </c:pt>
                <c:pt idx="234">
                  <c:v>477.62983881741297</c:v>
                </c:pt>
                <c:pt idx="235">
                  <c:v>480.70815010560602</c:v>
                </c:pt>
                <c:pt idx="236">
                  <c:v>480.98459843734901</c:v>
                </c:pt>
                <c:pt idx="237">
                  <c:v>470.856267148987</c:v>
                </c:pt>
                <c:pt idx="238">
                  <c:v>466.29461125517901</c:v>
                </c:pt>
                <c:pt idx="239">
                  <c:v>468.71355836956297</c:v>
                </c:pt>
                <c:pt idx="240">
                  <c:v>468.988691071799</c:v>
                </c:pt>
                <c:pt idx="241">
                  <c:v>486.48025139271198</c:v>
                </c:pt>
                <c:pt idx="242">
                  <c:v>485.25922854549998</c:v>
                </c:pt>
                <c:pt idx="243">
                  <c:v>492.96954941125801</c:v>
                </c:pt>
                <c:pt idx="244">
                  <c:v>502.01345108978302</c:v>
                </c:pt>
                <c:pt idx="245">
                  <c:v>499.02744899304798</c:v>
                </c:pt>
                <c:pt idx="246">
                  <c:v>497.57080408082999</c:v>
                </c:pt>
                <c:pt idx="247">
                  <c:v>498.88887718253198</c:v>
                </c:pt>
                <c:pt idx="248">
                  <c:v>495.36555016826298</c:v>
                </c:pt>
                <c:pt idx="249">
                  <c:v>487.58956046395502</c:v>
                </c:pt>
                <c:pt idx="250">
                  <c:v>482.971232831375</c:v>
                </c:pt>
                <c:pt idx="251">
                  <c:v>489.30049441464001</c:v>
                </c:pt>
                <c:pt idx="252">
                  <c:v>490.277987206121</c:v>
                </c:pt>
                <c:pt idx="253">
                  <c:v>506.94411741221302</c:v>
                </c:pt>
                <c:pt idx="254">
                  <c:v>504.35856257945801</c:v>
                </c:pt>
                <c:pt idx="255">
                  <c:v>504.83724853340999</c:v>
                </c:pt>
                <c:pt idx="256">
                  <c:v>503.327266244763</c:v>
                </c:pt>
                <c:pt idx="257">
                  <c:v>503.73712593067</c:v>
                </c:pt>
                <c:pt idx="258">
                  <c:v>500.65942947141201</c:v>
                </c:pt>
                <c:pt idx="259">
                  <c:v>504.22294083496098</c:v>
                </c:pt>
                <c:pt idx="260">
                  <c:v>503.003729444508</c:v>
                </c:pt>
                <c:pt idx="261">
                  <c:v>498.291241961239</c:v>
                </c:pt>
                <c:pt idx="262">
                  <c:v>493.94125942143103</c:v>
                </c:pt>
                <c:pt idx="263">
                  <c:v>494.02505184627501</c:v>
                </c:pt>
                <c:pt idx="264">
                  <c:v>495.71052647730801</c:v>
                </c:pt>
                <c:pt idx="265">
                  <c:v>521.13838714598103</c:v>
                </c:pt>
                <c:pt idx="266">
                  <c:v>521.28425109891498</c:v>
                </c:pt>
                <c:pt idx="267">
                  <c:v>519.70101066087398</c:v>
                </c:pt>
                <c:pt idx="268">
                  <c:v>519.31079770546899</c:v>
                </c:pt>
                <c:pt idx="269">
                  <c:v>524.86142370808602</c:v>
                </c:pt>
                <c:pt idx="270">
                  <c:v>520.67605470158298</c:v>
                </c:pt>
                <c:pt idx="271">
                  <c:v>524.58576146012899</c:v>
                </c:pt>
                <c:pt idx="272">
                  <c:v>520.00102921577002</c:v>
                </c:pt>
                <c:pt idx="273">
                  <c:v>515.47943373658404</c:v>
                </c:pt>
                <c:pt idx="274">
                  <c:v>511.10669481784203</c:v>
                </c:pt>
                <c:pt idx="275">
                  <c:v>512.52139908093</c:v>
                </c:pt>
                <c:pt idx="276">
                  <c:v>513.69044735052705</c:v>
                </c:pt>
                <c:pt idx="277">
                  <c:v>538.97857275240301</c:v>
                </c:pt>
                <c:pt idx="278">
                  <c:v>539.83000000000004</c:v>
                </c:pt>
              </c:numCache>
            </c:numRef>
          </c:val>
          <c:smooth val="0"/>
          <c:extLst>
            <c:ext xmlns:c16="http://schemas.microsoft.com/office/drawing/2014/chart" uri="{C3380CC4-5D6E-409C-BE32-E72D297353CC}">
              <c16:uniqueId val="{00000001-D340-4217-91A8-54E6067BC83C}"/>
            </c:ext>
          </c:extLst>
        </c:ser>
        <c:ser>
          <c:idx val="1"/>
          <c:order val="1"/>
          <c:tx>
            <c:strRef>
              <c:f>'F71-72'!$K$6</c:f>
              <c:strCache>
                <c:ptCount val="1"/>
                <c:pt idx="0">
                  <c:v>Jalisco mujeres</c:v>
                </c:pt>
              </c:strCache>
            </c:strRef>
          </c:tx>
          <c:spPr>
            <a:ln w="19050" cap="rnd">
              <a:solidFill>
                <a:srgbClr val="FFC000"/>
              </a:solidFill>
              <a:round/>
            </a:ln>
            <a:effectLst/>
          </c:spPr>
          <c:marker>
            <c:symbol val="none"/>
          </c:marker>
          <c:dLbls>
            <c:dLbl>
              <c:idx val="278"/>
              <c:layout>
                <c:manualLayout>
                  <c:x val="-8.5456030271161804E-2"/>
                  <c:y val="0.2135123624218242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D6DA-42DC-8A0C-837DC142CE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'F71-72'!$A$7:$A$285</c:f>
              <c:numCache>
                <c:formatCode>mm/dd/yyyy</c:formatCode>
                <c:ptCount val="279"/>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numCache>
            </c:numRef>
          </c:cat>
          <c:val>
            <c:numRef>
              <c:f>'F71-72'!$K$7:$K$285</c:f>
              <c:numCache>
                <c:formatCode>0.0</c:formatCode>
                <c:ptCount val="279"/>
                <c:pt idx="0">
                  <c:v>260.65223643093299</c:v>
                </c:pt>
                <c:pt idx="1">
                  <c:v>270.33650454573899</c:v>
                </c:pt>
                <c:pt idx="2">
                  <c:v>280.04972386382298</c:v>
                </c:pt>
                <c:pt idx="3">
                  <c:v>277.83151069106299</c:v>
                </c:pt>
                <c:pt idx="4">
                  <c:v>279.41614909703702</c:v>
                </c:pt>
                <c:pt idx="5">
                  <c:v>282.91167580830898</c:v>
                </c:pt>
                <c:pt idx="6">
                  <c:v>285.00824587267601</c:v>
                </c:pt>
                <c:pt idx="7">
                  <c:v>295.36485403827999</c:v>
                </c:pt>
                <c:pt idx="8">
                  <c:v>294.54552422583902</c:v>
                </c:pt>
                <c:pt idx="9">
                  <c:v>294.12361699853801</c:v>
                </c:pt>
                <c:pt idx="10">
                  <c:v>297.78682605993902</c:v>
                </c:pt>
                <c:pt idx="11">
                  <c:v>295.15510349060003</c:v>
                </c:pt>
                <c:pt idx="12">
                  <c:v>296.95062977324699</c:v>
                </c:pt>
                <c:pt idx="13">
                  <c:v>306.80654295455997</c:v>
                </c:pt>
                <c:pt idx="14">
                  <c:v>311.67857527747202</c:v>
                </c:pt>
                <c:pt idx="15">
                  <c:v>309.89976369812501</c:v>
                </c:pt>
                <c:pt idx="16">
                  <c:v>313.19525587718198</c:v>
                </c:pt>
                <c:pt idx="17">
                  <c:v>311.28128783013102</c:v>
                </c:pt>
                <c:pt idx="18">
                  <c:v>314.70020075399998</c:v>
                </c:pt>
                <c:pt idx="19">
                  <c:v>315.88436974510302</c:v>
                </c:pt>
                <c:pt idx="20">
                  <c:v>317.02516539513198</c:v>
                </c:pt>
                <c:pt idx="21">
                  <c:v>315.20352392890101</c:v>
                </c:pt>
                <c:pt idx="22">
                  <c:v>316.388318144614</c:v>
                </c:pt>
                <c:pt idx="23">
                  <c:v>317.20941496483198</c:v>
                </c:pt>
                <c:pt idx="24">
                  <c:v>319.33494996445398</c:v>
                </c:pt>
                <c:pt idx="25">
                  <c:v>327.53309629069298</c:v>
                </c:pt>
                <c:pt idx="26">
                  <c:v>327.34103414053402</c:v>
                </c:pt>
                <c:pt idx="27">
                  <c:v>328.22965267651898</c:v>
                </c:pt>
                <c:pt idx="28">
                  <c:v>326.69551997815199</c:v>
                </c:pt>
                <c:pt idx="29">
                  <c:v>330.73282093317999</c:v>
                </c:pt>
                <c:pt idx="30">
                  <c:v>328.85596522951698</c:v>
                </c:pt>
                <c:pt idx="31">
                  <c:v>331.86123665213699</c:v>
                </c:pt>
                <c:pt idx="32">
                  <c:v>331.24309518835798</c:v>
                </c:pt>
                <c:pt idx="33">
                  <c:v>328.13904530477902</c:v>
                </c:pt>
                <c:pt idx="34">
                  <c:v>325.82362490466397</c:v>
                </c:pt>
                <c:pt idx="35">
                  <c:v>326.87641277763998</c:v>
                </c:pt>
                <c:pt idx="36">
                  <c:v>327.71748723997598</c:v>
                </c:pt>
                <c:pt idx="37">
                  <c:v>336.15835186010702</c:v>
                </c:pt>
                <c:pt idx="38">
                  <c:v>336.18141284262998</c:v>
                </c:pt>
                <c:pt idx="39">
                  <c:v>335.94545826946199</c:v>
                </c:pt>
                <c:pt idx="40">
                  <c:v>336.887524646472</c:v>
                </c:pt>
                <c:pt idx="41">
                  <c:v>344.15121618081201</c:v>
                </c:pt>
                <c:pt idx="42">
                  <c:v>350.81802776013097</c:v>
                </c:pt>
                <c:pt idx="43">
                  <c:v>351.21049718861599</c:v>
                </c:pt>
                <c:pt idx="44">
                  <c:v>349.90027631061201</c:v>
                </c:pt>
                <c:pt idx="45">
                  <c:v>346.702670577226</c:v>
                </c:pt>
                <c:pt idx="46">
                  <c:v>343.93898300316101</c:v>
                </c:pt>
                <c:pt idx="47">
                  <c:v>344.077328342356</c:v>
                </c:pt>
                <c:pt idx="48">
                  <c:v>345.538265567162</c:v>
                </c:pt>
                <c:pt idx="49">
                  <c:v>353.757949494554</c:v>
                </c:pt>
                <c:pt idx="50">
                  <c:v>351.83701533422698</c:v>
                </c:pt>
                <c:pt idx="51">
                  <c:v>353.67380567569899</c:v>
                </c:pt>
                <c:pt idx="52">
                  <c:v>354.889542599187</c:v>
                </c:pt>
                <c:pt idx="53">
                  <c:v>359.90282319374103</c:v>
                </c:pt>
                <c:pt idx="54">
                  <c:v>359.25871773101102</c:v>
                </c:pt>
                <c:pt idx="55">
                  <c:v>359.92922189028502</c:v>
                </c:pt>
                <c:pt idx="56">
                  <c:v>358.35188784596102</c:v>
                </c:pt>
                <c:pt idx="57">
                  <c:v>354.876858479433</c:v>
                </c:pt>
                <c:pt idx="58">
                  <c:v>351.61481376883103</c:v>
                </c:pt>
                <c:pt idx="59">
                  <c:v>350.97344507770998</c:v>
                </c:pt>
                <c:pt idx="60">
                  <c:v>351.78722501189299</c:v>
                </c:pt>
                <c:pt idx="61">
                  <c:v>360.58062001570198</c:v>
                </c:pt>
                <c:pt idx="62">
                  <c:v>359.44891134883301</c:v>
                </c:pt>
                <c:pt idx="63">
                  <c:v>363.84973748210399</c:v>
                </c:pt>
                <c:pt idx="64">
                  <c:v>363.23156860648902</c:v>
                </c:pt>
                <c:pt idx="65">
                  <c:v>364.581718239461</c:v>
                </c:pt>
                <c:pt idx="66">
                  <c:v>366.43531075388501</c:v>
                </c:pt>
                <c:pt idx="67">
                  <c:v>367.56761764658302</c:v>
                </c:pt>
                <c:pt idx="68">
                  <c:v>368.104647218313</c:v>
                </c:pt>
                <c:pt idx="69">
                  <c:v>365.44780807656201</c:v>
                </c:pt>
                <c:pt idx="70">
                  <c:v>362.614705928516</c:v>
                </c:pt>
                <c:pt idx="71">
                  <c:v>362.69636256509699</c:v>
                </c:pt>
                <c:pt idx="72">
                  <c:v>361.99107216849302</c:v>
                </c:pt>
                <c:pt idx="73">
                  <c:v>368.078532166309</c:v>
                </c:pt>
                <c:pt idx="74">
                  <c:v>367.55837442789698</c:v>
                </c:pt>
                <c:pt idx="75">
                  <c:v>370.15289659955903</c:v>
                </c:pt>
                <c:pt idx="76">
                  <c:v>371.94628333435799</c:v>
                </c:pt>
                <c:pt idx="77">
                  <c:v>374.03217116831502</c:v>
                </c:pt>
                <c:pt idx="78">
                  <c:v>373.73056615603099</c:v>
                </c:pt>
                <c:pt idx="79">
                  <c:v>375.99341093747</c:v>
                </c:pt>
                <c:pt idx="80">
                  <c:v>374.25202723434199</c:v>
                </c:pt>
                <c:pt idx="81">
                  <c:v>368.707265180788</c:v>
                </c:pt>
                <c:pt idx="82">
                  <c:v>365.76005181274098</c:v>
                </c:pt>
                <c:pt idx="83">
                  <c:v>366.54206642197198</c:v>
                </c:pt>
                <c:pt idx="84">
                  <c:v>367.19125803207498</c:v>
                </c:pt>
                <c:pt idx="85">
                  <c:v>374.54997616968598</c:v>
                </c:pt>
                <c:pt idx="86">
                  <c:v>373.74913198180298</c:v>
                </c:pt>
                <c:pt idx="87">
                  <c:v>373.81140055794799</c:v>
                </c:pt>
                <c:pt idx="88">
                  <c:v>375.85557115646702</c:v>
                </c:pt>
                <c:pt idx="89">
                  <c:v>378.40970075412002</c:v>
                </c:pt>
                <c:pt idx="90">
                  <c:v>378.93050041178401</c:v>
                </c:pt>
                <c:pt idx="91">
                  <c:v>382.90858694845201</c:v>
                </c:pt>
                <c:pt idx="92">
                  <c:v>381.17369669868498</c:v>
                </c:pt>
                <c:pt idx="93">
                  <c:v>374.93964372283</c:v>
                </c:pt>
                <c:pt idx="94">
                  <c:v>372.26999730192898</c:v>
                </c:pt>
                <c:pt idx="95">
                  <c:v>372.94325132717398</c:v>
                </c:pt>
                <c:pt idx="96">
                  <c:v>372.82497257071998</c:v>
                </c:pt>
                <c:pt idx="97">
                  <c:v>381.215223818867</c:v>
                </c:pt>
                <c:pt idx="98">
                  <c:v>380.33928999825798</c:v>
                </c:pt>
                <c:pt idx="99">
                  <c:v>381.59788249817001</c:v>
                </c:pt>
                <c:pt idx="100">
                  <c:v>380.42186724384402</c:v>
                </c:pt>
                <c:pt idx="101">
                  <c:v>382.71240747987298</c:v>
                </c:pt>
                <c:pt idx="102">
                  <c:v>381.94544195872197</c:v>
                </c:pt>
                <c:pt idx="103">
                  <c:v>382.89829419452701</c:v>
                </c:pt>
                <c:pt idx="104">
                  <c:v>381.21479346371598</c:v>
                </c:pt>
                <c:pt idx="105">
                  <c:v>376.09581972177801</c:v>
                </c:pt>
                <c:pt idx="106">
                  <c:v>373.23039700983497</c:v>
                </c:pt>
                <c:pt idx="107">
                  <c:v>372.84993457008699</c:v>
                </c:pt>
                <c:pt idx="108">
                  <c:v>372.15179792227099</c:v>
                </c:pt>
                <c:pt idx="109">
                  <c:v>377.983398215492</c:v>
                </c:pt>
                <c:pt idx="110">
                  <c:v>378.58553289304501</c:v>
                </c:pt>
                <c:pt idx="111">
                  <c:v>376.712660860737</c:v>
                </c:pt>
                <c:pt idx="112">
                  <c:v>375.78148127373601</c:v>
                </c:pt>
                <c:pt idx="113">
                  <c:v>379.65764602002901</c:v>
                </c:pt>
                <c:pt idx="114">
                  <c:v>379.14225797490502</c:v>
                </c:pt>
                <c:pt idx="115">
                  <c:v>380.00469499401902</c:v>
                </c:pt>
                <c:pt idx="116">
                  <c:v>379.11582183857797</c:v>
                </c:pt>
                <c:pt idx="117">
                  <c:v>377.04300324320002</c:v>
                </c:pt>
                <c:pt idx="118">
                  <c:v>373.36670741199703</c:v>
                </c:pt>
                <c:pt idx="119">
                  <c:v>375.13032663541202</c:v>
                </c:pt>
                <c:pt idx="120">
                  <c:v>373.76262512496902</c:v>
                </c:pt>
                <c:pt idx="121">
                  <c:v>380.22677195165602</c:v>
                </c:pt>
                <c:pt idx="122">
                  <c:v>378.63688314236202</c:v>
                </c:pt>
                <c:pt idx="123">
                  <c:v>374.69581108769898</c:v>
                </c:pt>
                <c:pt idx="124">
                  <c:v>376.417904021205</c:v>
                </c:pt>
                <c:pt idx="125">
                  <c:v>383.41340204342902</c:v>
                </c:pt>
                <c:pt idx="126">
                  <c:v>382.95284207030301</c:v>
                </c:pt>
                <c:pt idx="127">
                  <c:v>404.05256083268802</c:v>
                </c:pt>
                <c:pt idx="128">
                  <c:v>423.33134502505698</c:v>
                </c:pt>
                <c:pt idx="129">
                  <c:v>416.94355625981098</c:v>
                </c:pt>
                <c:pt idx="130">
                  <c:v>404.31063739399502</c:v>
                </c:pt>
                <c:pt idx="131">
                  <c:v>399.79180029048803</c:v>
                </c:pt>
                <c:pt idx="132">
                  <c:v>398.74380166469098</c:v>
                </c:pt>
                <c:pt idx="133">
                  <c:v>405.58561557169702</c:v>
                </c:pt>
                <c:pt idx="134">
                  <c:v>402.03671392485398</c:v>
                </c:pt>
                <c:pt idx="135">
                  <c:v>416.31654148659197</c:v>
                </c:pt>
                <c:pt idx="136">
                  <c:v>415.94372134120999</c:v>
                </c:pt>
                <c:pt idx="137">
                  <c:v>403.44425282221403</c:v>
                </c:pt>
                <c:pt idx="138">
                  <c:v>404.99778940853503</c:v>
                </c:pt>
                <c:pt idx="139">
                  <c:v>411.98279366116901</c:v>
                </c:pt>
                <c:pt idx="140">
                  <c:v>410.75656774431502</c:v>
                </c:pt>
                <c:pt idx="141">
                  <c:v>426.96009618918998</c:v>
                </c:pt>
                <c:pt idx="142">
                  <c:v>422.63911142295899</c:v>
                </c:pt>
                <c:pt idx="143">
                  <c:v>418.398847342659</c:v>
                </c:pt>
                <c:pt idx="144">
                  <c:v>416.99677275619501</c:v>
                </c:pt>
                <c:pt idx="145">
                  <c:v>411.51604515463202</c:v>
                </c:pt>
                <c:pt idx="146">
                  <c:v>410.74641169581997</c:v>
                </c:pt>
                <c:pt idx="147">
                  <c:v>418.56376792030301</c:v>
                </c:pt>
                <c:pt idx="148">
                  <c:v>420.19167393660001</c:v>
                </c:pt>
                <c:pt idx="149">
                  <c:v>410.66222576927203</c:v>
                </c:pt>
                <c:pt idx="150">
                  <c:v>407.83054601659398</c:v>
                </c:pt>
                <c:pt idx="151">
                  <c:v>411.74050746742898</c:v>
                </c:pt>
                <c:pt idx="152">
                  <c:v>421.74428034992798</c:v>
                </c:pt>
                <c:pt idx="153">
                  <c:v>411.93100071731698</c:v>
                </c:pt>
                <c:pt idx="154">
                  <c:v>418.62993022512302</c:v>
                </c:pt>
                <c:pt idx="155">
                  <c:v>416.346755940023</c:v>
                </c:pt>
                <c:pt idx="156">
                  <c:v>405.90370432657602</c:v>
                </c:pt>
                <c:pt idx="157">
                  <c:v>417.28675510784399</c:v>
                </c:pt>
                <c:pt idx="158">
                  <c:v>416.53452407907702</c:v>
                </c:pt>
                <c:pt idx="159">
                  <c:v>418.80126003928001</c:v>
                </c:pt>
                <c:pt idx="160">
                  <c:v>418.71232647362302</c:v>
                </c:pt>
                <c:pt idx="161">
                  <c:v>406.95604101637502</c:v>
                </c:pt>
                <c:pt idx="162">
                  <c:v>410.18402042265399</c:v>
                </c:pt>
                <c:pt idx="163">
                  <c:v>410.93202487373998</c:v>
                </c:pt>
                <c:pt idx="164">
                  <c:v>411.94140795575402</c:v>
                </c:pt>
                <c:pt idx="165">
                  <c:v>421.99566472114702</c:v>
                </c:pt>
                <c:pt idx="166">
                  <c:v>410.45542745234798</c:v>
                </c:pt>
                <c:pt idx="167">
                  <c:v>408.72450706600802</c:v>
                </c:pt>
                <c:pt idx="168">
                  <c:v>409.63380278943998</c:v>
                </c:pt>
                <c:pt idx="169">
                  <c:v>416.608668255498</c:v>
                </c:pt>
                <c:pt idx="170">
                  <c:v>414.49815593599402</c:v>
                </c:pt>
                <c:pt idx="171">
                  <c:v>419.69526072206497</c:v>
                </c:pt>
                <c:pt idx="172">
                  <c:v>421.94427703723301</c:v>
                </c:pt>
                <c:pt idx="173">
                  <c:v>410.61988958344898</c:v>
                </c:pt>
                <c:pt idx="174">
                  <c:v>412.64641352892897</c:v>
                </c:pt>
                <c:pt idx="175">
                  <c:v>412.072630092986</c:v>
                </c:pt>
                <c:pt idx="176">
                  <c:v>412.13038847670799</c:v>
                </c:pt>
                <c:pt idx="177">
                  <c:v>421.462881145567</c:v>
                </c:pt>
                <c:pt idx="178">
                  <c:v>411.39438149085402</c:v>
                </c:pt>
                <c:pt idx="179">
                  <c:v>409.87398719272699</c:v>
                </c:pt>
                <c:pt idx="180">
                  <c:v>407.419834562407</c:v>
                </c:pt>
                <c:pt idx="181">
                  <c:v>419.81281661790001</c:v>
                </c:pt>
                <c:pt idx="182">
                  <c:v>421.17452173159597</c:v>
                </c:pt>
                <c:pt idx="183">
                  <c:v>423.20734388314798</c:v>
                </c:pt>
                <c:pt idx="184">
                  <c:v>423.76382778009599</c:v>
                </c:pt>
                <c:pt idx="185">
                  <c:v>414.56829095648402</c:v>
                </c:pt>
                <c:pt idx="186">
                  <c:v>413.81591481937897</c:v>
                </c:pt>
                <c:pt idx="187">
                  <c:v>420.87168140637903</c:v>
                </c:pt>
                <c:pt idx="188">
                  <c:v>430.69214149649099</c:v>
                </c:pt>
                <c:pt idx="189">
                  <c:v>422.18265428589899</c:v>
                </c:pt>
                <c:pt idx="190">
                  <c:v>420.74743173700398</c:v>
                </c:pt>
                <c:pt idx="191">
                  <c:v>420.12322843931503</c:v>
                </c:pt>
                <c:pt idx="192">
                  <c:v>409.44549142345397</c:v>
                </c:pt>
                <c:pt idx="193">
                  <c:v>418.77707830428301</c:v>
                </c:pt>
                <c:pt idx="194">
                  <c:v>418.277773775745</c:v>
                </c:pt>
                <c:pt idx="195">
                  <c:v>424.27075525541397</c:v>
                </c:pt>
                <c:pt idx="196">
                  <c:v>423.08981687425899</c:v>
                </c:pt>
                <c:pt idx="197">
                  <c:v>417.89563905551898</c:v>
                </c:pt>
                <c:pt idx="198">
                  <c:v>419.04073971729798</c:v>
                </c:pt>
                <c:pt idx="199">
                  <c:v>419.05197782584497</c:v>
                </c:pt>
                <c:pt idx="200">
                  <c:v>425.03147028388202</c:v>
                </c:pt>
                <c:pt idx="201">
                  <c:v>423.67052326491699</c:v>
                </c:pt>
                <c:pt idx="202">
                  <c:v>417.88905941105497</c:v>
                </c:pt>
                <c:pt idx="203">
                  <c:v>419.27359728817498</c:v>
                </c:pt>
                <c:pt idx="204">
                  <c:v>417.628551021416</c:v>
                </c:pt>
                <c:pt idx="205">
                  <c:v>420.619135143177</c:v>
                </c:pt>
                <c:pt idx="206">
                  <c:v>419.032175756051</c:v>
                </c:pt>
                <c:pt idx="207">
                  <c:v>417.80127928403698</c:v>
                </c:pt>
                <c:pt idx="208">
                  <c:v>418.07138483363701</c:v>
                </c:pt>
                <c:pt idx="209">
                  <c:v>413.65164405893501</c:v>
                </c:pt>
                <c:pt idx="210">
                  <c:v>410.38949967586899</c:v>
                </c:pt>
                <c:pt idx="211">
                  <c:v>411.78529964263998</c:v>
                </c:pt>
                <c:pt idx="212">
                  <c:v>408.90501354280099</c:v>
                </c:pt>
                <c:pt idx="213">
                  <c:v>416.79720262008902</c:v>
                </c:pt>
                <c:pt idx="214">
                  <c:v>412.99877754432401</c:v>
                </c:pt>
                <c:pt idx="215">
                  <c:v>412.40188491408998</c:v>
                </c:pt>
                <c:pt idx="216">
                  <c:v>411.85379842643198</c:v>
                </c:pt>
                <c:pt idx="217">
                  <c:v>415.78173920686203</c:v>
                </c:pt>
                <c:pt idx="218">
                  <c:v>414.74605283014301</c:v>
                </c:pt>
                <c:pt idx="219">
                  <c:v>420.74470581804297</c:v>
                </c:pt>
                <c:pt idx="220">
                  <c:v>422.52468727548001</c:v>
                </c:pt>
                <c:pt idx="221">
                  <c:v>414.88091437578299</c:v>
                </c:pt>
                <c:pt idx="222">
                  <c:v>412.57584708958098</c:v>
                </c:pt>
                <c:pt idx="223">
                  <c:v>415.78478529312798</c:v>
                </c:pt>
                <c:pt idx="224">
                  <c:v>412.35368506945798</c:v>
                </c:pt>
                <c:pt idx="225">
                  <c:v>406.709125717174</c:v>
                </c:pt>
                <c:pt idx="226">
                  <c:v>403.76650256309102</c:v>
                </c:pt>
                <c:pt idx="227">
                  <c:v>401.574525087241</c:v>
                </c:pt>
                <c:pt idx="228">
                  <c:v>399.41353232382102</c:v>
                </c:pt>
                <c:pt idx="229">
                  <c:v>417.56398184428002</c:v>
                </c:pt>
                <c:pt idx="230">
                  <c:v>419.59446521599898</c:v>
                </c:pt>
                <c:pt idx="231">
                  <c:v>424.97620491708199</c:v>
                </c:pt>
                <c:pt idx="232">
                  <c:v>425.56672049917398</c:v>
                </c:pt>
                <c:pt idx="233">
                  <c:v>421.59808782075498</c:v>
                </c:pt>
                <c:pt idx="234">
                  <c:v>420.52300119071799</c:v>
                </c:pt>
                <c:pt idx="235">
                  <c:v>420.13492202494001</c:v>
                </c:pt>
                <c:pt idx="236">
                  <c:v>420.25322176135802</c:v>
                </c:pt>
                <c:pt idx="237">
                  <c:v>413.32660445248302</c:v>
                </c:pt>
                <c:pt idx="238">
                  <c:v>410.50736706123303</c:v>
                </c:pt>
                <c:pt idx="239">
                  <c:v>412.89869762496897</c:v>
                </c:pt>
                <c:pt idx="240">
                  <c:v>413.18145430173502</c:v>
                </c:pt>
                <c:pt idx="241">
                  <c:v>431.71182785799499</c:v>
                </c:pt>
                <c:pt idx="242">
                  <c:v>430.89696975367002</c:v>
                </c:pt>
                <c:pt idx="243">
                  <c:v>441.17011362998198</c:v>
                </c:pt>
                <c:pt idx="244">
                  <c:v>448.79968625596899</c:v>
                </c:pt>
                <c:pt idx="245">
                  <c:v>440.81923927582397</c:v>
                </c:pt>
                <c:pt idx="246">
                  <c:v>438.56381776791</c:v>
                </c:pt>
                <c:pt idx="247">
                  <c:v>436.51287070473899</c:v>
                </c:pt>
                <c:pt idx="248">
                  <c:v>433.70898013294197</c:v>
                </c:pt>
                <c:pt idx="249">
                  <c:v>428.40704367612</c:v>
                </c:pt>
                <c:pt idx="250">
                  <c:v>424.45387886811199</c:v>
                </c:pt>
                <c:pt idx="251">
                  <c:v>430.39199437789398</c:v>
                </c:pt>
                <c:pt idx="252">
                  <c:v>430.83153224551802</c:v>
                </c:pt>
                <c:pt idx="253">
                  <c:v>446.04064839851202</c:v>
                </c:pt>
                <c:pt idx="254">
                  <c:v>443.89557088371299</c:v>
                </c:pt>
                <c:pt idx="255">
                  <c:v>448.16787040349101</c:v>
                </c:pt>
                <c:pt idx="256">
                  <c:v>446.08948301987698</c:v>
                </c:pt>
                <c:pt idx="257">
                  <c:v>437.99365623248701</c:v>
                </c:pt>
                <c:pt idx="258">
                  <c:v>434.00680617246798</c:v>
                </c:pt>
                <c:pt idx="259">
                  <c:v>434.37782498548597</c:v>
                </c:pt>
                <c:pt idx="260">
                  <c:v>433.44907119465501</c:v>
                </c:pt>
                <c:pt idx="261">
                  <c:v>430.86097433704799</c:v>
                </c:pt>
                <c:pt idx="262">
                  <c:v>427.32600410173001</c:v>
                </c:pt>
                <c:pt idx="263">
                  <c:v>426.17000547551402</c:v>
                </c:pt>
                <c:pt idx="264">
                  <c:v>427.05286118593801</c:v>
                </c:pt>
                <c:pt idx="265">
                  <c:v>448.26191589973098</c:v>
                </c:pt>
                <c:pt idx="266">
                  <c:v>447.22094922718799</c:v>
                </c:pt>
                <c:pt idx="267">
                  <c:v>447.781100042444</c:v>
                </c:pt>
                <c:pt idx="268">
                  <c:v>446.929920949598</c:v>
                </c:pt>
                <c:pt idx="269">
                  <c:v>449.83587579117801</c:v>
                </c:pt>
                <c:pt idx="270">
                  <c:v>445.82762593818597</c:v>
                </c:pt>
                <c:pt idx="271">
                  <c:v>446.92373995510297</c:v>
                </c:pt>
                <c:pt idx="272">
                  <c:v>442.84432380475403</c:v>
                </c:pt>
                <c:pt idx="273">
                  <c:v>445.46945500959299</c:v>
                </c:pt>
                <c:pt idx="274">
                  <c:v>442.51281362751001</c:v>
                </c:pt>
                <c:pt idx="275">
                  <c:v>444.28954879878103</c:v>
                </c:pt>
                <c:pt idx="276">
                  <c:v>445.22201031009303</c:v>
                </c:pt>
                <c:pt idx="277">
                  <c:v>467.25085097694301</c:v>
                </c:pt>
                <c:pt idx="278">
                  <c:v>466.81</c:v>
                </c:pt>
              </c:numCache>
            </c:numRef>
          </c:val>
          <c:smooth val="0"/>
          <c:extLst>
            <c:ext xmlns:c16="http://schemas.microsoft.com/office/drawing/2014/chart" uri="{C3380CC4-5D6E-409C-BE32-E72D297353CC}">
              <c16:uniqueId val="{00000003-D340-4217-91A8-54E6067BC83C}"/>
            </c:ext>
          </c:extLst>
        </c:ser>
        <c:ser>
          <c:idx val="2"/>
          <c:order val="2"/>
          <c:tx>
            <c:strRef>
              <c:f>'F71-72'!$L$6</c:f>
              <c:strCache>
                <c:ptCount val="1"/>
                <c:pt idx="0">
                  <c:v>Nacional hombres</c:v>
                </c:pt>
              </c:strCache>
            </c:strRef>
          </c:tx>
          <c:spPr>
            <a:ln w="19050" cap="rnd">
              <a:solidFill>
                <a:srgbClr val="393D3F"/>
              </a:solidFill>
              <a:round/>
            </a:ln>
            <a:effectLst/>
          </c:spPr>
          <c:marker>
            <c:symbol val="none"/>
          </c:marker>
          <c:dLbls>
            <c:dLbl>
              <c:idx val="278"/>
              <c:layout>
                <c:manualLayout>
                  <c:x val="-6.3443340944803014E-2"/>
                  <c:y val="-9.291223146202623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1"/>
              <c:showPercent val="0"/>
              <c:showBubbleSize val="0"/>
              <c:extLst>
                <c:ext xmlns:c15="http://schemas.microsoft.com/office/drawing/2012/chart" uri="{CE6537A1-D6FC-4f65-9D91-7224C49458BB}">
                  <c15:layout>
                    <c:manualLayout>
                      <c:w val="0.20500684172716332"/>
                      <c:h val="9.2784022358552778E-2"/>
                    </c:manualLayout>
                  </c15:layout>
                </c:ext>
                <c:ext xmlns:c16="http://schemas.microsoft.com/office/drawing/2014/chart" uri="{C3380CC4-5D6E-409C-BE32-E72D297353CC}">
                  <c16:uniqueId val="{00000000-D6DA-42DC-8A0C-837DC142CE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'F71-72'!$A$7:$A$285</c:f>
              <c:numCache>
                <c:formatCode>mm/dd/yyyy</c:formatCode>
                <c:ptCount val="279"/>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numCache>
            </c:numRef>
          </c:cat>
          <c:val>
            <c:numRef>
              <c:f>'F71-72'!$L$7:$L$285</c:f>
              <c:numCache>
                <c:formatCode>0.0</c:formatCode>
                <c:ptCount val="279"/>
                <c:pt idx="0">
                  <c:v>376.86992057476402</c:v>
                </c:pt>
                <c:pt idx="1">
                  <c:v>397.72467398696301</c:v>
                </c:pt>
                <c:pt idx="2">
                  <c:v>388.80415566488398</c:v>
                </c:pt>
                <c:pt idx="3">
                  <c:v>392.53181990760601</c:v>
                </c:pt>
                <c:pt idx="4">
                  <c:v>395.53460673938298</c:v>
                </c:pt>
                <c:pt idx="5">
                  <c:v>401.40842139081701</c:v>
                </c:pt>
                <c:pt idx="6">
                  <c:v>402.392247740058</c:v>
                </c:pt>
                <c:pt idx="7">
                  <c:v>397.74220361396698</c:v>
                </c:pt>
                <c:pt idx="8">
                  <c:v>395.92487605531397</c:v>
                </c:pt>
                <c:pt idx="9">
                  <c:v>395.44797867314998</c:v>
                </c:pt>
                <c:pt idx="10">
                  <c:v>396.28346680299501</c:v>
                </c:pt>
                <c:pt idx="11">
                  <c:v>394.12959080852698</c:v>
                </c:pt>
                <c:pt idx="12">
                  <c:v>398.62898519681102</c:v>
                </c:pt>
                <c:pt idx="13">
                  <c:v>418.67929562224202</c:v>
                </c:pt>
                <c:pt idx="14">
                  <c:v>410.41020250018602</c:v>
                </c:pt>
                <c:pt idx="15">
                  <c:v>413.933609770852</c:v>
                </c:pt>
                <c:pt idx="16">
                  <c:v>417.48935432441698</c:v>
                </c:pt>
                <c:pt idx="17">
                  <c:v>417.834566578303</c:v>
                </c:pt>
                <c:pt idx="18">
                  <c:v>424.58438369483002</c:v>
                </c:pt>
                <c:pt idx="19">
                  <c:v>420.14677274410502</c:v>
                </c:pt>
                <c:pt idx="20">
                  <c:v>418.70711267358399</c:v>
                </c:pt>
                <c:pt idx="21">
                  <c:v>416.89613774038003</c:v>
                </c:pt>
                <c:pt idx="22">
                  <c:v>416.19431203585299</c:v>
                </c:pt>
                <c:pt idx="23">
                  <c:v>414.55612089577198</c:v>
                </c:pt>
                <c:pt idx="24">
                  <c:v>420.86305180161901</c:v>
                </c:pt>
                <c:pt idx="25">
                  <c:v>437.591260366867</c:v>
                </c:pt>
                <c:pt idx="26">
                  <c:v>435.85896694427402</c:v>
                </c:pt>
                <c:pt idx="27">
                  <c:v>429.43337818131101</c:v>
                </c:pt>
                <c:pt idx="28">
                  <c:v>425.40658628444999</c:v>
                </c:pt>
                <c:pt idx="29">
                  <c:v>433.07231915053501</c:v>
                </c:pt>
                <c:pt idx="30">
                  <c:v>431.26785751552598</c:v>
                </c:pt>
                <c:pt idx="31">
                  <c:v>431.71067072139903</c:v>
                </c:pt>
                <c:pt idx="32">
                  <c:v>429.239939669899</c:v>
                </c:pt>
                <c:pt idx="33">
                  <c:v>425.47670315348802</c:v>
                </c:pt>
                <c:pt idx="34">
                  <c:v>422.17481178869701</c:v>
                </c:pt>
                <c:pt idx="35">
                  <c:v>422.52696456091297</c:v>
                </c:pt>
                <c:pt idx="36">
                  <c:v>422.88141896416101</c:v>
                </c:pt>
                <c:pt idx="37">
                  <c:v>439.57512919367099</c:v>
                </c:pt>
                <c:pt idx="38">
                  <c:v>437.59407151379298</c:v>
                </c:pt>
                <c:pt idx="39">
                  <c:v>433.09488230363399</c:v>
                </c:pt>
                <c:pt idx="40">
                  <c:v>433.01939153189301</c:v>
                </c:pt>
                <c:pt idx="41">
                  <c:v>442.636158900233</c:v>
                </c:pt>
                <c:pt idx="42">
                  <c:v>442.31823962588902</c:v>
                </c:pt>
                <c:pt idx="43">
                  <c:v>446.67645588753197</c:v>
                </c:pt>
                <c:pt idx="44">
                  <c:v>445.05709124516898</c:v>
                </c:pt>
                <c:pt idx="45">
                  <c:v>438.22071824500102</c:v>
                </c:pt>
                <c:pt idx="46">
                  <c:v>435.00573542316403</c:v>
                </c:pt>
                <c:pt idx="47">
                  <c:v>435.09043326360597</c:v>
                </c:pt>
                <c:pt idx="48">
                  <c:v>435.63047279486199</c:v>
                </c:pt>
                <c:pt idx="49">
                  <c:v>450.45653365128499</c:v>
                </c:pt>
                <c:pt idx="50">
                  <c:v>447.093401272157</c:v>
                </c:pt>
                <c:pt idx="51">
                  <c:v>441.14836880294899</c:v>
                </c:pt>
                <c:pt idx="52">
                  <c:v>441.27847329908502</c:v>
                </c:pt>
                <c:pt idx="53">
                  <c:v>451.859269479136</c:v>
                </c:pt>
                <c:pt idx="54">
                  <c:v>450.97709331118398</c:v>
                </c:pt>
                <c:pt idx="55">
                  <c:v>453.35756173721501</c:v>
                </c:pt>
                <c:pt idx="56">
                  <c:v>449.60724157937</c:v>
                </c:pt>
                <c:pt idx="57">
                  <c:v>442.63513450265401</c:v>
                </c:pt>
                <c:pt idx="58">
                  <c:v>438.48096166324501</c:v>
                </c:pt>
                <c:pt idx="59">
                  <c:v>436.79678420888303</c:v>
                </c:pt>
                <c:pt idx="60">
                  <c:v>437.87286843823802</c:v>
                </c:pt>
                <c:pt idx="61">
                  <c:v>455.71065935236498</c:v>
                </c:pt>
                <c:pt idx="62">
                  <c:v>452.75285758765</c:v>
                </c:pt>
                <c:pt idx="63">
                  <c:v>449.435806637724</c:v>
                </c:pt>
                <c:pt idx="64">
                  <c:v>447.55861059498898</c:v>
                </c:pt>
                <c:pt idx="65">
                  <c:v>456.06452192665199</c:v>
                </c:pt>
                <c:pt idx="66">
                  <c:v>456.30662634100599</c:v>
                </c:pt>
                <c:pt idx="67">
                  <c:v>459.41069244615397</c:v>
                </c:pt>
                <c:pt idx="68">
                  <c:v>457.02027923394797</c:v>
                </c:pt>
                <c:pt idx="69">
                  <c:v>451.41774792183099</c:v>
                </c:pt>
                <c:pt idx="70">
                  <c:v>448.374149951047</c:v>
                </c:pt>
                <c:pt idx="71">
                  <c:v>449.06180345652598</c:v>
                </c:pt>
                <c:pt idx="72">
                  <c:v>448.74311564831402</c:v>
                </c:pt>
                <c:pt idx="73">
                  <c:v>464.00164427440001</c:v>
                </c:pt>
                <c:pt idx="74">
                  <c:v>462.09026192209501</c:v>
                </c:pt>
                <c:pt idx="75">
                  <c:v>457.73973580517998</c:v>
                </c:pt>
                <c:pt idx="76">
                  <c:v>458.10047928742102</c:v>
                </c:pt>
                <c:pt idx="77">
                  <c:v>467.08057218837803</c:v>
                </c:pt>
                <c:pt idx="78">
                  <c:v>465.45291527364702</c:v>
                </c:pt>
                <c:pt idx="79">
                  <c:v>469.14948452547299</c:v>
                </c:pt>
                <c:pt idx="80">
                  <c:v>465.23817559298197</c:v>
                </c:pt>
                <c:pt idx="81">
                  <c:v>456.87594292638801</c:v>
                </c:pt>
                <c:pt idx="82">
                  <c:v>452.71892591975597</c:v>
                </c:pt>
                <c:pt idx="83">
                  <c:v>454.23853459186398</c:v>
                </c:pt>
                <c:pt idx="84">
                  <c:v>454.28123045663602</c:v>
                </c:pt>
                <c:pt idx="85">
                  <c:v>469.92987028027699</c:v>
                </c:pt>
                <c:pt idx="86">
                  <c:v>467.20161214987399</c:v>
                </c:pt>
                <c:pt idx="87">
                  <c:v>462.53297269383398</c:v>
                </c:pt>
                <c:pt idx="88">
                  <c:v>462.89027172246603</c:v>
                </c:pt>
                <c:pt idx="89">
                  <c:v>471.787219454151</c:v>
                </c:pt>
                <c:pt idx="90">
                  <c:v>470.85581927809</c:v>
                </c:pt>
                <c:pt idx="91">
                  <c:v>472.86794182692603</c:v>
                </c:pt>
                <c:pt idx="92">
                  <c:v>469.459066855439</c:v>
                </c:pt>
                <c:pt idx="93">
                  <c:v>462.36494571544199</c:v>
                </c:pt>
                <c:pt idx="94">
                  <c:v>458.22133129560399</c:v>
                </c:pt>
                <c:pt idx="95">
                  <c:v>458.845910340736</c:v>
                </c:pt>
                <c:pt idx="96">
                  <c:v>458.86604728595898</c:v>
                </c:pt>
                <c:pt idx="97">
                  <c:v>473.95225374972199</c:v>
                </c:pt>
                <c:pt idx="98">
                  <c:v>471.43395892125699</c:v>
                </c:pt>
                <c:pt idx="99">
                  <c:v>467.731361338037</c:v>
                </c:pt>
                <c:pt idx="100">
                  <c:v>465.37288190381997</c:v>
                </c:pt>
                <c:pt idx="101">
                  <c:v>473.33442824272299</c:v>
                </c:pt>
                <c:pt idx="102">
                  <c:v>471.01717170533402</c:v>
                </c:pt>
                <c:pt idx="103">
                  <c:v>472.93445486467999</c:v>
                </c:pt>
                <c:pt idx="104">
                  <c:v>469.41780597190802</c:v>
                </c:pt>
                <c:pt idx="105">
                  <c:v>462.67875741401201</c:v>
                </c:pt>
                <c:pt idx="106">
                  <c:v>458.47460889117798</c:v>
                </c:pt>
                <c:pt idx="107">
                  <c:v>456.03832009146299</c:v>
                </c:pt>
                <c:pt idx="108">
                  <c:v>455.15606188785398</c:v>
                </c:pt>
                <c:pt idx="109">
                  <c:v>471.50677426520099</c:v>
                </c:pt>
                <c:pt idx="110">
                  <c:v>470.76240016514299</c:v>
                </c:pt>
                <c:pt idx="111">
                  <c:v>460.58916048239701</c:v>
                </c:pt>
                <c:pt idx="112">
                  <c:v>459.16494605341097</c:v>
                </c:pt>
                <c:pt idx="113">
                  <c:v>467.59856730083601</c:v>
                </c:pt>
                <c:pt idx="114">
                  <c:v>465.55312100518103</c:v>
                </c:pt>
                <c:pt idx="115">
                  <c:v>467.10881656729902</c:v>
                </c:pt>
                <c:pt idx="116">
                  <c:v>464.48722284920001</c:v>
                </c:pt>
                <c:pt idx="117">
                  <c:v>458.39398224235498</c:v>
                </c:pt>
                <c:pt idx="118">
                  <c:v>452.67156800051998</c:v>
                </c:pt>
                <c:pt idx="119">
                  <c:v>451.69704182355702</c:v>
                </c:pt>
                <c:pt idx="120">
                  <c:v>450.76307811014101</c:v>
                </c:pt>
                <c:pt idx="121">
                  <c:v>465.29421721748298</c:v>
                </c:pt>
                <c:pt idx="122">
                  <c:v>461.16210612032802</c:v>
                </c:pt>
                <c:pt idx="123">
                  <c:v>451.13340807638701</c:v>
                </c:pt>
                <c:pt idx="124">
                  <c:v>452.22586546722101</c:v>
                </c:pt>
                <c:pt idx="125">
                  <c:v>463.92370810172901</c:v>
                </c:pt>
                <c:pt idx="126">
                  <c:v>462.48541173386502</c:v>
                </c:pt>
                <c:pt idx="127">
                  <c:v>467.25984449834101</c:v>
                </c:pt>
                <c:pt idx="128">
                  <c:v>464.72249812453703</c:v>
                </c:pt>
                <c:pt idx="129">
                  <c:v>456.51644287616602</c:v>
                </c:pt>
                <c:pt idx="130">
                  <c:v>452.59040994459701</c:v>
                </c:pt>
                <c:pt idx="131">
                  <c:v>449.98902676166898</c:v>
                </c:pt>
                <c:pt idx="132">
                  <c:v>449.32585587431998</c:v>
                </c:pt>
                <c:pt idx="133">
                  <c:v>467.06117113948198</c:v>
                </c:pt>
                <c:pt idx="134">
                  <c:v>463.19779851266401</c:v>
                </c:pt>
                <c:pt idx="135">
                  <c:v>458.658402570362</c:v>
                </c:pt>
                <c:pt idx="136">
                  <c:v>459.709469870688</c:v>
                </c:pt>
                <c:pt idx="137">
                  <c:v>468.50711340783198</c:v>
                </c:pt>
                <c:pt idx="138">
                  <c:v>466.96308157457099</c:v>
                </c:pt>
                <c:pt idx="139">
                  <c:v>470.006628698768</c:v>
                </c:pt>
                <c:pt idx="140">
                  <c:v>467.148198093254</c:v>
                </c:pt>
                <c:pt idx="141">
                  <c:v>460.71902476613002</c:v>
                </c:pt>
                <c:pt idx="142">
                  <c:v>455.80273608194602</c:v>
                </c:pt>
                <c:pt idx="143">
                  <c:v>453.51434635015698</c:v>
                </c:pt>
                <c:pt idx="144">
                  <c:v>450.87138230590102</c:v>
                </c:pt>
                <c:pt idx="145">
                  <c:v>465.95881052162201</c:v>
                </c:pt>
                <c:pt idx="146">
                  <c:v>463.77383542797401</c:v>
                </c:pt>
                <c:pt idx="147">
                  <c:v>459.10622355271403</c:v>
                </c:pt>
                <c:pt idx="148">
                  <c:v>461.23783472978403</c:v>
                </c:pt>
                <c:pt idx="149">
                  <c:v>469.17827096237698</c:v>
                </c:pt>
                <c:pt idx="150">
                  <c:v>465.555510187511</c:v>
                </c:pt>
                <c:pt idx="151">
                  <c:v>469.02953216947498</c:v>
                </c:pt>
                <c:pt idx="152">
                  <c:v>466.12052113454001</c:v>
                </c:pt>
                <c:pt idx="153">
                  <c:v>457.82110711276999</c:v>
                </c:pt>
                <c:pt idx="154">
                  <c:v>454.073064952837</c:v>
                </c:pt>
                <c:pt idx="155">
                  <c:v>452.33127297214202</c:v>
                </c:pt>
                <c:pt idx="156">
                  <c:v>452.93068400951802</c:v>
                </c:pt>
                <c:pt idx="157">
                  <c:v>470.39338826871199</c:v>
                </c:pt>
                <c:pt idx="158">
                  <c:v>467.08131305842102</c:v>
                </c:pt>
                <c:pt idx="159">
                  <c:v>459.31629064682102</c:v>
                </c:pt>
                <c:pt idx="160">
                  <c:v>458.60680564836298</c:v>
                </c:pt>
                <c:pt idx="161">
                  <c:v>465.28076256749699</c:v>
                </c:pt>
                <c:pt idx="162">
                  <c:v>465.030013515196</c:v>
                </c:pt>
                <c:pt idx="163">
                  <c:v>468.84071961439702</c:v>
                </c:pt>
                <c:pt idx="164">
                  <c:v>466.57168660540901</c:v>
                </c:pt>
                <c:pt idx="165">
                  <c:v>459.41215634707999</c:v>
                </c:pt>
                <c:pt idx="166">
                  <c:v>455.04957172702598</c:v>
                </c:pt>
                <c:pt idx="167">
                  <c:v>452.66081583324899</c:v>
                </c:pt>
                <c:pt idx="168">
                  <c:v>451.94382801878299</c:v>
                </c:pt>
                <c:pt idx="169">
                  <c:v>467.239824636089</c:v>
                </c:pt>
                <c:pt idx="170">
                  <c:v>465.72673694962998</c:v>
                </c:pt>
                <c:pt idx="171">
                  <c:v>460.49080349827301</c:v>
                </c:pt>
                <c:pt idx="172">
                  <c:v>462.40841009598199</c:v>
                </c:pt>
                <c:pt idx="173">
                  <c:v>468.93582063573001</c:v>
                </c:pt>
                <c:pt idx="174">
                  <c:v>467.44416371686799</c:v>
                </c:pt>
                <c:pt idx="175">
                  <c:v>471.62087235291898</c:v>
                </c:pt>
                <c:pt idx="176">
                  <c:v>468.325206111434</c:v>
                </c:pt>
                <c:pt idx="177">
                  <c:v>460.177509398734</c:v>
                </c:pt>
                <c:pt idx="178">
                  <c:v>455.088204889351</c:v>
                </c:pt>
                <c:pt idx="179">
                  <c:v>455.21056907642901</c:v>
                </c:pt>
                <c:pt idx="180">
                  <c:v>454.10672282114399</c:v>
                </c:pt>
                <c:pt idx="181">
                  <c:v>471.92193548731399</c:v>
                </c:pt>
                <c:pt idx="182">
                  <c:v>470.01591870252599</c:v>
                </c:pt>
                <c:pt idx="183">
                  <c:v>464.38395870422102</c:v>
                </c:pt>
                <c:pt idx="184">
                  <c:v>465.838422033862</c:v>
                </c:pt>
                <c:pt idx="185">
                  <c:v>475.05223950388699</c:v>
                </c:pt>
                <c:pt idx="186">
                  <c:v>472.40541634568399</c:v>
                </c:pt>
                <c:pt idx="187">
                  <c:v>477.73155564415799</c:v>
                </c:pt>
                <c:pt idx="188">
                  <c:v>475.34902578618698</c:v>
                </c:pt>
                <c:pt idx="189">
                  <c:v>466.52693543112599</c:v>
                </c:pt>
                <c:pt idx="190">
                  <c:v>462.42585966085397</c:v>
                </c:pt>
                <c:pt idx="191">
                  <c:v>462.65821472642102</c:v>
                </c:pt>
                <c:pt idx="192">
                  <c:v>462.36251777866602</c:v>
                </c:pt>
                <c:pt idx="193">
                  <c:v>477.40930726711503</c:v>
                </c:pt>
                <c:pt idx="194">
                  <c:v>474.10139046201601</c:v>
                </c:pt>
                <c:pt idx="195">
                  <c:v>469.80106993271801</c:v>
                </c:pt>
                <c:pt idx="196">
                  <c:v>470.036299559773</c:v>
                </c:pt>
                <c:pt idx="197">
                  <c:v>480.30731949001199</c:v>
                </c:pt>
                <c:pt idx="198">
                  <c:v>478.66000752258799</c:v>
                </c:pt>
                <c:pt idx="199">
                  <c:v>482.10493842538699</c:v>
                </c:pt>
                <c:pt idx="200">
                  <c:v>478.81090424821701</c:v>
                </c:pt>
                <c:pt idx="201">
                  <c:v>469.41452597753499</c:v>
                </c:pt>
                <c:pt idx="202">
                  <c:v>464.65296925481601</c:v>
                </c:pt>
                <c:pt idx="203">
                  <c:v>464.22122517173</c:v>
                </c:pt>
                <c:pt idx="204">
                  <c:v>464.33160727841602</c:v>
                </c:pt>
                <c:pt idx="205">
                  <c:v>474.01046090302498</c:v>
                </c:pt>
                <c:pt idx="206">
                  <c:v>471.59991113523</c:v>
                </c:pt>
                <c:pt idx="207">
                  <c:v>466.20928980321202</c:v>
                </c:pt>
                <c:pt idx="208">
                  <c:v>466.35245288353502</c:v>
                </c:pt>
                <c:pt idx="209">
                  <c:v>475.413493727419</c:v>
                </c:pt>
                <c:pt idx="210">
                  <c:v>472.58974813180203</c:v>
                </c:pt>
                <c:pt idx="211">
                  <c:v>475.65870038642601</c:v>
                </c:pt>
                <c:pt idx="212">
                  <c:v>471.52866064319102</c:v>
                </c:pt>
                <c:pt idx="213">
                  <c:v>464.101466480868</c:v>
                </c:pt>
                <c:pt idx="214">
                  <c:v>459.45104313877999</c:v>
                </c:pt>
                <c:pt idx="215">
                  <c:v>457.35781897591602</c:v>
                </c:pt>
                <c:pt idx="216">
                  <c:v>459.38591449019901</c:v>
                </c:pt>
                <c:pt idx="217">
                  <c:v>472.640669690045</c:v>
                </c:pt>
                <c:pt idx="218">
                  <c:v>472.83529047670402</c:v>
                </c:pt>
                <c:pt idx="219">
                  <c:v>470.69301743188902</c:v>
                </c:pt>
                <c:pt idx="220">
                  <c:v>472.24258959555698</c:v>
                </c:pt>
                <c:pt idx="221">
                  <c:v>480.48577790544698</c:v>
                </c:pt>
                <c:pt idx="222">
                  <c:v>478.61117551975298</c:v>
                </c:pt>
                <c:pt idx="223">
                  <c:v>481.69875948591999</c:v>
                </c:pt>
                <c:pt idx="224">
                  <c:v>476.90420013533401</c:v>
                </c:pt>
                <c:pt idx="225">
                  <c:v>468.90692113320802</c:v>
                </c:pt>
                <c:pt idx="226">
                  <c:v>464.84838288643499</c:v>
                </c:pt>
                <c:pt idx="227">
                  <c:v>463.93097328524101</c:v>
                </c:pt>
                <c:pt idx="228">
                  <c:v>463.34952766453102</c:v>
                </c:pt>
                <c:pt idx="229">
                  <c:v>485.43178938588699</c:v>
                </c:pt>
                <c:pt idx="230">
                  <c:v>487.36956741916401</c:v>
                </c:pt>
                <c:pt idx="231">
                  <c:v>483.96527310680699</c:v>
                </c:pt>
                <c:pt idx="232">
                  <c:v>484.79654480300599</c:v>
                </c:pt>
                <c:pt idx="233">
                  <c:v>492.48461538461498</c:v>
                </c:pt>
                <c:pt idx="234">
                  <c:v>491.24028112566401</c:v>
                </c:pt>
                <c:pt idx="235">
                  <c:v>495.53963775593797</c:v>
                </c:pt>
                <c:pt idx="236">
                  <c:v>494.33636133886398</c:v>
                </c:pt>
                <c:pt idx="237">
                  <c:v>485.55281695561001</c:v>
                </c:pt>
                <c:pt idx="238">
                  <c:v>481.14507028506398</c:v>
                </c:pt>
                <c:pt idx="239">
                  <c:v>480.62526645529999</c:v>
                </c:pt>
                <c:pt idx="240">
                  <c:v>481.34194989333002</c:v>
                </c:pt>
                <c:pt idx="241">
                  <c:v>500.891095098969</c:v>
                </c:pt>
                <c:pt idx="242">
                  <c:v>500.46101488459999</c:v>
                </c:pt>
                <c:pt idx="243">
                  <c:v>502.61752391471202</c:v>
                </c:pt>
                <c:pt idx="244">
                  <c:v>514.21810978204303</c:v>
                </c:pt>
                <c:pt idx="245">
                  <c:v>518.32565362370701</c:v>
                </c:pt>
                <c:pt idx="246">
                  <c:v>513.54911385289904</c:v>
                </c:pt>
                <c:pt idx="247">
                  <c:v>507.61246081679798</c:v>
                </c:pt>
                <c:pt idx="248">
                  <c:v>503.85312190011803</c:v>
                </c:pt>
                <c:pt idx="249">
                  <c:v>501.15049336811097</c:v>
                </c:pt>
                <c:pt idx="250">
                  <c:v>496.60291577031302</c:v>
                </c:pt>
                <c:pt idx="251">
                  <c:v>501.16923972955101</c:v>
                </c:pt>
                <c:pt idx="252">
                  <c:v>502.19540189071199</c:v>
                </c:pt>
                <c:pt idx="253">
                  <c:v>522.32683259232397</c:v>
                </c:pt>
                <c:pt idx="254">
                  <c:v>520.09487300170395</c:v>
                </c:pt>
                <c:pt idx="255">
                  <c:v>512.72676187580498</c:v>
                </c:pt>
                <c:pt idx="256">
                  <c:v>511.46496104822199</c:v>
                </c:pt>
                <c:pt idx="257">
                  <c:v>518.48726336295499</c:v>
                </c:pt>
                <c:pt idx="258">
                  <c:v>514.776235289954</c:v>
                </c:pt>
                <c:pt idx="259">
                  <c:v>516.69166253232697</c:v>
                </c:pt>
                <c:pt idx="260">
                  <c:v>514.30200510979</c:v>
                </c:pt>
                <c:pt idx="261">
                  <c:v>507.85550195897099</c:v>
                </c:pt>
                <c:pt idx="262">
                  <c:v>503.43714661520801</c:v>
                </c:pt>
                <c:pt idx="263">
                  <c:v>502.74520310735397</c:v>
                </c:pt>
                <c:pt idx="264">
                  <c:v>504.27909042861501</c:v>
                </c:pt>
                <c:pt idx="265">
                  <c:v>532.23913611633702</c:v>
                </c:pt>
                <c:pt idx="266">
                  <c:v>532.32594649565897</c:v>
                </c:pt>
                <c:pt idx="267">
                  <c:v>528.70565201108502</c:v>
                </c:pt>
                <c:pt idx="268">
                  <c:v>527.65224594194103</c:v>
                </c:pt>
                <c:pt idx="269">
                  <c:v>535.33601014691499</c:v>
                </c:pt>
                <c:pt idx="270">
                  <c:v>530.47538641801304</c:v>
                </c:pt>
                <c:pt idx="271">
                  <c:v>533.49028451052504</c:v>
                </c:pt>
                <c:pt idx="272">
                  <c:v>528.64754472831805</c:v>
                </c:pt>
                <c:pt idx="273">
                  <c:v>520.71142304388695</c:v>
                </c:pt>
                <c:pt idx="274">
                  <c:v>516.65675851719402</c:v>
                </c:pt>
                <c:pt idx="275">
                  <c:v>517.968564965832</c:v>
                </c:pt>
                <c:pt idx="276">
                  <c:v>519.32950094087505</c:v>
                </c:pt>
                <c:pt idx="277">
                  <c:v>548.54159860526499</c:v>
                </c:pt>
                <c:pt idx="278">
                  <c:v>550.21</c:v>
                </c:pt>
              </c:numCache>
            </c:numRef>
          </c:val>
          <c:smooth val="0"/>
          <c:extLst>
            <c:ext xmlns:c16="http://schemas.microsoft.com/office/drawing/2014/chart" uri="{C3380CC4-5D6E-409C-BE32-E72D297353CC}">
              <c16:uniqueId val="{00000005-D340-4217-91A8-54E6067BC83C}"/>
            </c:ext>
          </c:extLst>
        </c:ser>
        <c:ser>
          <c:idx val="3"/>
          <c:order val="3"/>
          <c:tx>
            <c:strRef>
              <c:f>'F71-72'!$M$6</c:f>
              <c:strCache>
                <c:ptCount val="1"/>
                <c:pt idx="0">
                  <c:v>Nacional mujeres</c:v>
                </c:pt>
              </c:strCache>
            </c:strRef>
          </c:tx>
          <c:spPr>
            <a:ln w="19050" cap="rnd">
              <a:solidFill>
                <a:srgbClr val="7C878E"/>
              </a:solidFill>
              <a:round/>
            </a:ln>
            <a:effectLst/>
          </c:spPr>
          <c:marker>
            <c:symbol val="none"/>
          </c:marker>
          <c:dLbls>
            <c:dLbl>
              <c:idx val="278"/>
              <c:layout>
                <c:manualLayout>
                  <c:x val="-7.7118856586170265E-2"/>
                  <c:y val="0.17347879446773218"/>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6DA-42DC-8A0C-837DC142CE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'F71-72'!$A$7:$A$285</c:f>
              <c:numCache>
                <c:formatCode>mm/dd/yyyy</c:formatCode>
                <c:ptCount val="279"/>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numCache>
            </c:numRef>
          </c:cat>
          <c:val>
            <c:numRef>
              <c:f>'F71-72'!$M$7:$M$285</c:f>
              <c:numCache>
                <c:formatCode>0.0</c:formatCode>
                <c:ptCount val="279"/>
                <c:pt idx="0">
                  <c:v>306.457715320624</c:v>
                </c:pt>
                <c:pt idx="1">
                  <c:v>319.66735942331297</c:v>
                </c:pt>
                <c:pt idx="2">
                  <c:v>317.95841152019301</c:v>
                </c:pt>
                <c:pt idx="3">
                  <c:v>319.267453893219</c:v>
                </c:pt>
                <c:pt idx="4">
                  <c:v>319.97520622878699</c:v>
                </c:pt>
                <c:pt idx="5">
                  <c:v>322.429143804354</c:v>
                </c:pt>
                <c:pt idx="6">
                  <c:v>323.79504073906099</c:v>
                </c:pt>
                <c:pt idx="7">
                  <c:v>320.77317605948701</c:v>
                </c:pt>
                <c:pt idx="8">
                  <c:v>319.129811490245</c:v>
                </c:pt>
                <c:pt idx="9">
                  <c:v>319.20983114031901</c:v>
                </c:pt>
                <c:pt idx="10">
                  <c:v>321.13417793977499</c:v>
                </c:pt>
                <c:pt idx="11">
                  <c:v>319.938915285154</c:v>
                </c:pt>
                <c:pt idx="12">
                  <c:v>322.84733291423299</c:v>
                </c:pt>
                <c:pt idx="13">
                  <c:v>337.041709615689</c:v>
                </c:pt>
                <c:pt idx="14">
                  <c:v>336.10429977873702</c:v>
                </c:pt>
                <c:pt idx="15">
                  <c:v>338.36556285030002</c:v>
                </c:pt>
                <c:pt idx="16">
                  <c:v>341.17914375762302</c:v>
                </c:pt>
                <c:pt idx="17">
                  <c:v>339.01896674235297</c:v>
                </c:pt>
                <c:pt idx="18">
                  <c:v>343.56653938622401</c:v>
                </c:pt>
                <c:pt idx="19">
                  <c:v>341.00000102169702</c:v>
                </c:pt>
                <c:pt idx="20">
                  <c:v>341.19079866690703</c:v>
                </c:pt>
                <c:pt idx="21">
                  <c:v>340.27420109240597</c:v>
                </c:pt>
                <c:pt idx="22">
                  <c:v>340.81029108092599</c:v>
                </c:pt>
                <c:pt idx="23">
                  <c:v>340.67533545954501</c:v>
                </c:pt>
                <c:pt idx="24">
                  <c:v>345.15492485027499</c:v>
                </c:pt>
                <c:pt idx="25">
                  <c:v>356.43751469607002</c:v>
                </c:pt>
                <c:pt idx="26">
                  <c:v>355.88646114110003</c:v>
                </c:pt>
                <c:pt idx="27">
                  <c:v>353.97511910040498</c:v>
                </c:pt>
                <c:pt idx="28">
                  <c:v>350.70699308420097</c:v>
                </c:pt>
                <c:pt idx="29">
                  <c:v>354.67086727355201</c:v>
                </c:pt>
                <c:pt idx="30">
                  <c:v>352.875759289835</c:v>
                </c:pt>
                <c:pt idx="31">
                  <c:v>353.24697265461998</c:v>
                </c:pt>
                <c:pt idx="32">
                  <c:v>352.20380440168702</c:v>
                </c:pt>
                <c:pt idx="33">
                  <c:v>349.804917955169</c:v>
                </c:pt>
                <c:pt idx="34">
                  <c:v>347.00532197079002</c:v>
                </c:pt>
                <c:pt idx="35">
                  <c:v>347.76755473080902</c:v>
                </c:pt>
                <c:pt idx="36">
                  <c:v>348.638179953698</c:v>
                </c:pt>
                <c:pt idx="37">
                  <c:v>361.39654295122699</c:v>
                </c:pt>
                <c:pt idx="38">
                  <c:v>360.80099970422498</c:v>
                </c:pt>
                <c:pt idx="39">
                  <c:v>359.96018900314101</c:v>
                </c:pt>
                <c:pt idx="40">
                  <c:v>359.74901736220698</c:v>
                </c:pt>
                <c:pt idx="41">
                  <c:v>365.28226705358998</c:v>
                </c:pt>
                <c:pt idx="42">
                  <c:v>365.33659910102898</c:v>
                </c:pt>
                <c:pt idx="43">
                  <c:v>366.93987599161397</c:v>
                </c:pt>
                <c:pt idx="44">
                  <c:v>366.33838581531597</c:v>
                </c:pt>
                <c:pt idx="45">
                  <c:v>362.73828539433498</c:v>
                </c:pt>
                <c:pt idx="46">
                  <c:v>360.17333342172799</c:v>
                </c:pt>
                <c:pt idx="47">
                  <c:v>360.108441138834</c:v>
                </c:pt>
                <c:pt idx="48">
                  <c:v>361.63936003836898</c:v>
                </c:pt>
                <c:pt idx="49">
                  <c:v>372.72115711883202</c:v>
                </c:pt>
                <c:pt idx="50">
                  <c:v>370.20821578464302</c:v>
                </c:pt>
                <c:pt idx="51">
                  <c:v>368.139178049316</c:v>
                </c:pt>
                <c:pt idx="52">
                  <c:v>367.47089580837297</c:v>
                </c:pt>
                <c:pt idx="53">
                  <c:v>373.76800660245698</c:v>
                </c:pt>
                <c:pt idx="54">
                  <c:v>372.62436948841997</c:v>
                </c:pt>
                <c:pt idx="55">
                  <c:v>374.66555309642501</c:v>
                </c:pt>
                <c:pt idx="56">
                  <c:v>372.299311046203</c:v>
                </c:pt>
                <c:pt idx="57">
                  <c:v>366.25168977452398</c:v>
                </c:pt>
                <c:pt idx="58">
                  <c:v>362.80043935359902</c:v>
                </c:pt>
                <c:pt idx="59">
                  <c:v>361.95443128962199</c:v>
                </c:pt>
                <c:pt idx="60">
                  <c:v>363.88752846289202</c:v>
                </c:pt>
                <c:pt idx="61">
                  <c:v>377.489699029836</c:v>
                </c:pt>
                <c:pt idx="62">
                  <c:v>375.62334631727902</c:v>
                </c:pt>
                <c:pt idx="63">
                  <c:v>375.39775597815202</c:v>
                </c:pt>
                <c:pt idx="64">
                  <c:v>373.91357289545499</c:v>
                </c:pt>
                <c:pt idx="65">
                  <c:v>378.20727976888799</c:v>
                </c:pt>
                <c:pt idx="66">
                  <c:v>378.02598709142399</c:v>
                </c:pt>
                <c:pt idx="67">
                  <c:v>379.28672454444899</c:v>
                </c:pt>
                <c:pt idx="68">
                  <c:v>377.96730264666797</c:v>
                </c:pt>
                <c:pt idx="69">
                  <c:v>374.36432870842998</c:v>
                </c:pt>
                <c:pt idx="70">
                  <c:v>371.85398304696503</c:v>
                </c:pt>
                <c:pt idx="71">
                  <c:v>372.96014360690998</c:v>
                </c:pt>
                <c:pt idx="72">
                  <c:v>373.65860569872802</c:v>
                </c:pt>
                <c:pt idx="73">
                  <c:v>386.52365923026599</c:v>
                </c:pt>
                <c:pt idx="74">
                  <c:v>385.49010939109002</c:v>
                </c:pt>
                <c:pt idx="75">
                  <c:v>383.30040385582703</c:v>
                </c:pt>
                <c:pt idx="76">
                  <c:v>382.97065419623902</c:v>
                </c:pt>
                <c:pt idx="77">
                  <c:v>387.09233738007998</c:v>
                </c:pt>
                <c:pt idx="78">
                  <c:v>385.597039499517</c:v>
                </c:pt>
                <c:pt idx="79">
                  <c:v>387.637920135971</c:v>
                </c:pt>
                <c:pt idx="80">
                  <c:v>385.41841385077203</c:v>
                </c:pt>
                <c:pt idx="81">
                  <c:v>379.575387302335</c:v>
                </c:pt>
                <c:pt idx="82">
                  <c:v>375.85810202369601</c:v>
                </c:pt>
                <c:pt idx="83">
                  <c:v>376.87500703791397</c:v>
                </c:pt>
                <c:pt idx="84">
                  <c:v>377.75071294377699</c:v>
                </c:pt>
                <c:pt idx="85">
                  <c:v>391.33391152020801</c:v>
                </c:pt>
                <c:pt idx="86">
                  <c:v>389.71629468181101</c:v>
                </c:pt>
                <c:pt idx="87">
                  <c:v>387.94457715844601</c:v>
                </c:pt>
                <c:pt idx="88">
                  <c:v>388.29777033082598</c:v>
                </c:pt>
                <c:pt idx="89">
                  <c:v>392.39701468088299</c:v>
                </c:pt>
                <c:pt idx="90">
                  <c:v>391.29686206179002</c:v>
                </c:pt>
                <c:pt idx="91">
                  <c:v>391.90654444922097</c:v>
                </c:pt>
                <c:pt idx="92">
                  <c:v>390.05459273863198</c:v>
                </c:pt>
                <c:pt idx="93">
                  <c:v>384.47149950579598</c:v>
                </c:pt>
                <c:pt idx="94">
                  <c:v>381.80466357866999</c:v>
                </c:pt>
                <c:pt idx="95">
                  <c:v>382.31229421084299</c:v>
                </c:pt>
                <c:pt idx="96">
                  <c:v>382.45070707901402</c:v>
                </c:pt>
                <c:pt idx="97">
                  <c:v>396.85100448331298</c:v>
                </c:pt>
                <c:pt idx="98">
                  <c:v>395.51847887948702</c:v>
                </c:pt>
                <c:pt idx="99">
                  <c:v>392.94399488757</c:v>
                </c:pt>
                <c:pt idx="100">
                  <c:v>391.66481474212299</c:v>
                </c:pt>
                <c:pt idx="101">
                  <c:v>394.413070271827</c:v>
                </c:pt>
                <c:pt idx="102">
                  <c:v>392.32460388284602</c:v>
                </c:pt>
                <c:pt idx="103">
                  <c:v>396.15526990794598</c:v>
                </c:pt>
                <c:pt idx="104">
                  <c:v>393.97599920938598</c:v>
                </c:pt>
                <c:pt idx="105">
                  <c:v>387.21708546036501</c:v>
                </c:pt>
                <c:pt idx="106">
                  <c:v>384.21993779100598</c:v>
                </c:pt>
                <c:pt idx="107">
                  <c:v>382.09722323126402</c:v>
                </c:pt>
                <c:pt idx="108">
                  <c:v>382.13004871065402</c:v>
                </c:pt>
                <c:pt idx="109">
                  <c:v>396.49265694876698</c:v>
                </c:pt>
                <c:pt idx="110">
                  <c:v>396.85167322455402</c:v>
                </c:pt>
                <c:pt idx="111">
                  <c:v>390.631111844619</c:v>
                </c:pt>
                <c:pt idx="112">
                  <c:v>389.74251603247501</c:v>
                </c:pt>
                <c:pt idx="113">
                  <c:v>394.226117078188</c:v>
                </c:pt>
                <c:pt idx="114">
                  <c:v>393.37377680168203</c:v>
                </c:pt>
                <c:pt idx="115">
                  <c:v>394.74343292473901</c:v>
                </c:pt>
                <c:pt idx="116">
                  <c:v>392.91175310969697</c:v>
                </c:pt>
                <c:pt idx="117">
                  <c:v>388.33171591515202</c:v>
                </c:pt>
                <c:pt idx="118">
                  <c:v>385.88189317698902</c:v>
                </c:pt>
                <c:pt idx="119">
                  <c:v>384.66085833407698</c:v>
                </c:pt>
                <c:pt idx="120">
                  <c:v>384.03886722864303</c:v>
                </c:pt>
                <c:pt idx="121">
                  <c:v>396.09308591306302</c:v>
                </c:pt>
                <c:pt idx="122">
                  <c:v>393.27137941359803</c:v>
                </c:pt>
                <c:pt idx="123">
                  <c:v>386.12573213273703</c:v>
                </c:pt>
                <c:pt idx="124">
                  <c:v>387.22014524178098</c:v>
                </c:pt>
                <c:pt idx="125">
                  <c:v>394.547993202464</c:v>
                </c:pt>
                <c:pt idx="126">
                  <c:v>393.79179404215103</c:v>
                </c:pt>
                <c:pt idx="127">
                  <c:v>398.01275372685899</c:v>
                </c:pt>
                <c:pt idx="128">
                  <c:v>398.27604042042202</c:v>
                </c:pt>
                <c:pt idx="129">
                  <c:v>392.03632568701801</c:v>
                </c:pt>
                <c:pt idx="130">
                  <c:v>389.02521639643999</c:v>
                </c:pt>
                <c:pt idx="131">
                  <c:v>385.915864953945</c:v>
                </c:pt>
                <c:pt idx="132">
                  <c:v>385.60272068928401</c:v>
                </c:pt>
                <c:pt idx="133">
                  <c:v>402.77967735076101</c:v>
                </c:pt>
                <c:pt idx="134">
                  <c:v>398.39415625549702</c:v>
                </c:pt>
                <c:pt idx="135">
                  <c:v>397.580606150802</c:v>
                </c:pt>
                <c:pt idx="136">
                  <c:v>397.93347320214701</c:v>
                </c:pt>
                <c:pt idx="137">
                  <c:v>401.77466383625102</c:v>
                </c:pt>
                <c:pt idx="138">
                  <c:v>400.60212117129601</c:v>
                </c:pt>
                <c:pt idx="139">
                  <c:v>402.69084111862003</c:v>
                </c:pt>
                <c:pt idx="140">
                  <c:v>401.51314829954703</c:v>
                </c:pt>
                <c:pt idx="141">
                  <c:v>398.858616873519</c:v>
                </c:pt>
                <c:pt idx="142">
                  <c:v>395.32986461221998</c:v>
                </c:pt>
                <c:pt idx="143">
                  <c:v>392.51029419913402</c:v>
                </c:pt>
                <c:pt idx="144">
                  <c:v>390.46330793883601</c:v>
                </c:pt>
                <c:pt idx="145">
                  <c:v>402.65745048969302</c:v>
                </c:pt>
                <c:pt idx="146">
                  <c:v>401.88947811028902</c:v>
                </c:pt>
                <c:pt idx="147">
                  <c:v>399.767848602181</c:v>
                </c:pt>
                <c:pt idx="148">
                  <c:v>401.35295790721898</c:v>
                </c:pt>
                <c:pt idx="149">
                  <c:v>403.73938554737998</c:v>
                </c:pt>
                <c:pt idx="150">
                  <c:v>400.17198641371903</c:v>
                </c:pt>
                <c:pt idx="151">
                  <c:v>403.03673273945299</c:v>
                </c:pt>
                <c:pt idx="152">
                  <c:v>402.25176159594201</c:v>
                </c:pt>
                <c:pt idx="153">
                  <c:v>395.57046050256997</c:v>
                </c:pt>
                <c:pt idx="154">
                  <c:v>393.980112090962</c:v>
                </c:pt>
                <c:pt idx="155">
                  <c:v>391.41724325508801</c:v>
                </c:pt>
                <c:pt idx="156">
                  <c:v>391.171020931481</c:v>
                </c:pt>
                <c:pt idx="157">
                  <c:v>406.31718825822202</c:v>
                </c:pt>
                <c:pt idx="158">
                  <c:v>404.941368364276</c:v>
                </c:pt>
                <c:pt idx="159">
                  <c:v>400.19343046653802</c:v>
                </c:pt>
                <c:pt idx="160">
                  <c:v>400.33555110758601</c:v>
                </c:pt>
                <c:pt idx="161">
                  <c:v>402.174040996727</c:v>
                </c:pt>
                <c:pt idx="162">
                  <c:v>401.57119141584502</c:v>
                </c:pt>
                <c:pt idx="163">
                  <c:v>405.48641049026901</c:v>
                </c:pt>
                <c:pt idx="164">
                  <c:v>404.52383359885403</c:v>
                </c:pt>
                <c:pt idx="165">
                  <c:v>399.62372076980802</c:v>
                </c:pt>
                <c:pt idx="166">
                  <c:v>396.69237735783202</c:v>
                </c:pt>
                <c:pt idx="167">
                  <c:v>393.52051498385202</c:v>
                </c:pt>
                <c:pt idx="168">
                  <c:v>393.06441429644502</c:v>
                </c:pt>
                <c:pt idx="169">
                  <c:v>406.60969661839698</c:v>
                </c:pt>
                <c:pt idx="170">
                  <c:v>406.05072915527899</c:v>
                </c:pt>
                <c:pt idx="171">
                  <c:v>402.69586203290203</c:v>
                </c:pt>
                <c:pt idx="172">
                  <c:v>404.52054213059301</c:v>
                </c:pt>
                <c:pt idx="173">
                  <c:v>406.49990692209298</c:v>
                </c:pt>
                <c:pt idx="174">
                  <c:v>405.11625911568598</c:v>
                </c:pt>
                <c:pt idx="175">
                  <c:v>409.02660706525597</c:v>
                </c:pt>
                <c:pt idx="176">
                  <c:v>406.75131235017602</c:v>
                </c:pt>
                <c:pt idx="177">
                  <c:v>401.58199206192802</c:v>
                </c:pt>
                <c:pt idx="178">
                  <c:v>397.752149261905</c:v>
                </c:pt>
                <c:pt idx="179">
                  <c:v>396.60654347090099</c:v>
                </c:pt>
                <c:pt idx="180">
                  <c:v>395.52415054555399</c:v>
                </c:pt>
                <c:pt idx="181">
                  <c:v>413.41860880176603</c:v>
                </c:pt>
                <c:pt idx="182">
                  <c:v>412.37162651304402</c:v>
                </c:pt>
                <c:pt idx="183">
                  <c:v>407.77707232493299</c:v>
                </c:pt>
                <c:pt idx="184">
                  <c:v>409.43619784270601</c:v>
                </c:pt>
                <c:pt idx="185">
                  <c:v>413.47875536921299</c:v>
                </c:pt>
                <c:pt idx="186">
                  <c:v>411.27301874209599</c:v>
                </c:pt>
                <c:pt idx="187">
                  <c:v>416.70332717728002</c:v>
                </c:pt>
                <c:pt idx="188">
                  <c:v>416.08967720104101</c:v>
                </c:pt>
                <c:pt idx="189">
                  <c:v>408.59774946648298</c:v>
                </c:pt>
                <c:pt idx="190">
                  <c:v>405.519054554099</c:v>
                </c:pt>
                <c:pt idx="191">
                  <c:v>405.32405636046798</c:v>
                </c:pt>
                <c:pt idx="192">
                  <c:v>404.00999252066299</c:v>
                </c:pt>
                <c:pt idx="193">
                  <c:v>418.29002827136401</c:v>
                </c:pt>
                <c:pt idx="194">
                  <c:v>416.49495515392999</c:v>
                </c:pt>
                <c:pt idx="195">
                  <c:v>413.91713036633098</c:v>
                </c:pt>
                <c:pt idx="196">
                  <c:v>414.38914494623702</c:v>
                </c:pt>
                <c:pt idx="197">
                  <c:v>421.11022089440701</c:v>
                </c:pt>
                <c:pt idx="198">
                  <c:v>419.61413974427802</c:v>
                </c:pt>
                <c:pt idx="199">
                  <c:v>421.89722480074499</c:v>
                </c:pt>
                <c:pt idx="200">
                  <c:v>420.52608822324299</c:v>
                </c:pt>
                <c:pt idx="201">
                  <c:v>412.78719176451699</c:v>
                </c:pt>
                <c:pt idx="202">
                  <c:v>408.76164568251397</c:v>
                </c:pt>
                <c:pt idx="203">
                  <c:v>408.260310356508</c:v>
                </c:pt>
                <c:pt idx="204">
                  <c:v>407.45877618559001</c:v>
                </c:pt>
                <c:pt idx="205">
                  <c:v>416.92565373012098</c:v>
                </c:pt>
                <c:pt idx="206">
                  <c:v>415.07429451534199</c:v>
                </c:pt>
                <c:pt idx="207">
                  <c:v>410.63673151102302</c:v>
                </c:pt>
                <c:pt idx="208">
                  <c:v>410.38907842413101</c:v>
                </c:pt>
                <c:pt idx="209">
                  <c:v>416.53088984124798</c:v>
                </c:pt>
                <c:pt idx="210">
                  <c:v>413.328943457224</c:v>
                </c:pt>
                <c:pt idx="211">
                  <c:v>414.88829765984599</c:v>
                </c:pt>
                <c:pt idx="212">
                  <c:v>411.85908526301199</c:v>
                </c:pt>
                <c:pt idx="213">
                  <c:v>406.97657093969599</c:v>
                </c:pt>
                <c:pt idx="214">
                  <c:v>403.53088418627499</c:v>
                </c:pt>
                <c:pt idx="215">
                  <c:v>401.15634805547597</c:v>
                </c:pt>
                <c:pt idx="216">
                  <c:v>402.381252270083</c:v>
                </c:pt>
                <c:pt idx="217">
                  <c:v>414.809680901359</c:v>
                </c:pt>
                <c:pt idx="218">
                  <c:v>414.30705881369897</c:v>
                </c:pt>
                <c:pt idx="219">
                  <c:v>413.92362744769099</c:v>
                </c:pt>
                <c:pt idx="220">
                  <c:v>415.62874965498099</c:v>
                </c:pt>
                <c:pt idx="221">
                  <c:v>419.30458616741203</c:v>
                </c:pt>
                <c:pt idx="222">
                  <c:v>416.60883397712098</c:v>
                </c:pt>
                <c:pt idx="223">
                  <c:v>418.47619781120801</c:v>
                </c:pt>
                <c:pt idx="224">
                  <c:v>415.08045376746401</c:v>
                </c:pt>
                <c:pt idx="225">
                  <c:v>408.75193376735302</c:v>
                </c:pt>
                <c:pt idx="226">
                  <c:v>405.52107610410098</c:v>
                </c:pt>
                <c:pt idx="227">
                  <c:v>404.253023664995</c:v>
                </c:pt>
                <c:pt idx="228">
                  <c:v>402.66999242865501</c:v>
                </c:pt>
                <c:pt idx="229">
                  <c:v>423.98441304263503</c:v>
                </c:pt>
                <c:pt idx="230">
                  <c:v>425.50739568680302</c:v>
                </c:pt>
                <c:pt idx="231">
                  <c:v>424.06049460744498</c:v>
                </c:pt>
                <c:pt idx="232">
                  <c:v>424.97306178825698</c:v>
                </c:pt>
                <c:pt idx="233">
                  <c:v>428.46967771933402</c:v>
                </c:pt>
                <c:pt idx="234">
                  <c:v>427.00593500421098</c:v>
                </c:pt>
                <c:pt idx="235">
                  <c:v>428.61887874082601</c:v>
                </c:pt>
                <c:pt idx="236">
                  <c:v>427.55284421722803</c:v>
                </c:pt>
                <c:pt idx="237">
                  <c:v>421.88829943622397</c:v>
                </c:pt>
                <c:pt idx="238">
                  <c:v>418.66776781527801</c:v>
                </c:pt>
                <c:pt idx="239">
                  <c:v>418.21034704687401</c:v>
                </c:pt>
                <c:pt idx="240">
                  <c:v>418.06473861083299</c:v>
                </c:pt>
                <c:pt idx="241">
                  <c:v>437.25723599537798</c:v>
                </c:pt>
                <c:pt idx="242">
                  <c:v>437.34185631823698</c:v>
                </c:pt>
                <c:pt idx="243">
                  <c:v>439.79183155805998</c:v>
                </c:pt>
                <c:pt idx="244">
                  <c:v>447.98846390241602</c:v>
                </c:pt>
                <c:pt idx="245">
                  <c:v>450.564832614306</c:v>
                </c:pt>
                <c:pt idx="246">
                  <c:v>448.61623787976703</c:v>
                </c:pt>
                <c:pt idx="247">
                  <c:v>443.28199024608199</c:v>
                </c:pt>
                <c:pt idx="248">
                  <c:v>441.05696181408598</c:v>
                </c:pt>
                <c:pt idx="249">
                  <c:v>438.53332981852498</c:v>
                </c:pt>
                <c:pt idx="250">
                  <c:v>435.35451652049198</c:v>
                </c:pt>
                <c:pt idx="251">
                  <c:v>438.66129859631098</c:v>
                </c:pt>
                <c:pt idx="252">
                  <c:v>439.713931784279</c:v>
                </c:pt>
                <c:pt idx="253">
                  <c:v>459.48309663369901</c:v>
                </c:pt>
                <c:pt idx="254">
                  <c:v>457.73844410181499</c:v>
                </c:pt>
                <c:pt idx="255">
                  <c:v>452.31301384318198</c:v>
                </c:pt>
                <c:pt idx="256">
                  <c:v>450.91731598181701</c:v>
                </c:pt>
                <c:pt idx="257">
                  <c:v>453.44997785071899</c:v>
                </c:pt>
                <c:pt idx="258">
                  <c:v>449.233922561008</c:v>
                </c:pt>
                <c:pt idx="259">
                  <c:v>448.76134585950302</c:v>
                </c:pt>
                <c:pt idx="260">
                  <c:v>446.88333927426902</c:v>
                </c:pt>
                <c:pt idx="261">
                  <c:v>443.14032216123798</c:v>
                </c:pt>
                <c:pt idx="262">
                  <c:v>439.66954941545998</c:v>
                </c:pt>
                <c:pt idx="263">
                  <c:v>437.453618288217</c:v>
                </c:pt>
                <c:pt idx="264">
                  <c:v>438.72138967504299</c:v>
                </c:pt>
                <c:pt idx="265">
                  <c:v>466.03613565871802</c:v>
                </c:pt>
                <c:pt idx="266">
                  <c:v>465.40853716139497</c:v>
                </c:pt>
                <c:pt idx="267">
                  <c:v>464.09601827578501</c:v>
                </c:pt>
                <c:pt idx="268">
                  <c:v>462.87088428842202</c:v>
                </c:pt>
                <c:pt idx="269">
                  <c:v>466.36244550577601</c:v>
                </c:pt>
                <c:pt idx="270">
                  <c:v>462.047933040543</c:v>
                </c:pt>
                <c:pt idx="271">
                  <c:v>462.10829505156602</c:v>
                </c:pt>
                <c:pt idx="272">
                  <c:v>458.05846772695298</c:v>
                </c:pt>
                <c:pt idx="273">
                  <c:v>452.96281494087702</c:v>
                </c:pt>
                <c:pt idx="274">
                  <c:v>450.31152191960098</c:v>
                </c:pt>
                <c:pt idx="275">
                  <c:v>450.79362746732102</c:v>
                </c:pt>
                <c:pt idx="276">
                  <c:v>451.86333733930002</c:v>
                </c:pt>
                <c:pt idx="277">
                  <c:v>481.30880065338903</c:v>
                </c:pt>
                <c:pt idx="278">
                  <c:v>481.7</c:v>
                </c:pt>
              </c:numCache>
            </c:numRef>
          </c:val>
          <c:smooth val="0"/>
          <c:extLst>
            <c:ext xmlns:c16="http://schemas.microsoft.com/office/drawing/2014/chart" uri="{C3380CC4-5D6E-409C-BE32-E72D297353CC}">
              <c16:uniqueId val="{00000007-D340-4217-91A8-54E6067BC83C}"/>
            </c:ext>
          </c:extLst>
        </c:ser>
        <c:dLbls>
          <c:showLegendKey val="0"/>
          <c:showVal val="0"/>
          <c:showCatName val="0"/>
          <c:showSerName val="0"/>
          <c:showPercent val="0"/>
          <c:showBubbleSize val="0"/>
        </c:dLbls>
        <c:smooth val="0"/>
        <c:axId val="279568655"/>
        <c:axId val="60946047"/>
      </c:lineChart>
      <c:dateAx>
        <c:axId val="279568655"/>
        <c:scaling>
          <c:orientation val="minMax"/>
          <c:min val="36557"/>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0946047"/>
        <c:crosses val="autoZero"/>
        <c:auto val="1"/>
        <c:lblOffset val="100"/>
        <c:baseTimeUnit val="months"/>
        <c:majorUnit val="6"/>
        <c:majorTimeUnit val="months"/>
      </c:dateAx>
      <c:valAx>
        <c:axId val="60946047"/>
        <c:scaling>
          <c:orientation val="minMax"/>
          <c:max val="600"/>
          <c:min val="2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9568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5EDB-47D8-88E4-CEDB952004E9}"/>
              </c:ext>
            </c:extLst>
          </c:dPt>
          <c:dPt>
            <c:idx val="1"/>
            <c:invertIfNegative val="0"/>
            <c:bubble3D val="0"/>
            <c:extLst>
              <c:ext xmlns:c16="http://schemas.microsoft.com/office/drawing/2014/chart" uri="{C3380CC4-5D6E-409C-BE32-E72D297353CC}">
                <c16:uniqueId val="{00000001-5EDB-47D8-88E4-CEDB952004E9}"/>
              </c:ext>
            </c:extLst>
          </c:dPt>
          <c:dPt>
            <c:idx val="3"/>
            <c:invertIfNegative val="0"/>
            <c:bubble3D val="0"/>
            <c:spPr>
              <a:solidFill>
                <a:srgbClr val="7C878E"/>
              </a:solidFill>
              <a:ln>
                <a:noFill/>
              </a:ln>
              <a:effectLst/>
            </c:spPr>
            <c:extLst>
              <c:ext xmlns:c16="http://schemas.microsoft.com/office/drawing/2014/chart" uri="{C3380CC4-5D6E-409C-BE32-E72D297353CC}">
                <c16:uniqueId val="{00000003-5EDB-47D8-88E4-CEDB952004E9}"/>
              </c:ext>
            </c:extLst>
          </c:dPt>
          <c:dPt>
            <c:idx val="4"/>
            <c:invertIfNegative val="0"/>
            <c:bubble3D val="0"/>
            <c:extLst>
              <c:ext xmlns:c16="http://schemas.microsoft.com/office/drawing/2014/chart" uri="{C3380CC4-5D6E-409C-BE32-E72D297353CC}">
                <c16:uniqueId val="{00000004-5EDB-47D8-88E4-CEDB952004E9}"/>
              </c:ext>
            </c:extLst>
          </c:dPt>
          <c:dPt>
            <c:idx val="5"/>
            <c:invertIfNegative val="0"/>
            <c:bubble3D val="0"/>
            <c:spPr>
              <a:solidFill>
                <a:srgbClr val="7C878E"/>
              </a:solidFill>
              <a:ln>
                <a:noFill/>
              </a:ln>
              <a:effectLst/>
            </c:spPr>
            <c:extLst>
              <c:ext xmlns:c16="http://schemas.microsoft.com/office/drawing/2014/chart" uri="{C3380CC4-5D6E-409C-BE32-E72D297353CC}">
                <c16:uniqueId val="{00000006-5EDB-47D8-88E4-CEDB952004E9}"/>
              </c:ext>
            </c:extLst>
          </c:dPt>
          <c:dPt>
            <c:idx val="6"/>
            <c:invertIfNegative val="0"/>
            <c:bubble3D val="0"/>
            <c:extLst>
              <c:ext xmlns:c16="http://schemas.microsoft.com/office/drawing/2014/chart" uri="{C3380CC4-5D6E-409C-BE32-E72D297353CC}">
                <c16:uniqueId val="{00000007-5EDB-47D8-88E4-CEDB952004E9}"/>
              </c:ext>
            </c:extLst>
          </c:dPt>
          <c:dPt>
            <c:idx val="7"/>
            <c:invertIfNegative val="0"/>
            <c:bubble3D val="0"/>
            <c:extLst>
              <c:ext xmlns:c16="http://schemas.microsoft.com/office/drawing/2014/chart" uri="{C3380CC4-5D6E-409C-BE32-E72D297353CC}">
                <c16:uniqueId val="{00000008-5EDB-47D8-88E4-CEDB952004E9}"/>
              </c:ext>
            </c:extLst>
          </c:dPt>
          <c:dPt>
            <c:idx val="8"/>
            <c:invertIfNegative val="0"/>
            <c:bubble3D val="0"/>
            <c:extLst>
              <c:ext xmlns:c16="http://schemas.microsoft.com/office/drawing/2014/chart" uri="{C3380CC4-5D6E-409C-BE32-E72D297353CC}">
                <c16:uniqueId val="{00000009-5EDB-47D8-88E4-CEDB952004E9}"/>
              </c:ext>
            </c:extLst>
          </c:dPt>
          <c:dPt>
            <c:idx val="9"/>
            <c:invertIfNegative val="0"/>
            <c:bubble3D val="0"/>
            <c:extLst>
              <c:ext xmlns:c16="http://schemas.microsoft.com/office/drawing/2014/chart" uri="{C3380CC4-5D6E-409C-BE32-E72D297353CC}">
                <c16:uniqueId val="{0000000A-5EDB-47D8-88E4-CEDB952004E9}"/>
              </c:ext>
            </c:extLst>
          </c:dPt>
          <c:dPt>
            <c:idx val="10"/>
            <c:invertIfNegative val="0"/>
            <c:bubble3D val="0"/>
            <c:extLst>
              <c:ext xmlns:c16="http://schemas.microsoft.com/office/drawing/2014/chart" uri="{C3380CC4-5D6E-409C-BE32-E72D297353CC}">
                <c16:uniqueId val="{0000000B-5EDB-47D8-88E4-CEDB952004E9}"/>
              </c:ext>
            </c:extLst>
          </c:dPt>
          <c:dPt>
            <c:idx val="11"/>
            <c:invertIfNegative val="0"/>
            <c:bubble3D val="0"/>
            <c:extLst>
              <c:ext xmlns:c16="http://schemas.microsoft.com/office/drawing/2014/chart" uri="{C3380CC4-5D6E-409C-BE32-E72D297353CC}">
                <c16:uniqueId val="{0000000C-5EDB-47D8-88E4-CEDB952004E9}"/>
              </c:ext>
            </c:extLst>
          </c:dPt>
          <c:dPt>
            <c:idx val="12"/>
            <c:invertIfNegative val="0"/>
            <c:bubble3D val="0"/>
            <c:extLst>
              <c:ext xmlns:c16="http://schemas.microsoft.com/office/drawing/2014/chart" uri="{C3380CC4-5D6E-409C-BE32-E72D297353CC}">
                <c16:uniqueId val="{0000000D-5EDB-47D8-88E4-CEDB952004E9}"/>
              </c:ext>
            </c:extLst>
          </c:dPt>
          <c:dPt>
            <c:idx val="13"/>
            <c:invertIfNegative val="0"/>
            <c:bubble3D val="0"/>
            <c:extLst>
              <c:ext xmlns:c16="http://schemas.microsoft.com/office/drawing/2014/chart" uri="{C3380CC4-5D6E-409C-BE32-E72D297353CC}">
                <c16:uniqueId val="{0000000E-5EDB-47D8-88E4-CEDB952004E9}"/>
              </c:ext>
            </c:extLst>
          </c:dPt>
          <c:dPt>
            <c:idx val="15"/>
            <c:invertIfNegative val="0"/>
            <c:bubble3D val="0"/>
            <c:spPr>
              <a:solidFill>
                <a:srgbClr val="95682B"/>
              </a:solidFill>
              <a:ln>
                <a:noFill/>
              </a:ln>
              <a:effectLst/>
            </c:spPr>
            <c:extLst>
              <c:ext xmlns:c16="http://schemas.microsoft.com/office/drawing/2014/chart" uri="{C3380CC4-5D6E-409C-BE32-E72D297353CC}">
                <c16:uniqueId val="{00000010-5EDB-47D8-88E4-CEDB952004E9}"/>
              </c:ext>
            </c:extLst>
          </c:dPt>
          <c:dPt>
            <c:idx val="16"/>
            <c:invertIfNegative val="0"/>
            <c:bubble3D val="0"/>
            <c:spPr>
              <a:solidFill>
                <a:srgbClr val="7C878E"/>
              </a:solidFill>
              <a:ln>
                <a:noFill/>
              </a:ln>
              <a:effectLst/>
            </c:spPr>
            <c:extLst>
              <c:ext xmlns:c16="http://schemas.microsoft.com/office/drawing/2014/chart" uri="{C3380CC4-5D6E-409C-BE32-E72D297353CC}">
                <c16:uniqueId val="{00000012-5EDB-47D8-88E4-CEDB952004E9}"/>
              </c:ext>
            </c:extLst>
          </c:dPt>
          <c:dPt>
            <c:idx val="17"/>
            <c:invertIfNegative val="0"/>
            <c:bubble3D val="0"/>
            <c:extLst>
              <c:ext xmlns:c16="http://schemas.microsoft.com/office/drawing/2014/chart" uri="{C3380CC4-5D6E-409C-BE32-E72D297353CC}">
                <c16:uniqueId val="{00000013-5EDB-47D8-88E4-CEDB952004E9}"/>
              </c:ext>
            </c:extLst>
          </c:dPt>
          <c:dPt>
            <c:idx val="20"/>
            <c:invertIfNegative val="0"/>
            <c:bubble3D val="0"/>
            <c:extLst>
              <c:ext xmlns:c16="http://schemas.microsoft.com/office/drawing/2014/chart" uri="{C3380CC4-5D6E-409C-BE32-E72D297353CC}">
                <c16:uniqueId val="{00000014-5EDB-47D8-88E4-CEDB952004E9}"/>
              </c:ext>
            </c:extLst>
          </c:dPt>
          <c:dPt>
            <c:idx val="21"/>
            <c:invertIfNegative val="0"/>
            <c:bubble3D val="0"/>
            <c:spPr>
              <a:solidFill>
                <a:srgbClr val="7C878E"/>
              </a:solidFill>
              <a:ln>
                <a:noFill/>
              </a:ln>
              <a:effectLst/>
            </c:spPr>
            <c:extLst>
              <c:ext xmlns:c16="http://schemas.microsoft.com/office/drawing/2014/chart" uri="{C3380CC4-5D6E-409C-BE32-E72D297353CC}">
                <c16:uniqueId val="{00000016-5EDB-47D8-88E4-CEDB952004E9}"/>
              </c:ext>
            </c:extLst>
          </c:dPt>
          <c:dPt>
            <c:idx val="22"/>
            <c:invertIfNegative val="0"/>
            <c:bubble3D val="0"/>
            <c:spPr>
              <a:solidFill>
                <a:srgbClr val="7C878E"/>
              </a:solidFill>
              <a:ln>
                <a:noFill/>
              </a:ln>
              <a:effectLst/>
            </c:spPr>
            <c:extLst>
              <c:ext xmlns:c16="http://schemas.microsoft.com/office/drawing/2014/chart" uri="{C3380CC4-5D6E-409C-BE32-E72D297353CC}">
                <c16:uniqueId val="{00000018-5EDB-47D8-88E4-CEDB952004E9}"/>
              </c:ext>
            </c:extLst>
          </c:dPt>
          <c:dPt>
            <c:idx val="23"/>
            <c:invertIfNegative val="0"/>
            <c:bubble3D val="0"/>
            <c:extLst>
              <c:ext xmlns:c16="http://schemas.microsoft.com/office/drawing/2014/chart" uri="{C3380CC4-5D6E-409C-BE32-E72D297353CC}">
                <c16:uniqueId val="{00000019-5EDB-47D8-88E4-CEDB952004E9}"/>
              </c:ext>
            </c:extLst>
          </c:dPt>
          <c:dPt>
            <c:idx val="24"/>
            <c:invertIfNegative val="0"/>
            <c:bubble3D val="0"/>
            <c:spPr>
              <a:solidFill>
                <a:srgbClr val="7C878E"/>
              </a:solidFill>
              <a:ln>
                <a:noFill/>
              </a:ln>
              <a:effectLst/>
            </c:spPr>
            <c:extLst>
              <c:ext xmlns:c16="http://schemas.microsoft.com/office/drawing/2014/chart" uri="{C3380CC4-5D6E-409C-BE32-E72D297353CC}">
                <c16:uniqueId val="{0000001B-5EDB-47D8-88E4-CEDB952004E9}"/>
              </c:ext>
            </c:extLst>
          </c:dPt>
          <c:dPt>
            <c:idx val="25"/>
            <c:invertIfNegative val="0"/>
            <c:bubble3D val="0"/>
            <c:spPr>
              <a:solidFill>
                <a:srgbClr val="7C878E"/>
              </a:solidFill>
              <a:ln>
                <a:noFill/>
              </a:ln>
              <a:effectLst/>
            </c:spPr>
            <c:extLst>
              <c:ext xmlns:c16="http://schemas.microsoft.com/office/drawing/2014/chart" uri="{C3380CC4-5D6E-409C-BE32-E72D297353CC}">
                <c16:uniqueId val="{0000001D-5EDB-47D8-88E4-CEDB952004E9}"/>
              </c:ext>
            </c:extLst>
          </c:dPt>
          <c:dPt>
            <c:idx val="27"/>
            <c:invertIfNegative val="0"/>
            <c:bubble3D val="0"/>
            <c:extLst>
              <c:ext xmlns:c16="http://schemas.microsoft.com/office/drawing/2014/chart" uri="{C3380CC4-5D6E-409C-BE32-E72D297353CC}">
                <c16:uniqueId val="{0000001E-5EDB-47D8-88E4-CEDB952004E9}"/>
              </c:ext>
            </c:extLst>
          </c:dPt>
          <c:dPt>
            <c:idx val="28"/>
            <c:invertIfNegative val="0"/>
            <c:bubble3D val="0"/>
            <c:extLst>
              <c:ext xmlns:c16="http://schemas.microsoft.com/office/drawing/2014/chart" uri="{C3380CC4-5D6E-409C-BE32-E72D297353CC}">
                <c16:uniqueId val="{0000001F-5EDB-47D8-88E4-CEDB952004E9}"/>
              </c:ext>
            </c:extLst>
          </c:dPt>
          <c:dPt>
            <c:idx val="29"/>
            <c:invertIfNegative val="0"/>
            <c:bubble3D val="0"/>
            <c:spPr>
              <a:solidFill>
                <a:srgbClr val="7C878E"/>
              </a:solidFill>
              <a:ln>
                <a:noFill/>
              </a:ln>
              <a:effectLst/>
            </c:spPr>
            <c:extLst>
              <c:ext xmlns:c16="http://schemas.microsoft.com/office/drawing/2014/chart" uri="{C3380CC4-5D6E-409C-BE32-E72D297353CC}">
                <c16:uniqueId val="{00000021-5EDB-47D8-88E4-CEDB952004E9}"/>
              </c:ext>
            </c:extLst>
          </c:dPt>
          <c:dPt>
            <c:idx val="30"/>
            <c:invertIfNegative val="0"/>
            <c:bubble3D val="0"/>
            <c:spPr>
              <a:solidFill>
                <a:srgbClr val="FBBB27"/>
              </a:solidFill>
              <a:ln>
                <a:noFill/>
              </a:ln>
              <a:effectLst/>
            </c:spPr>
            <c:extLst>
              <c:ext xmlns:c16="http://schemas.microsoft.com/office/drawing/2014/chart" uri="{C3380CC4-5D6E-409C-BE32-E72D297353CC}">
                <c16:uniqueId val="{00000023-5EDB-47D8-88E4-CEDB952004E9}"/>
              </c:ext>
            </c:extLst>
          </c:dPt>
          <c:dPt>
            <c:idx val="31"/>
            <c:invertIfNegative val="0"/>
            <c:bubble3D val="0"/>
            <c:extLst>
              <c:ext xmlns:c16="http://schemas.microsoft.com/office/drawing/2014/chart" uri="{C3380CC4-5D6E-409C-BE32-E72D297353CC}">
                <c16:uniqueId val="{00000024-5EDB-47D8-88E4-CEDB952004E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'F10'!$G$5:$G$37</c:f>
              <c:strCache>
                <c:ptCount val="33"/>
                <c:pt idx="0">
                  <c:v>Ciudad de México</c:v>
                </c:pt>
                <c:pt idx="1">
                  <c:v>Oaxaca</c:v>
                </c:pt>
                <c:pt idx="2">
                  <c:v>Tlaxcala</c:v>
                </c:pt>
                <c:pt idx="3">
                  <c:v>Chiapas</c:v>
                </c:pt>
                <c:pt idx="4">
                  <c:v>Morelos</c:v>
                </c:pt>
                <c:pt idx="5">
                  <c:v>Guerrero</c:v>
                </c:pt>
                <c:pt idx="6">
                  <c:v>Nayarit</c:v>
                </c:pt>
                <c:pt idx="7">
                  <c:v>Hidalgo</c:v>
                </c:pt>
                <c:pt idx="8">
                  <c:v>Campeche</c:v>
                </c:pt>
                <c:pt idx="9">
                  <c:v>Durango</c:v>
                </c:pt>
                <c:pt idx="10">
                  <c:v>Zacatecas</c:v>
                </c:pt>
                <c:pt idx="11">
                  <c:v>Baja California Sur</c:v>
                </c:pt>
                <c:pt idx="12">
                  <c:v>San Luis Potosí</c:v>
                </c:pt>
                <c:pt idx="13">
                  <c:v>México</c:v>
                </c:pt>
                <c:pt idx="14">
                  <c:v>Sonora</c:v>
                </c:pt>
                <c:pt idx="15">
                  <c:v>Nacional</c:v>
                </c:pt>
                <c:pt idx="16">
                  <c:v>Tabasco</c:v>
                </c:pt>
                <c:pt idx="17">
                  <c:v>Puebla</c:v>
                </c:pt>
                <c:pt idx="18">
                  <c:v>Nuevo León</c:v>
                </c:pt>
                <c:pt idx="19">
                  <c:v>Aguascalientes</c:v>
                </c:pt>
                <c:pt idx="20">
                  <c:v>Michoacán</c:v>
                </c:pt>
                <c:pt idx="21">
                  <c:v>Guanajuato</c:v>
                </c:pt>
                <c:pt idx="22">
                  <c:v>Yucatán</c:v>
                </c:pt>
                <c:pt idx="23">
                  <c:v>Colima</c:v>
                </c:pt>
                <c:pt idx="24">
                  <c:v>Coahuila</c:v>
                </c:pt>
                <c:pt idx="25">
                  <c:v>Querétaro</c:v>
                </c:pt>
                <c:pt idx="26">
                  <c:v>Tamaulipas</c:v>
                </c:pt>
                <c:pt idx="27">
                  <c:v>Veracruz</c:v>
                </c:pt>
                <c:pt idx="28">
                  <c:v>Quintana Roo</c:v>
                </c:pt>
                <c:pt idx="29">
                  <c:v>Baja California</c:v>
                </c:pt>
                <c:pt idx="30">
                  <c:v>Jalisco</c:v>
                </c:pt>
                <c:pt idx="31">
                  <c:v>Sinaloa</c:v>
                </c:pt>
                <c:pt idx="32">
                  <c:v>Chihuahua</c:v>
                </c:pt>
              </c:strCache>
            </c:strRef>
          </c:cat>
          <c:val>
            <c:numRef>
              <c:f>'F10'!$H$5:$H$37</c:f>
              <c:numCache>
                <c:formatCode>0.0%</c:formatCode>
                <c:ptCount val="33"/>
                <c:pt idx="0">
                  <c:v>-0.7136650868878357</c:v>
                </c:pt>
                <c:pt idx="1">
                  <c:v>-0.58394160583941601</c:v>
                </c:pt>
                <c:pt idx="2">
                  <c:v>-0.53804347826086962</c:v>
                </c:pt>
                <c:pt idx="3">
                  <c:v>-0.52815013404825739</c:v>
                </c:pt>
                <c:pt idx="4">
                  <c:v>-0.45033112582781454</c:v>
                </c:pt>
                <c:pt idx="5">
                  <c:v>-0.43359375</c:v>
                </c:pt>
                <c:pt idx="6">
                  <c:v>-0.40686274509803921</c:v>
                </c:pt>
                <c:pt idx="7">
                  <c:v>-0.31433224755700329</c:v>
                </c:pt>
                <c:pt idx="8">
                  <c:v>-0.27868852459016391</c:v>
                </c:pt>
                <c:pt idx="9">
                  <c:v>-0.21203438395415475</c:v>
                </c:pt>
                <c:pt idx="10">
                  <c:v>-0.20238095238095233</c:v>
                </c:pt>
                <c:pt idx="11">
                  <c:v>-0.1875</c:v>
                </c:pt>
                <c:pt idx="12">
                  <c:v>-0.18435013262599464</c:v>
                </c:pt>
                <c:pt idx="13">
                  <c:v>-0.17388857625211029</c:v>
                </c:pt>
                <c:pt idx="14">
                  <c:v>-0.16101694915254239</c:v>
                </c:pt>
                <c:pt idx="15">
                  <c:v>-0.15205127221092218</c:v>
                </c:pt>
                <c:pt idx="16">
                  <c:v>-0.14107883817427391</c:v>
                </c:pt>
                <c:pt idx="17">
                  <c:v>-0.14013605442176869</c:v>
                </c:pt>
                <c:pt idx="18">
                  <c:v>-0.13290497125464995</c:v>
                </c:pt>
                <c:pt idx="19">
                  <c:v>-0.11659192825112108</c:v>
                </c:pt>
                <c:pt idx="20">
                  <c:v>-9.2948717948717952E-2</c:v>
                </c:pt>
                <c:pt idx="21">
                  <c:v>-9.0075062552126828E-2</c:v>
                </c:pt>
                <c:pt idx="22">
                  <c:v>-6.8775790921595581E-2</c:v>
                </c:pt>
                <c:pt idx="23">
                  <c:v>-6.3583815028901758E-2</c:v>
                </c:pt>
                <c:pt idx="24">
                  <c:v>-6.1664953751284668E-2</c:v>
                </c:pt>
                <c:pt idx="25">
                  <c:v>-2.3887079261672106E-2</c:v>
                </c:pt>
                <c:pt idx="26">
                  <c:v>-2.0202020202020221E-2</c:v>
                </c:pt>
                <c:pt idx="27">
                  <c:v>5.8479532163742132E-3</c:v>
                </c:pt>
                <c:pt idx="28">
                  <c:v>8.3333333333333037E-3</c:v>
                </c:pt>
                <c:pt idx="29">
                  <c:v>1.7040358744394579E-2</c:v>
                </c:pt>
                <c:pt idx="30">
                  <c:v>4.344482891195689E-2</c:v>
                </c:pt>
                <c:pt idx="31">
                  <c:v>0.13487738419618522</c:v>
                </c:pt>
                <c:pt idx="32">
                  <c:v>0.19857524487978639</c:v>
                </c:pt>
              </c:numCache>
            </c:numRef>
          </c:val>
          <c:extLst>
            <c:ext xmlns:c16="http://schemas.microsoft.com/office/drawing/2014/chart" uri="{C3380CC4-5D6E-409C-BE32-E72D297353CC}">
              <c16:uniqueId val="{00000025-5EDB-47D8-88E4-CEDB952004E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'F71-72'!$V$6</c:f>
              <c:strCache>
                <c:ptCount val="1"/>
                <c:pt idx="0">
                  <c:v>Jalisco</c:v>
                </c:pt>
              </c:strCache>
            </c:strRef>
          </c:tx>
          <c:spPr>
            <a:ln w="19050" cap="rnd">
              <a:solidFill>
                <a:srgbClr val="FFC000"/>
              </a:solidFill>
              <a:round/>
            </a:ln>
            <a:effectLst/>
          </c:spPr>
          <c:marker>
            <c:symbol val="none"/>
          </c:marker>
          <c:dLbls>
            <c:dLbl>
              <c:idx val="190"/>
              <c:layout>
                <c:manualLayout>
                  <c:x val="4.156862762212394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5A56-428A-B2A3-10B34C1CC976}"/>
                </c:ext>
              </c:extLst>
            </c:dLbl>
            <c:dLbl>
              <c:idx val="278"/>
              <c:layout>
                <c:manualLayout>
                  <c:x val="0"/>
                  <c:y val="-0.15905280782823691"/>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93E-4F2D-B36A-8759BC95E73E}"/>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'F71-72'!$A$7:$A$285</c:f>
              <c:numCache>
                <c:formatCode>mm/dd/yyyy</c:formatCode>
                <c:ptCount val="279"/>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numCache>
            </c:numRef>
          </c:cat>
          <c:val>
            <c:numRef>
              <c:f>'F71-72'!$V$7:$V$285</c:f>
              <c:numCache>
                <c:formatCode>0.0%</c:formatCode>
                <c:ptCount val="279"/>
                <c:pt idx="0">
                  <c:v>0.271357340720222</c:v>
                </c:pt>
                <c:pt idx="1">
                  <c:v>0.305924520345773</c:v>
                </c:pt>
                <c:pt idx="2">
                  <c:v>0.25811983054266702</c:v>
                </c:pt>
                <c:pt idx="3">
                  <c:v>0.27158746208291201</c:v>
                </c:pt>
                <c:pt idx="4">
                  <c:v>0.27961611516544999</c:v>
                </c:pt>
                <c:pt idx="5">
                  <c:v>0.27985441668306099</c:v>
                </c:pt>
                <c:pt idx="6">
                  <c:v>0.285284410794021</c:v>
                </c:pt>
                <c:pt idx="7">
                  <c:v>0.23166635566336999</c:v>
                </c:pt>
                <c:pt idx="8">
                  <c:v>0.229552433237183</c:v>
                </c:pt>
                <c:pt idx="9">
                  <c:v>0.22987974098057401</c:v>
                </c:pt>
                <c:pt idx="10">
                  <c:v>0.22522686025408301</c:v>
                </c:pt>
                <c:pt idx="11">
                  <c:v>0.22403776325344901</c:v>
                </c:pt>
                <c:pt idx="12">
                  <c:v>0.227528340623048</c:v>
                </c:pt>
                <c:pt idx="13">
                  <c:v>0.25629349600481099</c:v>
                </c:pt>
                <c:pt idx="14">
                  <c:v>0.215724441435342</c:v>
                </c:pt>
                <c:pt idx="15">
                  <c:v>0.225323521948744</c:v>
                </c:pt>
                <c:pt idx="16">
                  <c:v>0.22674660671163299</c:v>
                </c:pt>
                <c:pt idx="17">
                  <c:v>0.232383181476218</c:v>
                </c:pt>
                <c:pt idx="18">
                  <c:v>0.24210178998597701</c:v>
                </c:pt>
                <c:pt idx="19">
                  <c:v>0.22600313092197399</c:v>
                </c:pt>
                <c:pt idx="20">
                  <c:v>0.21994613564025101</c:v>
                </c:pt>
                <c:pt idx="21">
                  <c:v>0.218445022771633</c:v>
                </c:pt>
                <c:pt idx="22">
                  <c:v>0.209711243748992</c:v>
                </c:pt>
                <c:pt idx="23">
                  <c:v>0.20702091849002099</c:v>
                </c:pt>
                <c:pt idx="24">
                  <c:v>0.20186039115916701</c:v>
                </c:pt>
                <c:pt idx="25">
                  <c:v>0.22357910906298001</c:v>
                </c:pt>
                <c:pt idx="26">
                  <c:v>0.22023992617656099</c:v>
                </c:pt>
                <c:pt idx="27">
                  <c:v>0.196932702578971</c:v>
                </c:pt>
                <c:pt idx="28">
                  <c:v>0.19426654467825599</c:v>
                </c:pt>
                <c:pt idx="29">
                  <c:v>0.20278090943254401</c:v>
                </c:pt>
                <c:pt idx="30">
                  <c:v>0.204829246276516</c:v>
                </c:pt>
                <c:pt idx="31">
                  <c:v>0.202467667608146</c:v>
                </c:pt>
                <c:pt idx="32">
                  <c:v>0.199406528189911</c:v>
                </c:pt>
                <c:pt idx="33">
                  <c:v>0.19778174780407901</c:v>
                </c:pt>
                <c:pt idx="34">
                  <c:v>0.195402298850575</c:v>
                </c:pt>
                <c:pt idx="35">
                  <c:v>0.193136531365314</c:v>
                </c:pt>
                <c:pt idx="36">
                  <c:v>0.190340076223981</c:v>
                </c:pt>
                <c:pt idx="37">
                  <c:v>0.202106461713635</c:v>
                </c:pt>
                <c:pt idx="38">
                  <c:v>0.19791370990633</c:v>
                </c:pt>
                <c:pt idx="39">
                  <c:v>0.18763672288476499</c:v>
                </c:pt>
                <c:pt idx="40">
                  <c:v>0.18468563400070301</c:v>
                </c:pt>
                <c:pt idx="41">
                  <c:v>0.19227319765436299</c:v>
                </c:pt>
                <c:pt idx="42">
                  <c:v>0.18839599675412499</c:v>
                </c:pt>
                <c:pt idx="43">
                  <c:v>0.19836773236206701</c:v>
                </c:pt>
                <c:pt idx="44">
                  <c:v>0.199055011812352</c:v>
                </c:pt>
                <c:pt idx="45">
                  <c:v>0.190221439696621</c:v>
                </c:pt>
                <c:pt idx="46">
                  <c:v>0.191865605658709</c:v>
                </c:pt>
                <c:pt idx="47">
                  <c:v>0.19317645472321501</c:v>
                </c:pt>
                <c:pt idx="48">
                  <c:v>0.18491776975531499</c:v>
                </c:pt>
                <c:pt idx="49">
                  <c:v>0.199169316633136</c:v>
                </c:pt>
                <c:pt idx="50">
                  <c:v>0.19705519880651201</c:v>
                </c:pt>
                <c:pt idx="51">
                  <c:v>0.18334405144694499</c:v>
                </c:pt>
                <c:pt idx="52">
                  <c:v>0.181224803225187</c:v>
                </c:pt>
                <c:pt idx="53">
                  <c:v>0.19047317813765199</c:v>
                </c:pt>
                <c:pt idx="54">
                  <c:v>0.194305599493831</c:v>
                </c:pt>
                <c:pt idx="55">
                  <c:v>0.19866465104560399</c:v>
                </c:pt>
                <c:pt idx="56">
                  <c:v>0.19617706237424601</c:v>
                </c:pt>
                <c:pt idx="57">
                  <c:v>0.19099496221662501</c:v>
                </c:pt>
                <c:pt idx="58">
                  <c:v>0.19137789560058099</c:v>
                </c:pt>
                <c:pt idx="59">
                  <c:v>0.18941626434259201</c:v>
                </c:pt>
                <c:pt idx="60">
                  <c:v>0.186403645670766</c:v>
                </c:pt>
                <c:pt idx="61">
                  <c:v>0.19841656516443401</c:v>
                </c:pt>
                <c:pt idx="62">
                  <c:v>0.19478779760092599</c:v>
                </c:pt>
                <c:pt idx="63">
                  <c:v>0.18132822324690101</c:v>
                </c:pt>
                <c:pt idx="64">
                  <c:v>0.181231320980275</c:v>
                </c:pt>
                <c:pt idx="65">
                  <c:v>0.18913432835820901</c:v>
                </c:pt>
                <c:pt idx="66">
                  <c:v>0.18716927284618601</c:v>
                </c:pt>
                <c:pt idx="67">
                  <c:v>0.19413119206471</c:v>
                </c:pt>
                <c:pt idx="68">
                  <c:v>0.19173242256506901</c:v>
                </c:pt>
                <c:pt idx="69">
                  <c:v>0.18550245170437801</c:v>
                </c:pt>
                <c:pt idx="70">
                  <c:v>0.18702856803468601</c:v>
                </c:pt>
                <c:pt idx="71">
                  <c:v>0.18358684117439</c:v>
                </c:pt>
                <c:pt idx="72">
                  <c:v>0.179886103446251</c:v>
                </c:pt>
                <c:pt idx="73">
                  <c:v>0.19327248722805801</c:v>
                </c:pt>
                <c:pt idx="74">
                  <c:v>0.19141364862537999</c:v>
                </c:pt>
                <c:pt idx="75">
                  <c:v>0.17759562841530099</c:v>
                </c:pt>
                <c:pt idx="76">
                  <c:v>0.17936534871881901</c:v>
                </c:pt>
                <c:pt idx="77">
                  <c:v>0.193626758573931</c:v>
                </c:pt>
                <c:pt idx="78">
                  <c:v>0.191016949152542</c:v>
                </c:pt>
                <c:pt idx="79">
                  <c:v>0.19265232974910401</c:v>
                </c:pt>
                <c:pt idx="80">
                  <c:v>0.189319301388267</c:v>
                </c:pt>
                <c:pt idx="81">
                  <c:v>0.18372053777352801</c:v>
                </c:pt>
                <c:pt idx="82">
                  <c:v>0.18399954832881699</c:v>
                </c:pt>
                <c:pt idx="83">
                  <c:v>0.18376954548002</c:v>
                </c:pt>
                <c:pt idx="84">
                  <c:v>0.177439092223829</c:v>
                </c:pt>
                <c:pt idx="85">
                  <c:v>0.185102804752346</c:v>
                </c:pt>
                <c:pt idx="86">
                  <c:v>0.18444022770398499</c:v>
                </c:pt>
                <c:pt idx="87">
                  <c:v>0.17357204673301599</c:v>
                </c:pt>
                <c:pt idx="88">
                  <c:v>0.171654645279363</c:v>
                </c:pt>
                <c:pt idx="89">
                  <c:v>0.18685864718207701</c:v>
                </c:pt>
                <c:pt idx="90">
                  <c:v>0.18541342907668401</c:v>
                </c:pt>
                <c:pt idx="91">
                  <c:v>0.18281670803189501</c:v>
                </c:pt>
                <c:pt idx="92">
                  <c:v>0.18153000845308501</c:v>
                </c:pt>
                <c:pt idx="93">
                  <c:v>0.17848958055747999</c:v>
                </c:pt>
                <c:pt idx="94">
                  <c:v>0.17725376965030501</c:v>
                </c:pt>
                <c:pt idx="95">
                  <c:v>0.17723129107483601</c:v>
                </c:pt>
                <c:pt idx="96">
                  <c:v>0.17507919746568101</c:v>
                </c:pt>
                <c:pt idx="97">
                  <c:v>0.179995888157895</c:v>
                </c:pt>
                <c:pt idx="98">
                  <c:v>0.17859160717037301</c:v>
                </c:pt>
                <c:pt idx="99">
                  <c:v>0.17463786531130901</c:v>
                </c:pt>
                <c:pt idx="100">
                  <c:v>0.172033165471285</c:v>
                </c:pt>
                <c:pt idx="101">
                  <c:v>0.185361409192144</c:v>
                </c:pt>
                <c:pt idx="102">
                  <c:v>0.18259420143448801</c:v>
                </c:pt>
                <c:pt idx="103">
                  <c:v>0.18243310953001299</c:v>
                </c:pt>
                <c:pt idx="104">
                  <c:v>0.17818363772829601</c:v>
                </c:pt>
                <c:pt idx="105">
                  <c:v>0.178429298272127</c:v>
                </c:pt>
                <c:pt idx="106">
                  <c:v>0.17817888474336999</c:v>
                </c:pt>
                <c:pt idx="107">
                  <c:v>0.177104645940416</c:v>
                </c:pt>
                <c:pt idx="108">
                  <c:v>0.17169811320754699</c:v>
                </c:pt>
                <c:pt idx="109">
                  <c:v>0.180461395893284</c:v>
                </c:pt>
                <c:pt idx="110">
                  <c:v>0.17909722559642399</c:v>
                </c:pt>
                <c:pt idx="111">
                  <c:v>0.168616788852745</c:v>
                </c:pt>
                <c:pt idx="112">
                  <c:v>0.17150063051702399</c:v>
                </c:pt>
                <c:pt idx="113">
                  <c:v>0.17737120847376001</c:v>
                </c:pt>
                <c:pt idx="114">
                  <c:v>0.17358036573628499</c:v>
                </c:pt>
                <c:pt idx="115">
                  <c:v>0.17233288642022601</c:v>
                </c:pt>
                <c:pt idx="116">
                  <c:v>0.17170217859707901</c:v>
                </c:pt>
                <c:pt idx="117">
                  <c:v>0.17025149700598799</c:v>
                </c:pt>
                <c:pt idx="118">
                  <c:v>0.17136104948393899</c:v>
                </c:pt>
                <c:pt idx="119">
                  <c:v>0.167048710601719</c:v>
                </c:pt>
                <c:pt idx="120">
                  <c:v>0.16362768496419999</c:v>
                </c:pt>
                <c:pt idx="121">
                  <c:v>0.17304121797252101</c:v>
                </c:pt>
                <c:pt idx="122">
                  <c:v>0.17114653814069899</c:v>
                </c:pt>
                <c:pt idx="123">
                  <c:v>0.16093931643803699</c:v>
                </c:pt>
                <c:pt idx="124">
                  <c:v>0.157650336661249</c:v>
                </c:pt>
                <c:pt idx="125">
                  <c:v>0.16841767215671899</c:v>
                </c:pt>
                <c:pt idx="126">
                  <c:v>0.16481345340930001</c:v>
                </c:pt>
                <c:pt idx="127">
                  <c:v>0.132403424151567</c:v>
                </c:pt>
                <c:pt idx="128">
                  <c:v>8.5408222350897595E-2</c:v>
                </c:pt>
                <c:pt idx="129">
                  <c:v>8.3006099089314E-2</c:v>
                </c:pt>
                <c:pt idx="130">
                  <c:v>0.102971399212194</c:v>
                </c:pt>
                <c:pt idx="131">
                  <c:v>0.10983676975945</c:v>
                </c:pt>
                <c:pt idx="132">
                  <c:v>0.105082711922517</c:v>
                </c:pt>
                <c:pt idx="133">
                  <c:v>0.12230607966456999</c:v>
                </c:pt>
                <c:pt idx="134">
                  <c:v>0.12541087231352699</c:v>
                </c:pt>
                <c:pt idx="135">
                  <c:v>9.2810722989439501E-2</c:v>
                </c:pt>
                <c:pt idx="136">
                  <c:v>9.7454870710684594E-2</c:v>
                </c:pt>
                <c:pt idx="137">
                  <c:v>0.136016215531439</c:v>
                </c:pt>
                <c:pt idx="138">
                  <c:v>0.13192545538681599</c:v>
                </c:pt>
                <c:pt idx="139">
                  <c:v>0.122072683870437</c:v>
                </c:pt>
                <c:pt idx="140">
                  <c:v>0.119193834233195</c:v>
                </c:pt>
                <c:pt idx="141">
                  <c:v>7.7367296891068596E-2</c:v>
                </c:pt>
                <c:pt idx="142">
                  <c:v>7.5292716808890603E-2</c:v>
                </c:pt>
                <c:pt idx="143">
                  <c:v>8.0001586546089201E-2</c:v>
                </c:pt>
                <c:pt idx="144">
                  <c:v>7.6300623667798301E-2</c:v>
                </c:pt>
                <c:pt idx="145">
                  <c:v>0.113432361585511</c:v>
                </c:pt>
                <c:pt idx="146">
                  <c:v>0.10864903502501801</c:v>
                </c:pt>
                <c:pt idx="147">
                  <c:v>8.9149400218102595E-2</c:v>
                </c:pt>
                <c:pt idx="148">
                  <c:v>8.9978595057404104E-2</c:v>
                </c:pt>
                <c:pt idx="149">
                  <c:v>0.11976191427315901</c:v>
                </c:pt>
                <c:pt idx="150">
                  <c:v>0.122842842842843</c:v>
                </c:pt>
                <c:pt idx="151">
                  <c:v>0.121036441079035</c:v>
                </c:pt>
                <c:pt idx="152">
                  <c:v>9.6429942418426104E-2</c:v>
                </c:pt>
                <c:pt idx="153">
                  <c:v>9.8059164188448997E-2</c:v>
                </c:pt>
                <c:pt idx="154">
                  <c:v>7.6083208826571699E-2</c:v>
                </c:pt>
                <c:pt idx="155">
                  <c:v>7.8279833186670297E-2</c:v>
                </c:pt>
                <c:pt idx="156">
                  <c:v>9.6906812842599804E-2</c:v>
                </c:pt>
                <c:pt idx="157">
                  <c:v>0.10113041499127499</c:v>
                </c:pt>
                <c:pt idx="158">
                  <c:v>9.5749508395099006E-2</c:v>
                </c:pt>
                <c:pt idx="159">
                  <c:v>8.2589702423178799E-2</c:v>
                </c:pt>
                <c:pt idx="160">
                  <c:v>8.1843627542451905E-2</c:v>
                </c:pt>
                <c:pt idx="161">
                  <c:v>0.119086145785175</c:v>
                </c:pt>
                <c:pt idx="162">
                  <c:v>0.112713225732426</c:v>
                </c:pt>
                <c:pt idx="163">
                  <c:v>0.11277448921138</c:v>
                </c:pt>
                <c:pt idx="164">
                  <c:v>0.106556754292661</c:v>
                </c:pt>
                <c:pt idx="165">
                  <c:v>7.33707699128123E-2</c:v>
                </c:pt>
                <c:pt idx="166">
                  <c:v>8.6190602200128405E-2</c:v>
                </c:pt>
                <c:pt idx="167">
                  <c:v>9.0344905404896994E-2</c:v>
                </c:pt>
                <c:pt idx="168">
                  <c:v>8.3212060151498304E-2</c:v>
                </c:pt>
                <c:pt idx="169">
                  <c:v>9.01850976399141E-2</c:v>
                </c:pt>
                <c:pt idx="170">
                  <c:v>9.2894381858616495E-2</c:v>
                </c:pt>
                <c:pt idx="171">
                  <c:v>7.6196631835972403E-2</c:v>
                </c:pt>
                <c:pt idx="172">
                  <c:v>7.5073355757532295E-2</c:v>
                </c:pt>
                <c:pt idx="173">
                  <c:v>0.10856173226603701</c:v>
                </c:pt>
                <c:pt idx="174">
                  <c:v>0.10395749358739501</c:v>
                </c:pt>
                <c:pt idx="175">
                  <c:v>0.107695685585685</c:v>
                </c:pt>
                <c:pt idx="176">
                  <c:v>0.10525356374640001</c:v>
                </c:pt>
                <c:pt idx="177">
                  <c:v>7.41108823738197E-2</c:v>
                </c:pt>
                <c:pt idx="178">
                  <c:v>8.3679890066177501E-2</c:v>
                </c:pt>
                <c:pt idx="179">
                  <c:v>8.3102293594498305E-2</c:v>
                </c:pt>
                <c:pt idx="180">
                  <c:v>8.49253838944561E-2</c:v>
                </c:pt>
                <c:pt idx="181">
                  <c:v>8.5154061624649793E-2</c:v>
                </c:pt>
                <c:pt idx="182">
                  <c:v>7.9248963667398295E-2</c:v>
                </c:pt>
                <c:pt idx="183">
                  <c:v>7.2195559852225297E-2</c:v>
                </c:pt>
                <c:pt idx="184">
                  <c:v>7.3013897531632593E-2</c:v>
                </c:pt>
                <c:pt idx="185">
                  <c:v>0.105160350889655</c:v>
                </c:pt>
                <c:pt idx="186">
                  <c:v>0.109260114375022</c:v>
                </c:pt>
                <c:pt idx="187">
                  <c:v>0.105213600697472</c:v>
                </c:pt>
                <c:pt idx="188">
                  <c:v>8.1445963408828301E-2</c:v>
                </c:pt>
                <c:pt idx="189">
                  <c:v>7.5622991048284002E-2</c:v>
                </c:pt>
                <c:pt idx="190" formatCode="0.00%">
                  <c:v>6.9143980954352799E-2</c:v>
                </c:pt>
                <c:pt idx="191">
                  <c:v>7.2204275207918195E-2</c:v>
                </c:pt>
                <c:pt idx="192">
                  <c:v>9.1767928636651105E-2</c:v>
                </c:pt>
                <c:pt idx="193">
                  <c:v>9.63946090168981E-2</c:v>
                </c:pt>
                <c:pt idx="194">
                  <c:v>9.5236471510894399E-2</c:v>
                </c:pt>
                <c:pt idx="195">
                  <c:v>8.5294216374072404E-2</c:v>
                </c:pt>
                <c:pt idx="196">
                  <c:v>8.7289795367056194E-2</c:v>
                </c:pt>
                <c:pt idx="197">
                  <c:v>0.11586538461538499</c:v>
                </c:pt>
                <c:pt idx="198">
                  <c:v>0.114463601532567</c:v>
                </c:pt>
                <c:pt idx="199">
                  <c:v>0.116482991572555</c:v>
                </c:pt>
                <c:pt idx="200">
                  <c:v>9.9594109556874894E-2</c:v>
                </c:pt>
                <c:pt idx="201">
                  <c:v>8.4556978961099594E-2</c:v>
                </c:pt>
                <c:pt idx="202">
                  <c:v>8.5445597950653901E-2</c:v>
                </c:pt>
                <c:pt idx="203">
                  <c:v>8.3502783426114197E-2</c:v>
                </c:pt>
                <c:pt idx="204">
                  <c:v>8.5645757686798399E-2</c:v>
                </c:pt>
                <c:pt idx="205">
                  <c:v>9.2396253414856105E-2</c:v>
                </c:pt>
                <c:pt idx="206">
                  <c:v>9.2602810866954502E-2</c:v>
                </c:pt>
                <c:pt idx="207">
                  <c:v>8.9623709839195001E-2</c:v>
                </c:pt>
                <c:pt idx="208">
                  <c:v>9.3008235104149906E-2</c:v>
                </c:pt>
                <c:pt idx="209">
                  <c:v>0.117610535603412</c:v>
                </c:pt>
                <c:pt idx="210">
                  <c:v>0.12113944013668</c:v>
                </c:pt>
                <c:pt idx="211">
                  <c:v>0.12627630076659599</c:v>
                </c:pt>
                <c:pt idx="212">
                  <c:v>0.124579124579124</c:v>
                </c:pt>
                <c:pt idx="213">
                  <c:v>9.3481249400556105E-2</c:v>
                </c:pt>
                <c:pt idx="214">
                  <c:v>9.0961556959184398E-2</c:v>
                </c:pt>
                <c:pt idx="215">
                  <c:v>9.0799300810424394E-2</c:v>
                </c:pt>
                <c:pt idx="216">
                  <c:v>9.3043120630200496E-2</c:v>
                </c:pt>
                <c:pt idx="217">
                  <c:v>0.10860349127181999</c:v>
                </c:pt>
                <c:pt idx="218">
                  <c:v>0.11023597534400099</c:v>
                </c:pt>
                <c:pt idx="219">
                  <c:v>0.10048329866634</c:v>
                </c:pt>
                <c:pt idx="220">
                  <c:v>0.101072771172713</c:v>
                </c:pt>
                <c:pt idx="221">
                  <c:v>0.12857365549493399</c:v>
                </c:pt>
                <c:pt idx="222">
                  <c:v>0.130699562773267</c:v>
                </c:pt>
                <c:pt idx="223">
                  <c:v>0.13140373589790999</c:v>
                </c:pt>
                <c:pt idx="224">
                  <c:v>0.12999814597367301</c:v>
                </c:pt>
                <c:pt idx="225">
                  <c:v>0.126349285580583</c:v>
                </c:pt>
                <c:pt idx="226">
                  <c:v>0.12461312408165801</c:v>
                </c:pt>
                <c:pt idx="227">
                  <c:v>0.13056352075801</c:v>
                </c:pt>
                <c:pt idx="228">
                  <c:v>0.13209895752295001</c:v>
                </c:pt>
                <c:pt idx="229">
                  <c:v>0.124048298834166</c:v>
                </c:pt>
                <c:pt idx="230">
                  <c:v>0.12256498312511099</c:v>
                </c:pt>
                <c:pt idx="231">
                  <c:v>0.10887225926680801</c:v>
                </c:pt>
                <c:pt idx="232">
                  <c:v>0.108430933767328</c:v>
                </c:pt>
                <c:pt idx="233">
                  <c:v>0.13086201824065899</c:v>
                </c:pt>
                <c:pt idx="234">
                  <c:v>0.135799557848195</c:v>
                </c:pt>
                <c:pt idx="235">
                  <c:v>0.14417565621233999</c:v>
                </c:pt>
                <c:pt idx="236">
                  <c:v>0.14451138868479099</c:v>
                </c:pt>
                <c:pt idx="237">
                  <c:v>0.13918693371483101</c:v>
                </c:pt>
                <c:pt idx="238">
                  <c:v>0.13589827776617</c:v>
                </c:pt>
                <c:pt idx="239">
                  <c:v>0.135178098322049</c:v>
                </c:pt>
                <c:pt idx="240">
                  <c:v>0.13506713863616401</c:v>
                </c:pt>
                <c:pt idx="241">
                  <c:v>0.126863384323888</c:v>
                </c:pt>
                <c:pt idx="242">
                  <c:v>0.126160689463442</c:v>
                </c:pt>
                <c:pt idx="243">
                  <c:v>0.11741374626460201</c:v>
                </c:pt>
                <c:pt idx="244">
                  <c:v>0.118569077616208</c:v>
                </c:pt>
                <c:pt idx="245">
                  <c:v>0.132045529167123</c:v>
                </c:pt>
                <c:pt idx="246">
                  <c:v>0.13454595185995599</c:v>
                </c:pt>
                <c:pt idx="247">
                  <c:v>0.142896145025664</c:v>
                </c:pt>
                <c:pt idx="248">
                  <c:v>0.142161156119991</c:v>
                </c:pt>
                <c:pt idx="249">
                  <c:v>0.13814552692690499</c:v>
                </c:pt>
                <c:pt idx="250">
                  <c:v>0.13786504700890201</c:v>
                </c:pt>
                <c:pt idx="251">
                  <c:v>0.13687173740741801</c:v>
                </c:pt>
                <c:pt idx="252">
                  <c:v>0.137980743077844</c:v>
                </c:pt>
                <c:pt idx="253">
                  <c:v>0.13654241879607201</c:v>
                </c:pt>
                <c:pt idx="254">
                  <c:v>0.136209945900957</c:v>
                </c:pt>
                <c:pt idx="255" formatCode="0.00%">
                  <c:v>0.12644676665218799</c:v>
                </c:pt>
                <c:pt idx="256">
                  <c:v>0.128310093386209</c:v>
                </c:pt>
                <c:pt idx="257">
                  <c:v>0.15010141987829601</c:v>
                </c:pt>
                <c:pt idx="258">
                  <c:v>0.15357506460960099</c:v>
                </c:pt>
                <c:pt idx="259">
                  <c:v>0.160793465577596</c:v>
                </c:pt>
                <c:pt idx="260">
                  <c:v>0.16046789086004801</c:v>
                </c:pt>
                <c:pt idx="261">
                  <c:v>0.15650121881645199</c:v>
                </c:pt>
                <c:pt idx="262">
                  <c:v>0.155888606544625</c:v>
                </c:pt>
                <c:pt idx="263">
                  <c:v>0.159220605624389</c:v>
                </c:pt>
                <c:pt idx="264">
                  <c:v>0.16077088232287101</c:v>
                </c:pt>
                <c:pt idx="265">
                  <c:v>0.16257564754296799</c:v>
                </c:pt>
                <c:pt idx="266">
                  <c:v>0.16560785446144999</c:v>
                </c:pt>
                <c:pt idx="267">
                  <c:v>0.160613993336506</c:v>
                </c:pt>
                <c:pt idx="268">
                  <c:v>0.16195128892261701</c:v>
                </c:pt>
                <c:pt idx="269">
                  <c:v>0.16678426945149999</c:v>
                </c:pt>
                <c:pt idx="270">
                  <c:v>0.16788647541948101</c:v>
                </c:pt>
                <c:pt idx="271">
                  <c:v>0.173770186190665</c:v>
                </c:pt>
                <c:pt idx="272">
                  <c:v>0.174229861970712</c:v>
                </c:pt>
                <c:pt idx="273">
                  <c:v>0.15715999815404499</c:v>
                </c:pt>
                <c:pt idx="274">
                  <c:v>0.15500993209220701</c:v>
                </c:pt>
                <c:pt idx="275" formatCode="0.00%">
                  <c:v>0.15357518642206899</c:v>
                </c:pt>
                <c:pt idx="276" formatCode="0.00%">
                  <c:v>0.153784933033176</c:v>
                </c:pt>
                <c:pt idx="277" formatCode="0.00%">
                  <c:v>0.153510093401627</c:v>
                </c:pt>
                <c:pt idx="278">
                  <c:v>0.15642338424626701</c:v>
                </c:pt>
              </c:numCache>
            </c:numRef>
          </c:val>
          <c:smooth val="0"/>
          <c:extLst>
            <c:ext xmlns:c16="http://schemas.microsoft.com/office/drawing/2014/chart" uri="{C3380CC4-5D6E-409C-BE32-E72D297353CC}">
              <c16:uniqueId val="{00000002-5A56-428A-B2A3-10B34C1CC976}"/>
            </c:ext>
          </c:extLst>
        </c:ser>
        <c:ser>
          <c:idx val="2"/>
          <c:order val="1"/>
          <c:tx>
            <c:strRef>
              <c:f>'F71-72'!$W$6</c:f>
              <c:strCache>
                <c:ptCount val="1"/>
                <c:pt idx="0">
                  <c:v>Nacional</c:v>
                </c:pt>
              </c:strCache>
            </c:strRef>
          </c:tx>
          <c:spPr>
            <a:ln w="19050" cap="rnd">
              <a:solidFill>
                <a:schemeClr val="bg1">
                  <a:lumMod val="50000"/>
                </a:schemeClr>
              </a:solidFill>
              <a:round/>
            </a:ln>
            <a:effectLst/>
          </c:spPr>
          <c:marker>
            <c:symbol val="none"/>
          </c:marker>
          <c:dLbls>
            <c:dLbl>
              <c:idx val="255"/>
              <c:layout>
                <c:manualLayout>
                  <c:x val="-0.10823873097791169"/>
                  <c:y val="-0.1532988889396918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5A56-428A-B2A3-10B34C1CC976}"/>
                </c:ext>
              </c:extLst>
            </c:dLbl>
            <c:dLbl>
              <c:idx val="278"/>
              <c:layout>
                <c:manualLayout>
                  <c:x val="0"/>
                  <c:y val="7.9526403914118443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D93E-4F2D-B36A-8759BC95E73E}"/>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'F71-72'!$A$7:$A$285</c:f>
              <c:numCache>
                <c:formatCode>mm/dd/yyyy</c:formatCode>
                <c:ptCount val="279"/>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numCache>
            </c:numRef>
          </c:cat>
          <c:val>
            <c:numRef>
              <c:f>'F71-72'!$W$7:$W$285</c:f>
              <c:numCache>
                <c:formatCode>0.0%</c:formatCode>
                <c:ptCount val="279"/>
                <c:pt idx="0">
                  <c:v>0.22976156818396001</c:v>
                </c:pt>
                <c:pt idx="1">
                  <c:v>0.24418293661406801</c:v>
                </c:pt>
                <c:pt idx="2">
                  <c:v>0.22281449893390201</c:v>
                </c:pt>
                <c:pt idx="3">
                  <c:v>0.22947646282446099</c:v>
                </c:pt>
                <c:pt idx="4">
                  <c:v>0.23614142295940599</c:v>
                </c:pt>
                <c:pt idx="5">
                  <c:v>0.24495080269290501</c:v>
                </c:pt>
                <c:pt idx="6">
                  <c:v>0.242737525632262</c:v>
                </c:pt>
                <c:pt idx="7">
                  <c:v>0.23994845360824699</c:v>
                </c:pt>
                <c:pt idx="8">
                  <c:v>0.240638955685332</c:v>
                </c:pt>
                <c:pt idx="9">
                  <c:v>0.238833958404364</c:v>
                </c:pt>
                <c:pt idx="10">
                  <c:v>0.23401211713227901</c:v>
                </c:pt>
                <c:pt idx="11">
                  <c:v>0.23189012645507101</c:v>
                </c:pt>
                <c:pt idx="12">
                  <c:v>0.23472906403940899</c:v>
                </c:pt>
                <c:pt idx="13">
                  <c:v>0.24221805099327401</c:v>
                </c:pt>
                <c:pt idx="14">
                  <c:v>0.22107989326636299</c:v>
                </c:pt>
                <c:pt idx="15">
                  <c:v>0.22333255867999099</c:v>
                </c:pt>
                <c:pt idx="16">
                  <c:v>0.223666106099985</c:v>
                </c:pt>
                <c:pt idx="17">
                  <c:v>0.23248138767365101</c:v>
                </c:pt>
                <c:pt idx="18">
                  <c:v>0.23581412920287101</c:v>
                </c:pt>
                <c:pt idx="19">
                  <c:v>0.23210196916501299</c:v>
                </c:pt>
                <c:pt idx="20">
                  <c:v>0.22719344809281899</c:v>
                </c:pt>
                <c:pt idx="21">
                  <c:v>0.22517703781829099</c:v>
                </c:pt>
                <c:pt idx="22">
                  <c:v>0.22119056533133699</c:v>
                </c:pt>
                <c:pt idx="23">
                  <c:v>0.21686567164179099</c:v>
                </c:pt>
                <c:pt idx="24">
                  <c:v>0.219345347554248</c:v>
                </c:pt>
                <c:pt idx="25">
                  <c:v>0.227680146799351</c:v>
                </c:pt>
                <c:pt idx="26">
                  <c:v>0.22471353798274199</c:v>
                </c:pt>
                <c:pt idx="27">
                  <c:v>0.21317390689118401</c:v>
                </c:pt>
                <c:pt idx="28">
                  <c:v>0.21299715909090899</c:v>
                </c:pt>
                <c:pt idx="29">
                  <c:v>0.22105410709279499</c:v>
                </c:pt>
                <c:pt idx="30">
                  <c:v>0.22215212057483399</c:v>
                </c:pt>
                <c:pt idx="31">
                  <c:v>0.22212136024020701</c:v>
                </c:pt>
                <c:pt idx="32">
                  <c:v>0.218726016884113</c:v>
                </c:pt>
                <c:pt idx="33">
                  <c:v>0.21632567558131399</c:v>
                </c:pt>
                <c:pt idx="34">
                  <c:v>0.21662344943584</c:v>
                </c:pt>
                <c:pt idx="35">
                  <c:v>0.21496947835738101</c:v>
                </c:pt>
                <c:pt idx="36">
                  <c:v>0.212952118498105</c:v>
                </c:pt>
                <c:pt idx="37">
                  <c:v>0.21632355861521099</c:v>
                </c:pt>
                <c:pt idx="38">
                  <c:v>0.21284051838137999</c:v>
                </c:pt>
                <c:pt idx="39">
                  <c:v>0.203174394099052</c:v>
                </c:pt>
                <c:pt idx="40">
                  <c:v>0.20367081113084701</c:v>
                </c:pt>
                <c:pt idx="41">
                  <c:v>0.21176470588235299</c:v>
                </c:pt>
                <c:pt idx="42">
                  <c:v>0.21071428571428599</c:v>
                </c:pt>
                <c:pt idx="43">
                  <c:v>0.217301484828922</c:v>
                </c:pt>
                <c:pt idx="44">
                  <c:v>0.21487976274901699</c:v>
                </c:pt>
                <c:pt idx="45">
                  <c:v>0.208090614886731</c:v>
                </c:pt>
                <c:pt idx="46">
                  <c:v>0.20776774696369399</c:v>
                </c:pt>
                <c:pt idx="47">
                  <c:v>0.20822059013013799</c:v>
                </c:pt>
                <c:pt idx="48">
                  <c:v>0.20459916959437899</c:v>
                </c:pt>
                <c:pt idx="49">
                  <c:v>0.20856174930705301</c:v>
                </c:pt>
                <c:pt idx="50">
                  <c:v>0.20768092713598801</c:v>
                </c:pt>
                <c:pt idx="51">
                  <c:v>0.198319535400964</c:v>
                </c:pt>
                <c:pt idx="52">
                  <c:v>0.2008528521105</c:v>
                </c:pt>
                <c:pt idx="53">
                  <c:v>0.20892976792349399</c:v>
                </c:pt>
                <c:pt idx="54">
                  <c:v>0.210272677362289</c:v>
                </c:pt>
                <c:pt idx="55">
                  <c:v>0.21003267578361401</c:v>
                </c:pt>
                <c:pt idx="56">
                  <c:v>0.20764994250438801</c:v>
                </c:pt>
                <c:pt idx="57">
                  <c:v>0.20855451827445201</c:v>
                </c:pt>
                <c:pt idx="58">
                  <c:v>0.20860096653820301</c:v>
                </c:pt>
                <c:pt idx="59">
                  <c:v>0.206772859922179</c:v>
                </c:pt>
                <c:pt idx="60">
                  <c:v>0.203319251659626</c:v>
                </c:pt>
                <c:pt idx="61">
                  <c:v>0.207213496218732</c:v>
                </c:pt>
                <c:pt idx="62">
                  <c:v>0.20533737326651899</c:v>
                </c:pt>
                <c:pt idx="63">
                  <c:v>0.19722560798653399</c:v>
                </c:pt>
                <c:pt idx="64">
                  <c:v>0.19695738009522701</c:v>
                </c:pt>
                <c:pt idx="65">
                  <c:v>0.205858655616943</c:v>
                </c:pt>
                <c:pt idx="66">
                  <c:v>0.20707740187885401</c:v>
                </c:pt>
                <c:pt idx="67">
                  <c:v>0.211249070206557</c:v>
                </c:pt>
                <c:pt idx="68">
                  <c:v>0.20915295062224001</c:v>
                </c:pt>
                <c:pt idx="69">
                  <c:v>0.205824682814302</c:v>
                </c:pt>
                <c:pt idx="70">
                  <c:v>0.20578014595158101</c:v>
                </c:pt>
                <c:pt idx="71">
                  <c:v>0.204047700951726</c:v>
                </c:pt>
                <c:pt idx="72">
                  <c:v>0.200944147423501</c:v>
                </c:pt>
                <c:pt idx="73">
                  <c:v>0.200448234393791</c:v>
                </c:pt>
                <c:pt idx="74">
                  <c:v>0.198708476987906</c:v>
                </c:pt>
                <c:pt idx="75">
                  <c:v>0.194206244503078</c:v>
                </c:pt>
                <c:pt idx="76">
                  <c:v>0.19617645443058801</c:v>
                </c:pt>
                <c:pt idx="77">
                  <c:v>0.20663864169896801</c:v>
                </c:pt>
                <c:pt idx="78">
                  <c:v>0.20709670353740001</c:v>
                </c:pt>
                <c:pt idx="79">
                  <c:v>0.210277581617687</c:v>
                </c:pt>
                <c:pt idx="80">
                  <c:v>0.20709898352992301</c:v>
                </c:pt>
                <c:pt idx="81">
                  <c:v>0.20365007376646099</c:v>
                </c:pt>
                <c:pt idx="82">
                  <c:v>0.204494258557222</c:v>
                </c:pt>
                <c:pt idx="83">
                  <c:v>0.205276354518696</c:v>
                </c:pt>
                <c:pt idx="84">
                  <c:v>0.202595296025953</c:v>
                </c:pt>
                <c:pt idx="85">
                  <c:v>0.20084116516953099</c:v>
                </c:pt>
                <c:pt idx="86">
                  <c:v>0.19882493630738801</c:v>
                </c:pt>
                <c:pt idx="87">
                  <c:v>0.192265596497629</c:v>
                </c:pt>
                <c:pt idx="88">
                  <c:v>0.19210128692752601</c:v>
                </c:pt>
                <c:pt idx="89">
                  <c:v>0.202321123257862</c:v>
                </c:pt>
                <c:pt idx="90">
                  <c:v>0.20332122470160899</c:v>
                </c:pt>
                <c:pt idx="91">
                  <c:v>0.206583427922815</c:v>
                </c:pt>
                <c:pt idx="92">
                  <c:v>0.20357271929371701</c:v>
                </c:pt>
                <c:pt idx="93">
                  <c:v>0.20259875259875301</c:v>
                </c:pt>
                <c:pt idx="94">
                  <c:v>0.20014597779052201</c:v>
                </c:pt>
                <c:pt idx="95">
                  <c:v>0.20018612346189599</c:v>
                </c:pt>
                <c:pt idx="96">
                  <c:v>0.199804416079057</c:v>
                </c:pt>
                <c:pt idx="97">
                  <c:v>0.194282610842303</c:v>
                </c:pt>
                <c:pt idx="98">
                  <c:v>0.191939148473772</c:v>
                </c:pt>
                <c:pt idx="99">
                  <c:v>0.19032576505429399</c:v>
                </c:pt>
                <c:pt idx="100">
                  <c:v>0.188191699604743</c:v>
                </c:pt>
                <c:pt idx="101">
                  <c:v>0.20009823182711201</c:v>
                </c:pt>
                <c:pt idx="102">
                  <c:v>0.20058025177026001</c:v>
                </c:pt>
                <c:pt idx="103">
                  <c:v>0.19381083829725401</c:v>
                </c:pt>
                <c:pt idx="104">
                  <c:v>0.19148833155805201</c:v>
                </c:pt>
                <c:pt idx="105">
                  <c:v>0.194882082395538</c:v>
                </c:pt>
                <c:pt idx="106">
                  <c:v>0.19326084827113299</c:v>
                </c:pt>
                <c:pt idx="107">
                  <c:v>0.19351382937280801</c:v>
                </c:pt>
                <c:pt idx="108">
                  <c:v>0.19110251450676999</c:v>
                </c:pt>
                <c:pt idx="109">
                  <c:v>0.18919421583670401</c:v>
                </c:pt>
                <c:pt idx="110">
                  <c:v>0.18624269954574901</c:v>
                </c:pt>
                <c:pt idx="111">
                  <c:v>0.17908980241595601</c:v>
                </c:pt>
                <c:pt idx="112">
                  <c:v>0.17812383090160899</c:v>
                </c:pt>
                <c:pt idx="113">
                  <c:v>0.186117679788566</c:v>
                </c:pt>
                <c:pt idx="114">
                  <c:v>0.18348794063079801</c:v>
                </c:pt>
                <c:pt idx="115">
                  <c:v>0.18332257767124499</c:v>
                </c:pt>
                <c:pt idx="116">
                  <c:v>0.182166782166782</c:v>
                </c:pt>
                <c:pt idx="117">
                  <c:v>0.18041860465116299</c:v>
                </c:pt>
                <c:pt idx="118">
                  <c:v>0.17308320500256699</c:v>
                </c:pt>
                <c:pt idx="119">
                  <c:v>0.17427347242921001</c:v>
                </c:pt>
                <c:pt idx="120">
                  <c:v>0.173743380098486</c:v>
                </c:pt>
                <c:pt idx="121">
                  <c:v>0.174709263467451</c:v>
                </c:pt>
                <c:pt idx="122">
                  <c:v>0.17263073353560601</c:v>
                </c:pt>
                <c:pt idx="123">
                  <c:v>0.168358828572718</c:v>
                </c:pt>
                <c:pt idx="124">
                  <c:v>0.16787793978242199</c:v>
                </c:pt>
                <c:pt idx="125">
                  <c:v>0.175835934016942</c:v>
                </c:pt>
                <c:pt idx="126">
                  <c:v>0.174441465594281</c:v>
                </c:pt>
                <c:pt idx="127">
                  <c:v>0.17398209007896301</c:v>
                </c:pt>
                <c:pt idx="128">
                  <c:v>0.166835187057634</c:v>
                </c:pt>
                <c:pt idx="129">
                  <c:v>0.164474853385463</c:v>
                </c:pt>
                <c:pt idx="130">
                  <c:v>0.163396075290348</c:v>
                </c:pt>
                <c:pt idx="131">
                  <c:v>0.166028835884656</c:v>
                </c:pt>
                <c:pt idx="132">
                  <c:v>0.165255927321072</c:v>
                </c:pt>
                <c:pt idx="133">
                  <c:v>0.159594680177327</c:v>
                </c:pt>
                <c:pt idx="134">
                  <c:v>0.16266213055496501</c:v>
                </c:pt>
                <c:pt idx="135">
                  <c:v>0.15362368152432801</c:v>
                </c:pt>
                <c:pt idx="136">
                  <c:v>0.155242021163571</c:v>
                </c:pt>
                <c:pt idx="137">
                  <c:v>0.166094220413009</c:v>
                </c:pt>
                <c:pt idx="138">
                  <c:v>0.16565304299749101</c:v>
                </c:pt>
                <c:pt idx="139">
                  <c:v>0.16716493326034801</c:v>
                </c:pt>
                <c:pt idx="140">
                  <c:v>0.163469241472362</c:v>
                </c:pt>
                <c:pt idx="141">
                  <c:v>0.15509357269878901</c:v>
                </c:pt>
                <c:pt idx="142">
                  <c:v>0.15296813340688301</c:v>
                </c:pt>
                <c:pt idx="143">
                  <c:v>0.15542026044309101</c:v>
                </c:pt>
                <c:pt idx="144">
                  <c:v>0.15470870921507501</c:v>
                </c:pt>
                <c:pt idx="145">
                  <c:v>0.157208962493911</c:v>
                </c:pt>
                <c:pt idx="146">
                  <c:v>0.153983522058525</c:v>
                </c:pt>
                <c:pt idx="147">
                  <c:v>0.14843208416588499</c:v>
                </c:pt>
                <c:pt idx="148">
                  <c:v>0.14920751334392701</c:v>
                </c:pt>
                <c:pt idx="149">
                  <c:v>0.162081995855512</c:v>
                </c:pt>
                <c:pt idx="150">
                  <c:v>0.16338855790418699</c:v>
                </c:pt>
                <c:pt idx="151">
                  <c:v>0.163738920225625</c:v>
                </c:pt>
                <c:pt idx="152">
                  <c:v>0.15877807292924401</c:v>
                </c:pt>
                <c:pt idx="153">
                  <c:v>0.157369300354509</c:v>
                </c:pt>
                <c:pt idx="154">
                  <c:v>0.15252788406741</c:v>
                </c:pt>
                <c:pt idx="155">
                  <c:v>0.15562428780726001</c:v>
                </c:pt>
                <c:pt idx="156">
                  <c:v>0.15788404501686101</c:v>
                </c:pt>
                <c:pt idx="157">
                  <c:v>0.157699949355254</c:v>
                </c:pt>
                <c:pt idx="158">
                  <c:v>0.153454177687879</c:v>
                </c:pt>
                <c:pt idx="159">
                  <c:v>0.14773570898292501</c:v>
                </c:pt>
                <c:pt idx="160">
                  <c:v>0.14555603263203101</c:v>
                </c:pt>
                <c:pt idx="161">
                  <c:v>0.156913960469377</c:v>
                </c:pt>
                <c:pt idx="162">
                  <c:v>0.15802633121068899</c:v>
                </c:pt>
                <c:pt idx="163">
                  <c:v>0.15624274324638099</c:v>
                </c:pt>
                <c:pt idx="164">
                  <c:v>0.153384912959381</c:v>
                </c:pt>
                <c:pt idx="165">
                  <c:v>0.14961182850232099</c:v>
                </c:pt>
                <c:pt idx="166">
                  <c:v>0.14710944222795899</c:v>
                </c:pt>
                <c:pt idx="167">
                  <c:v>0.15028517852957299</c:v>
                </c:pt>
                <c:pt idx="168">
                  <c:v>0.14979583900447199</c:v>
                </c:pt>
                <c:pt idx="169">
                  <c:v>0.14911136778568501</c:v>
                </c:pt>
                <c:pt idx="170">
                  <c:v>0.14696687755861601</c:v>
                </c:pt>
                <c:pt idx="171">
                  <c:v>0.143520077841398</c:v>
                </c:pt>
                <c:pt idx="172">
                  <c:v>0.14310241863242701</c:v>
                </c:pt>
                <c:pt idx="173">
                  <c:v>0.15359391884338799</c:v>
                </c:pt>
                <c:pt idx="174">
                  <c:v>0.15385189608838501</c:v>
                </c:pt>
                <c:pt idx="175">
                  <c:v>0.15303225806451601</c:v>
                </c:pt>
                <c:pt idx="176">
                  <c:v>0.151379705219608</c:v>
                </c:pt>
                <c:pt idx="177">
                  <c:v>0.14591171540324099</c:v>
                </c:pt>
                <c:pt idx="178">
                  <c:v>0.14415020945541601</c:v>
                </c:pt>
                <c:pt idx="179">
                  <c:v>0.14776363771675199</c:v>
                </c:pt>
                <c:pt idx="180">
                  <c:v>0.14811376800831699</c:v>
                </c:pt>
                <c:pt idx="181">
                  <c:v>0.141511111111111</c:v>
                </c:pt>
                <c:pt idx="182">
                  <c:v>0.13978724161240999</c:v>
                </c:pt>
                <c:pt idx="183">
                  <c:v>0.138818217651485</c:v>
                </c:pt>
                <c:pt idx="184">
                  <c:v>0.137755832259911</c:v>
                </c:pt>
                <c:pt idx="185">
                  <c:v>0.148915714133105</c:v>
                </c:pt>
                <c:pt idx="186">
                  <c:v>0.14864188706218701</c:v>
                </c:pt>
                <c:pt idx="187">
                  <c:v>0.14645486245641201</c:v>
                </c:pt>
                <c:pt idx="188">
                  <c:v>0.142419655742898</c:v>
                </c:pt>
                <c:pt idx="189">
                  <c:v>0.141775587458039</c:v>
                </c:pt>
                <c:pt idx="190" formatCode="0.00%">
                  <c:v>0.14033077969499599</c:v>
                </c:pt>
                <c:pt idx="191">
                  <c:v>0.14145264132796601</c:v>
                </c:pt>
                <c:pt idx="192">
                  <c:v>0.144433371298406</c:v>
                </c:pt>
                <c:pt idx="193">
                  <c:v>0.14133561643835599</c:v>
                </c:pt>
                <c:pt idx="194">
                  <c:v>0.13831244435312701</c:v>
                </c:pt>
                <c:pt idx="195">
                  <c:v>0.13501238645747299</c:v>
                </c:pt>
                <c:pt idx="196">
                  <c:v>0.13428719186347199</c:v>
                </c:pt>
                <c:pt idx="197">
                  <c:v>0.14057388222464601</c:v>
                </c:pt>
                <c:pt idx="198">
                  <c:v>0.14071467614102201</c:v>
                </c:pt>
                <c:pt idx="199">
                  <c:v>0.14270706249152801</c:v>
                </c:pt>
                <c:pt idx="200">
                  <c:v>0.13859976267163901</c:v>
                </c:pt>
                <c:pt idx="201">
                  <c:v>0.13718287617151301</c:v>
                </c:pt>
                <c:pt idx="202">
                  <c:v>0.136733287388008</c:v>
                </c:pt>
                <c:pt idx="203">
                  <c:v>0.137071651090342</c:v>
                </c:pt>
                <c:pt idx="204">
                  <c:v>0.13957934990439799</c:v>
                </c:pt>
                <c:pt idx="205">
                  <c:v>0.13691843296804301</c:v>
                </c:pt>
                <c:pt idx="206">
                  <c:v>0.136181925421063</c:v>
                </c:pt>
                <c:pt idx="207">
                  <c:v>0.13533265299404201</c:v>
                </c:pt>
                <c:pt idx="208">
                  <c:v>0.136366627187788</c:v>
                </c:pt>
                <c:pt idx="209">
                  <c:v>0.141364314921789</c:v>
                </c:pt>
                <c:pt idx="210">
                  <c:v>0.14337443726756699</c:v>
                </c:pt>
                <c:pt idx="211">
                  <c:v>0.14647413067409201</c:v>
                </c:pt>
                <c:pt idx="212">
                  <c:v>0.14487861871997901</c:v>
                </c:pt>
                <c:pt idx="213">
                  <c:v>0.14036408879575701</c:v>
                </c:pt>
                <c:pt idx="214">
                  <c:v>0.13857714773249299</c:v>
                </c:pt>
                <c:pt idx="215">
                  <c:v>0.14009867023883399</c:v>
                </c:pt>
                <c:pt idx="216">
                  <c:v>0.141668285732789</c:v>
                </c:pt>
                <c:pt idx="217">
                  <c:v>0.139415716294329</c:v>
                </c:pt>
                <c:pt idx="218">
                  <c:v>0.14126776364996299</c:v>
                </c:pt>
                <c:pt idx="219">
                  <c:v>0.13714943100553501</c:v>
                </c:pt>
                <c:pt idx="220">
                  <c:v>0.13621252136088199</c:v>
                </c:pt>
                <c:pt idx="221">
                  <c:v>0.14591109602986099</c:v>
                </c:pt>
                <c:pt idx="222">
                  <c:v>0.148826276559552</c:v>
                </c:pt>
                <c:pt idx="223">
                  <c:v>0.15107803503613901</c:v>
                </c:pt>
                <c:pt idx="224">
                  <c:v>0.148944007858546</c:v>
                </c:pt>
                <c:pt idx="225">
                  <c:v>0.147167468570542</c:v>
                </c:pt>
                <c:pt idx="226">
                  <c:v>0.146298947892673</c:v>
                </c:pt>
                <c:pt idx="227">
                  <c:v>0.147625239952938</c:v>
                </c:pt>
                <c:pt idx="228">
                  <c:v>0.15069296539803101</c:v>
                </c:pt>
                <c:pt idx="229">
                  <c:v>0.14492838522597401</c:v>
                </c:pt>
                <c:pt idx="230">
                  <c:v>0.145384480644596</c:v>
                </c:pt>
                <c:pt idx="231">
                  <c:v>0.141264699874522</c:v>
                </c:pt>
                <c:pt idx="232">
                  <c:v>0.14077005907860701</c:v>
                </c:pt>
                <c:pt idx="233">
                  <c:v>0.14940365910143599</c:v>
                </c:pt>
                <c:pt idx="234">
                  <c:v>0.15042963307013499</c:v>
                </c:pt>
                <c:pt idx="235">
                  <c:v>0.15613115131958</c:v>
                </c:pt>
                <c:pt idx="236">
                  <c:v>0.15619944534319399</c:v>
                </c:pt>
                <c:pt idx="237">
                  <c:v>0.15090372879376299</c:v>
                </c:pt>
                <c:pt idx="238">
                  <c:v>0.14922883315285801</c:v>
                </c:pt>
                <c:pt idx="239">
                  <c:v>0.14924288662190799</c:v>
                </c:pt>
                <c:pt idx="240">
                  <c:v>0.15135744643941401</c:v>
                </c:pt>
                <c:pt idx="241">
                  <c:v>0.145529573590096</c:v>
                </c:pt>
                <c:pt idx="242">
                  <c:v>0.14432453160951</c:v>
                </c:pt>
                <c:pt idx="243">
                  <c:v>0.14285324976154801</c:v>
                </c:pt>
                <c:pt idx="244">
                  <c:v>0.14783783783783799</c:v>
                </c:pt>
                <c:pt idx="245">
                  <c:v>0.15039083413641699</c:v>
                </c:pt>
                <c:pt idx="246">
                  <c:v>0.14474036044708299</c:v>
                </c:pt>
                <c:pt idx="247">
                  <c:v>0.145123131519518</c:v>
                </c:pt>
                <c:pt idx="248">
                  <c:v>0.142376530749563</c:v>
                </c:pt>
                <c:pt idx="249">
                  <c:v>0.14278769546547099</c:v>
                </c:pt>
                <c:pt idx="250">
                  <c:v>0.140686261255171</c:v>
                </c:pt>
                <c:pt idx="251">
                  <c:v>0.14249705030569601</c:v>
                </c:pt>
                <c:pt idx="252">
                  <c:v>0.142095725402409</c:v>
                </c:pt>
                <c:pt idx="253">
                  <c:v>0.13677050672600399</c:v>
                </c:pt>
                <c:pt idx="254">
                  <c:v>0.13622720508487399</c:v>
                </c:pt>
                <c:pt idx="255" formatCode="0.00%">
                  <c:v>0.133566238829397</c:v>
                </c:pt>
                <c:pt idx="256">
                  <c:v>0.13427660220714799</c:v>
                </c:pt>
                <c:pt idx="257">
                  <c:v>0.14342769586295201</c:v>
                </c:pt>
                <c:pt idx="258">
                  <c:v>0.145897959698368</c:v>
                </c:pt>
                <c:pt idx="259">
                  <c:v>0.151372923046032</c:v>
                </c:pt>
                <c:pt idx="260">
                  <c:v>0.15086412920429701</c:v>
                </c:pt>
                <c:pt idx="261">
                  <c:v>0.14603766924686701</c:v>
                </c:pt>
                <c:pt idx="262">
                  <c:v>0.145035282258065</c:v>
                </c:pt>
                <c:pt idx="263">
                  <c:v>0.14925373134328401</c:v>
                </c:pt>
                <c:pt idx="264">
                  <c:v>0.149429005050631</c:v>
                </c:pt>
                <c:pt idx="265">
                  <c:v>0.14205550898761299</c:v>
                </c:pt>
                <c:pt idx="266">
                  <c:v>0.143782083892152</c:v>
                </c:pt>
                <c:pt idx="267">
                  <c:v>0.139216091478956</c:v>
                </c:pt>
                <c:pt idx="268">
                  <c:v>0.13995557692748101</c:v>
                </c:pt>
                <c:pt idx="269">
                  <c:v>0.14789691002314101</c:v>
                </c:pt>
                <c:pt idx="270">
                  <c:v>0.14809600581302901</c:v>
                </c:pt>
                <c:pt idx="271">
                  <c:v>0.154470262108134</c:v>
                </c:pt>
                <c:pt idx="272">
                  <c:v>0.15410494942196601</c:v>
                </c:pt>
                <c:pt idx="273">
                  <c:v>0.14956770372387501</c:v>
                </c:pt>
                <c:pt idx="274">
                  <c:v>0.14733186553782601</c:v>
                </c:pt>
                <c:pt idx="275" formatCode="0.00%">
                  <c:v>0.149014833851842</c:v>
                </c:pt>
                <c:pt idx="276" formatCode="0.00%">
                  <c:v>0.14930656688996999</c:v>
                </c:pt>
                <c:pt idx="277" formatCode="0.00%">
                  <c:v>0.139687447768678</c:v>
                </c:pt>
                <c:pt idx="278">
                  <c:v>0.14222545152584601</c:v>
                </c:pt>
              </c:numCache>
            </c:numRef>
          </c:val>
          <c:smooth val="0"/>
          <c:extLst>
            <c:ext xmlns:c16="http://schemas.microsoft.com/office/drawing/2014/chart" uri="{C3380CC4-5D6E-409C-BE32-E72D297353CC}">
              <c16:uniqueId val="{00000005-5A56-428A-B2A3-10B34C1CC976}"/>
            </c:ext>
          </c:extLst>
        </c:ser>
        <c:dLbls>
          <c:showLegendKey val="0"/>
          <c:showVal val="0"/>
          <c:showCatName val="0"/>
          <c:showSerName val="0"/>
          <c:showPercent val="0"/>
          <c:showBubbleSize val="0"/>
        </c:dLbls>
        <c:smooth val="0"/>
        <c:axId val="2098048287"/>
        <c:axId val="1599109839"/>
      </c:lineChart>
      <c:valAx>
        <c:axId val="1599109839"/>
        <c:scaling>
          <c:orientation val="minMax"/>
          <c:max val="0.30000000000000004"/>
          <c:min val="5.000000000000001E-2"/>
        </c:scaling>
        <c:delete val="0"/>
        <c:axPos val="r"/>
        <c:majorGridlines>
          <c:spPr>
            <a:ln w="9525" cap="flat" cmpd="sng" algn="ctr">
              <a:solidFill>
                <a:schemeClr val="tx1">
                  <a:lumMod val="15000"/>
                  <a:lumOff val="85000"/>
                </a:schemeClr>
              </a:solidFill>
              <a:round/>
            </a:ln>
            <a:effectLst/>
          </c:spPr>
        </c:majorGridlines>
        <c:numFmt formatCode="0.00%" sourceLinked="0"/>
        <c:majorTickMark val="out"/>
        <c:minorTickMark val="none"/>
        <c:tickLblPos val="low"/>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98048287"/>
        <c:crosses val="max"/>
        <c:crossBetween val="between"/>
      </c:valAx>
      <c:dateAx>
        <c:axId val="2098048287"/>
        <c:scaling>
          <c:orientation val="minMax"/>
          <c:max val="44958"/>
          <c:min val="36161"/>
        </c:scaling>
        <c:delete val="0"/>
        <c:axPos val="b"/>
        <c:numFmt formatCode="mmm\ yyyy" sourceLinked="0"/>
        <c:majorTickMark val="cross"/>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599109839"/>
        <c:crosses val="autoZero"/>
        <c:auto val="1"/>
        <c:lblOffset val="100"/>
        <c:baseTimeUnit val="months"/>
        <c:majorUnit val="6"/>
        <c:major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F3EF-4B4E-90E3-2F91627D9855}"/>
              </c:ext>
            </c:extLst>
          </c:dPt>
          <c:dPt>
            <c:idx val="1"/>
            <c:invertIfNegative val="0"/>
            <c:bubble3D val="0"/>
            <c:spPr>
              <a:solidFill>
                <a:srgbClr val="FFC000"/>
              </a:solidFill>
              <a:ln>
                <a:noFill/>
              </a:ln>
              <a:effectLst/>
            </c:spPr>
            <c:extLst>
              <c:ext xmlns:c16="http://schemas.microsoft.com/office/drawing/2014/chart" uri="{C3380CC4-5D6E-409C-BE32-E72D297353CC}">
                <c16:uniqueId val="{00000003-F3EF-4B4E-90E3-2F91627D9855}"/>
              </c:ext>
            </c:extLst>
          </c:dPt>
          <c:dPt>
            <c:idx val="12"/>
            <c:invertIfNegative val="0"/>
            <c:bubble3D val="0"/>
            <c:spPr>
              <a:solidFill>
                <a:srgbClr val="606868"/>
              </a:solidFill>
              <a:ln>
                <a:noFill/>
              </a:ln>
              <a:effectLst/>
            </c:spPr>
            <c:extLst>
              <c:ext xmlns:c16="http://schemas.microsoft.com/office/drawing/2014/chart" uri="{C3380CC4-5D6E-409C-BE32-E72D297353CC}">
                <c16:uniqueId val="{00000005-F3EF-4B4E-90E3-2F91627D9855}"/>
              </c:ext>
            </c:extLst>
          </c:dPt>
          <c:dPt>
            <c:idx val="13"/>
            <c:invertIfNegative val="0"/>
            <c:bubble3D val="0"/>
            <c:spPr>
              <a:solidFill>
                <a:srgbClr val="FFC000"/>
              </a:solidFill>
              <a:ln>
                <a:noFill/>
              </a:ln>
              <a:effectLst/>
            </c:spPr>
            <c:extLst>
              <c:ext xmlns:c16="http://schemas.microsoft.com/office/drawing/2014/chart" uri="{C3380CC4-5D6E-409C-BE32-E72D297353CC}">
                <c16:uniqueId val="{00000007-F3EF-4B4E-90E3-2F91627D9855}"/>
              </c:ext>
            </c:extLst>
          </c:dPt>
          <c:dPt>
            <c:idx val="20"/>
            <c:invertIfNegative val="0"/>
            <c:bubble3D val="0"/>
            <c:spPr>
              <a:solidFill>
                <a:srgbClr val="606868"/>
              </a:solidFill>
              <a:ln>
                <a:noFill/>
              </a:ln>
              <a:effectLst/>
            </c:spPr>
            <c:extLst>
              <c:ext xmlns:c16="http://schemas.microsoft.com/office/drawing/2014/chart" uri="{C3380CC4-5D6E-409C-BE32-E72D297353CC}">
                <c16:uniqueId val="{00000009-F3EF-4B4E-90E3-2F91627D9855}"/>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B-F3EF-4B4E-90E3-2F91627D9855}"/>
              </c:ext>
            </c:extLst>
          </c:dPt>
          <c:dPt>
            <c:idx val="22"/>
            <c:invertIfNegative val="0"/>
            <c:bubble3D val="0"/>
            <c:spPr>
              <a:solidFill>
                <a:srgbClr val="606868"/>
              </a:solidFill>
              <a:ln>
                <a:noFill/>
              </a:ln>
              <a:effectLst/>
            </c:spPr>
            <c:extLst>
              <c:ext xmlns:c16="http://schemas.microsoft.com/office/drawing/2014/chart" uri="{C3380CC4-5D6E-409C-BE32-E72D297353CC}">
                <c16:uniqueId val="{0000000D-F3EF-4B4E-90E3-2F91627D9855}"/>
              </c:ext>
            </c:extLst>
          </c:dPt>
          <c:dPt>
            <c:idx val="24"/>
            <c:invertIfNegative val="0"/>
            <c:bubble3D val="0"/>
            <c:spPr>
              <a:solidFill>
                <a:srgbClr val="606868"/>
              </a:solidFill>
              <a:ln>
                <a:noFill/>
              </a:ln>
              <a:effectLst/>
            </c:spPr>
            <c:extLst>
              <c:ext xmlns:c16="http://schemas.microsoft.com/office/drawing/2014/chart" uri="{C3380CC4-5D6E-409C-BE32-E72D297353CC}">
                <c16:uniqueId val="{0000000F-F3EF-4B4E-90E3-2F91627D9855}"/>
              </c:ext>
            </c:extLst>
          </c:dPt>
          <c:dPt>
            <c:idx val="25"/>
            <c:invertIfNegative val="0"/>
            <c:bubble3D val="0"/>
            <c:spPr>
              <a:solidFill>
                <a:srgbClr val="FFC000"/>
              </a:solidFill>
              <a:ln>
                <a:noFill/>
              </a:ln>
              <a:effectLst/>
            </c:spPr>
            <c:extLst>
              <c:ext xmlns:c16="http://schemas.microsoft.com/office/drawing/2014/chart" uri="{C3380CC4-5D6E-409C-BE32-E72D297353CC}">
                <c16:uniqueId val="{00000011-F3EF-4B4E-90E3-2F91627D9855}"/>
              </c:ext>
            </c:extLst>
          </c:dPt>
          <c:dPt>
            <c:idx val="36"/>
            <c:invertIfNegative val="0"/>
            <c:bubble3D val="0"/>
            <c:spPr>
              <a:solidFill>
                <a:srgbClr val="606868"/>
              </a:solidFill>
              <a:ln>
                <a:noFill/>
              </a:ln>
              <a:effectLst/>
            </c:spPr>
            <c:extLst>
              <c:ext xmlns:c16="http://schemas.microsoft.com/office/drawing/2014/chart" uri="{C3380CC4-5D6E-409C-BE32-E72D297353CC}">
                <c16:uniqueId val="{00000013-F3EF-4B4E-90E3-2F91627D9855}"/>
              </c:ext>
            </c:extLst>
          </c:dPt>
          <c:dPt>
            <c:idx val="37"/>
            <c:invertIfNegative val="0"/>
            <c:bubble3D val="0"/>
            <c:spPr>
              <a:solidFill>
                <a:srgbClr val="FFC000"/>
              </a:solidFill>
              <a:ln>
                <a:noFill/>
              </a:ln>
              <a:effectLst/>
            </c:spPr>
            <c:extLst>
              <c:ext xmlns:c16="http://schemas.microsoft.com/office/drawing/2014/chart" uri="{C3380CC4-5D6E-409C-BE32-E72D297353CC}">
                <c16:uniqueId val="{00000015-F3EF-4B4E-90E3-2F91627D9855}"/>
              </c:ext>
            </c:extLst>
          </c:dPt>
          <c:dPt>
            <c:idx val="48"/>
            <c:invertIfNegative val="0"/>
            <c:bubble3D val="0"/>
            <c:spPr>
              <a:solidFill>
                <a:srgbClr val="606868"/>
              </a:solidFill>
              <a:ln>
                <a:noFill/>
              </a:ln>
              <a:effectLst/>
            </c:spPr>
            <c:extLst>
              <c:ext xmlns:c16="http://schemas.microsoft.com/office/drawing/2014/chart" uri="{C3380CC4-5D6E-409C-BE32-E72D297353CC}">
                <c16:uniqueId val="{00000017-F3EF-4B4E-90E3-2F91627D9855}"/>
              </c:ext>
            </c:extLst>
          </c:dPt>
          <c:dPt>
            <c:idx val="49"/>
            <c:invertIfNegative val="0"/>
            <c:bubble3D val="0"/>
            <c:spPr>
              <a:solidFill>
                <a:srgbClr val="FFC000"/>
              </a:solidFill>
              <a:ln>
                <a:noFill/>
              </a:ln>
              <a:effectLst/>
            </c:spPr>
            <c:extLst>
              <c:ext xmlns:c16="http://schemas.microsoft.com/office/drawing/2014/chart" uri="{C3380CC4-5D6E-409C-BE32-E72D297353CC}">
                <c16:uniqueId val="{00000019-F3EF-4B4E-90E3-2F91627D9855}"/>
              </c:ext>
            </c:extLst>
          </c:dPt>
          <c:dPt>
            <c:idx val="60"/>
            <c:invertIfNegative val="0"/>
            <c:bubble3D val="0"/>
            <c:spPr>
              <a:solidFill>
                <a:srgbClr val="606868"/>
              </a:solidFill>
              <a:ln>
                <a:noFill/>
              </a:ln>
              <a:effectLst/>
            </c:spPr>
            <c:extLst>
              <c:ext xmlns:c16="http://schemas.microsoft.com/office/drawing/2014/chart" uri="{C3380CC4-5D6E-409C-BE32-E72D297353CC}">
                <c16:uniqueId val="{0000001B-F3EF-4B4E-90E3-2F91627D9855}"/>
              </c:ext>
            </c:extLst>
          </c:dPt>
          <c:dPt>
            <c:idx val="61"/>
            <c:invertIfNegative val="0"/>
            <c:bubble3D val="0"/>
            <c:spPr>
              <a:solidFill>
                <a:srgbClr val="FFC000"/>
              </a:solidFill>
              <a:ln>
                <a:noFill/>
              </a:ln>
              <a:effectLst/>
            </c:spPr>
            <c:extLst>
              <c:ext xmlns:c16="http://schemas.microsoft.com/office/drawing/2014/chart" uri="{C3380CC4-5D6E-409C-BE32-E72D297353CC}">
                <c16:uniqueId val="{0000001D-F3EF-4B4E-90E3-2F91627D9855}"/>
              </c:ext>
            </c:extLst>
          </c:dPt>
          <c:dPt>
            <c:idx val="72"/>
            <c:invertIfNegative val="0"/>
            <c:bubble3D val="0"/>
            <c:spPr>
              <a:solidFill>
                <a:srgbClr val="606868"/>
              </a:solidFill>
              <a:ln>
                <a:noFill/>
              </a:ln>
              <a:effectLst/>
            </c:spPr>
            <c:extLst>
              <c:ext xmlns:c16="http://schemas.microsoft.com/office/drawing/2014/chart" uri="{C3380CC4-5D6E-409C-BE32-E72D297353CC}">
                <c16:uniqueId val="{0000001F-F3EF-4B4E-90E3-2F91627D9855}"/>
              </c:ext>
            </c:extLst>
          </c:dPt>
          <c:dPt>
            <c:idx val="73"/>
            <c:invertIfNegative val="0"/>
            <c:bubble3D val="0"/>
            <c:spPr>
              <a:solidFill>
                <a:srgbClr val="FFC000"/>
              </a:solidFill>
              <a:ln>
                <a:noFill/>
              </a:ln>
              <a:effectLst/>
            </c:spPr>
            <c:extLst>
              <c:ext xmlns:c16="http://schemas.microsoft.com/office/drawing/2014/chart" uri="{C3380CC4-5D6E-409C-BE32-E72D297353CC}">
                <c16:uniqueId val="{00000021-F3EF-4B4E-90E3-2F91627D9855}"/>
              </c:ext>
            </c:extLst>
          </c:dPt>
          <c:dPt>
            <c:idx val="84"/>
            <c:invertIfNegative val="0"/>
            <c:bubble3D val="0"/>
            <c:spPr>
              <a:solidFill>
                <a:srgbClr val="606868"/>
              </a:solidFill>
              <a:ln>
                <a:noFill/>
              </a:ln>
              <a:effectLst/>
            </c:spPr>
            <c:extLst>
              <c:ext xmlns:c16="http://schemas.microsoft.com/office/drawing/2014/chart" uri="{C3380CC4-5D6E-409C-BE32-E72D297353CC}">
                <c16:uniqueId val="{00000023-F3EF-4B4E-90E3-2F91627D9855}"/>
              </c:ext>
            </c:extLst>
          </c:dPt>
          <c:dPt>
            <c:idx val="85"/>
            <c:invertIfNegative val="0"/>
            <c:bubble3D val="0"/>
            <c:spPr>
              <a:solidFill>
                <a:srgbClr val="FFC000"/>
              </a:solidFill>
              <a:ln>
                <a:noFill/>
              </a:ln>
              <a:effectLst/>
            </c:spPr>
            <c:extLst>
              <c:ext xmlns:c16="http://schemas.microsoft.com/office/drawing/2014/chart" uri="{C3380CC4-5D6E-409C-BE32-E72D297353CC}">
                <c16:uniqueId val="{00000025-F3EF-4B4E-90E3-2F91627D9855}"/>
              </c:ext>
            </c:extLst>
          </c:dPt>
          <c:dPt>
            <c:idx val="96"/>
            <c:invertIfNegative val="0"/>
            <c:bubble3D val="0"/>
            <c:spPr>
              <a:solidFill>
                <a:srgbClr val="606868"/>
              </a:solidFill>
              <a:ln>
                <a:noFill/>
              </a:ln>
              <a:effectLst/>
            </c:spPr>
            <c:extLst>
              <c:ext xmlns:c16="http://schemas.microsoft.com/office/drawing/2014/chart" uri="{C3380CC4-5D6E-409C-BE32-E72D297353CC}">
                <c16:uniqueId val="{00000027-F3EF-4B4E-90E3-2F91627D9855}"/>
              </c:ext>
            </c:extLst>
          </c:dPt>
          <c:dPt>
            <c:idx val="97"/>
            <c:invertIfNegative val="0"/>
            <c:bubble3D val="0"/>
            <c:spPr>
              <a:solidFill>
                <a:srgbClr val="FFC000"/>
              </a:solidFill>
              <a:ln>
                <a:noFill/>
              </a:ln>
              <a:effectLst/>
            </c:spPr>
            <c:extLst>
              <c:ext xmlns:c16="http://schemas.microsoft.com/office/drawing/2014/chart" uri="{C3380CC4-5D6E-409C-BE32-E72D297353CC}">
                <c16:uniqueId val="{00000029-F3EF-4B4E-90E3-2F91627D9855}"/>
              </c:ext>
            </c:extLst>
          </c:dPt>
          <c:dPt>
            <c:idx val="108"/>
            <c:invertIfNegative val="0"/>
            <c:bubble3D val="0"/>
            <c:spPr>
              <a:solidFill>
                <a:srgbClr val="606868"/>
              </a:solidFill>
              <a:ln>
                <a:noFill/>
              </a:ln>
              <a:effectLst/>
            </c:spPr>
            <c:extLst>
              <c:ext xmlns:c16="http://schemas.microsoft.com/office/drawing/2014/chart" uri="{C3380CC4-5D6E-409C-BE32-E72D297353CC}">
                <c16:uniqueId val="{0000002B-F3EF-4B4E-90E3-2F91627D9855}"/>
              </c:ext>
            </c:extLst>
          </c:dPt>
          <c:dPt>
            <c:idx val="109"/>
            <c:invertIfNegative val="0"/>
            <c:bubble3D val="0"/>
            <c:spPr>
              <a:solidFill>
                <a:srgbClr val="FFC000"/>
              </a:solidFill>
              <a:ln>
                <a:noFill/>
              </a:ln>
              <a:effectLst/>
            </c:spPr>
            <c:extLst>
              <c:ext xmlns:c16="http://schemas.microsoft.com/office/drawing/2014/chart" uri="{C3380CC4-5D6E-409C-BE32-E72D297353CC}">
                <c16:uniqueId val="{0000002D-F3EF-4B4E-90E3-2F91627D9855}"/>
              </c:ext>
            </c:extLst>
          </c:dPt>
          <c:dPt>
            <c:idx val="121"/>
            <c:invertIfNegative val="0"/>
            <c:bubble3D val="0"/>
            <c:spPr>
              <a:solidFill>
                <a:srgbClr val="FFC000"/>
              </a:solidFill>
              <a:ln>
                <a:noFill/>
              </a:ln>
              <a:effectLst/>
            </c:spPr>
            <c:extLst>
              <c:ext xmlns:c16="http://schemas.microsoft.com/office/drawing/2014/chart" uri="{C3380CC4-5D6E-409C-BE32-E72D297353CC}">
                <c16:uniqueId val="{0000002F-F3EF-4B4E-90E3-2F91627D9855}"/>
              </c:ext>
            </c:extLst>
          </c:dPt>
          <c:dLbls>
            <c:dLbl>
              <c:idx val="1"/>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EF-4B4E-90E3-2F91627D9855}"/>
                </c:ext>
              </c:extLst>
            </c:dLbl>
            <c:dLbl>
              <c:idx val="13"/>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EF-4B4E-90E3-2F91627D9855}"/>
                </c:ext>
              </c:extLst>
            </c:dLbl>
            <c:dLbl>
              <c:idx val="25"/>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3EF-4B4E-90E3-2F91627D9855}"/>
                </c:ext>
              </c:extLst>
            </c:dLbl>
            <c:dLbl>
              <c:idx val="37"/>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3EF-4B4E-90E3-2F91627D9855}"/>
                </c:ext>
              </c:extLst>
            </c:dLbl>
            <c:dLbl>
              <c:idx val="49"/>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3EF-4B4E-90E3-2F91627D9855}"/>
                </c:ext>
              </c:extLst>
            </c:dLbl>
            <c:dLbl>
              <c:idx val="61"/>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3EF-4B4E-90E3-2F91627D9855}"/>
                </c:ext>
              </c:extLst>
            </c:dLbl>
            <c:dLbl>
              <c:idx val="73"/>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3EF-4B4E-90E3-2F91627D9855}"/>
                </c:ext>
              </c:extLst>
            </c:dLbl>
            <c:dLbl>
              <c:idx val="85"/>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3EF-4B4E-90E3-2F91627D9855}"/>
                </c:ext>
              </c:extLst>
            </c:dLbl>
            <c:dLbl>
              <c:idx val="97"/>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F3EF-4B4E-90E3-2F91627D9855}"/>
                </c:ext>
              </c:extLst>
            </c:dLbl>
            <c:dLbl>
              <c:idx val="109"/>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F3EF-4B4E-90E3-2F91627D9855}"/>
                </c:ext>
              </c:extLst>
            </c:dLbl>
            <c:dLbl>
              <c:idx val="121"/>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F3EF-4B4E-90E3-2F91627D98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'F73'!$AJ$164:$AK$285</c:f>
              <c:multiLvlStrCache>
                <c:ptCount val="12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pt idx="77">
                    <c:v>junio</c:v>
                  </c:pt>
                  <c:pt idx="78">
                    <c:v>julio</c:v>
                  </c:pt>
                  <c:pt idx="79">
                    <c:v>agosto</c:v>
                  </c:pt>
                  <c:pt idx="80">
                    <c:v>septiembre</c:v>
                  </c:pt>
                  <c:pt idx="81">
                    <c:v>octubre</c:v>
                  </c:pt>
                  <c:pt idx="82">
                    <c:v>noviembre</c:v>
                  </c:pt>
                  <c:pt idx="83">
                    <c:v>diciembre</c:v>
                  </c:pt>
                  <c:pt idx="84">
                    <c:v>enero</c:v>
                  </c:pt>
                  <c:pt idx="85">
                    <c:v>febrero</c:v>
                  </c:pt>
                  <c:pt idx="86">
                    <c:v>marzo</c:v>
                  </c:pt>
                  <c:pt idx="87">
                    <c:v>abril</c:v>
                  </c:pt>
                  <c:pt idx="88">
                    <c:v>mayo</c:v>
                  </c:pt>
                  <c:pt idx="89">
                    <c:v>junio</c:v>
                  </c:pt>
                  <c:pt idx="90">
                    <c:v>julio</c:v>
                  </c:pt>
                  <c:pt idx="91">
                    <c:v>agosto</c:v>
                  </c:pt>
                  <c:pt idx="92">
                    <c:v>septiembre</c:v>
                  </c:pt>
                  <c:pt idx="93">
                    <c:v>octubre</c:v>
                  </c:pt>
                  <c:pt idx="94">
                    <c:v>noviembre</c:v>
                  </c:pt>
                  <c:pt idx="95">
                    <c:v>diciembre</c:v>
                  </c:pt>
                  <c:pt idx="96">
                    <c:v>enero</c:v>
                  </c:pt>
                  <c:pt idx="97">
                    <c:v>febrero</c:v>
                  </c:pt>
                  <c:pt idx="98">
                    <c:v>marzo</c:v>
                  </c:pt>
                  <c:pt idx="99">
                    <c:v>abril</c:v>
                  </c:pt>
                  <c:pt idx="100">
                    <c:v>mayo</c:v>
                  </c:pt>
                  <c:pt idx="101">
                    <c:v>junio</c:v>
                  </c:pt>
                  <c:pt idx="102">
                    <c:v>julio</c:v>
                  </c:pt>
                  <c:pt idx="103">
                    <c:v>agosto</c:v>
                  </c:pt>
                  <c:pt idx="104">
                    <c:v>septiembre</c:v>
                  </c:pt>
                  <c:pt idx="105">
                    <c:v>octubre</c:v>
                  </c:pt>
                  <c:pt idx="106">
                    <c:v>noviembre</c:v>
                  </c:pt>
                  <c:pt idx="107">
                    <c:v>diciembre</c:v>
                  </c:pt>
                  <c:pt idx="108">
                    <c:v>enero</c:v>
                  </c:pt>
                  <c:pt idx="109">
                    <c:v>febrero</c:v>
                  </c:pt>
                  <c:pt idx="110">
                    <c:v>marzo</c:v>
                  </c:pt>
                  <c:pt idx="111">
                    <c:v>abril</c:v>
                  </c:pt>
                  <c:pt idx="112">
                    <c:v>mayo</c:v>
                  </c:pt>
                  <c:pt idx="113">
                    <c:v>junio</c:v>
                  </c:pt>
                  <c:pt idx="114">
                    <c:v>julio</c:v>
                  </c:pt>
                  <c:pt idx="115">
                    <c:v>agosto</c:v>
                  </c:pt>
                  <c:pt idx="116">
                    <c:v>septiembre</c:v>
                  </c:pt>
                  <c:pt idx="117">
                    <c:v>octubre</c:v>
                  </c:pt>
                  <c:pt idx="118">
                    <c:v>noviembre</c:v>
                  </c:pt>
                  <c:pt idx="119">
                    <c:v>diciembre</c:v>
                  </c:pt>
                  <c:pt idx="120">
                    <c:v>enero</c:v>
                  </c:pt>
                  <c:pt idx="121">
                    <c:v>febrero</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'F73'!$P$164:$P$285</c:f>
              <c:numCache>
                <c:formatCode>#,##0</c:formatCode>
                <c:ptCount val="122"/>
                <c:pt idx="0">
                  <c:v>77000</c:v>
                </c:pt>
                <c:pt idx="1">
                  <c:v>77247</c:v>
                </c:pt>
                <c:pt idx="2">
                  <c:v>77422</c:v>
                </c:pt>
                <c:pt idx="3">
                  <c:v>77558</c:v>
                </c:pt>
                <c:pt idx="4">
                  <c:v>77685</c:v>
                </c:pt>
                <c:pt idx="5">
                  <c:v>77781</c:v>
                </c:pt>
                <c:pt idx="6">
                  <c:v>77887</c:v>
                </c:pt>
                <c:pt idx="7">
                  <c:v>77956</c:v>
                </c:pt>
                <c:pt idx="8">
                  <c:v>78101</c:v>
                </c:pt>
                <c:pt idx="9">
                  <c:v>78279</c:v>
                </c:pt>
                <c:pt idx="10">
                  <c:v>78340</c:v>
                </c:pt>
                <c:pt idx="11">
                  <c:v>78051</c:v>
                </c:pt>
                <c:pt idx="12">
                  <c:v>77415</c:v>
                </c:pt>
                <c:pt idx="13">
                  <c:v>77447</c:v>
                </c:pt>
                <c:pt idx="14">
                  <c:v>77887</c:v>
                </c:pt>
                <c:pt idx="15">
                  <c:v>78075</c:v>
                </c:pt>
                <c:pt idx="16">
                  <c:v>78263</c:v>
                </c:pt>
                <c:pt idx="17">
                  <c:v>78625</c:v>
                </c:pt>
                <c:pt idx="18">
                  <c:v>78814</c:v>
                </c:pt>
                <c:pt idx="19">
                  <c:v>79270</c:v>
                </c:pt>
                <c:pt idx="20">
                  <c:v>79467</c:v>
                </c:pt>
                <c:pt idx="21">
                  <c:v>79726</c:v>
                </c:pt>
                <c:pt idx="22">
                  <c:v>79972</c:v>
                </c:pt>
                <c:pt idx="23">
                  <c:v>79961</c:v>
                </c:pt>
                <c:pt idx="24">
                  <c:v>79838</c:v>
                </c:pt>
                <c:pt idx="25">
                  <c:v>80280</c:v>
                </c:pt>
                <c:pt idx="26">
                  <c:v>80658</c:v>
                </c:pt>
                <c:pt idx="27">
                  <c:v>81007</c:v>
                </c:pt>
                <c:pt idx="28">
                  <c:v>81244</c:v>
                </c:pt>
                <c:pt idx="29">
                  <c:v>81685</c:v>
                </c:pt>
                <c:pt idx="30">
                  <c:v>81999</c:v>
                </c:pt>
                <c:pt idx="31">
                  <c:v>82416</c:v>
                </c:pt>
                <c:pt idx="32">
                  <c:v>82549</c:v>
                </c:pt>
                <c:pt idx="33">
                  <c:v>82929</c:v>
                </c:pt>
                <c:pt idx="34">
                  <c:v>83012</c:v>
                </c:pt>
                <c:pt idx="35">
                  <c:v>82957</c:v>
                </c:pt>
                <c:pt idx="36">
                  <c:v>82734</c:v>
                </c:pt>
                <c:pt idx="37">
                  <c:v>83079</c:v>
                </c:pt>
                <c:pt idx="38">
                  <c:v>83290</c:v>
                </c:pt>
                <c:pt idx="39">
                  <c:v>83635</c:v>
                </c:pt>
                <c:pt idx="40">
                  <c:v>84001</c:v>
                </c:pt>
                <c:pt idx="41">
                  <c:v>84379</c:v>
                </c:pt>
                <c:pt idx="42">
                  <c:v>84559</c:v>
                </c:pt>
                <c:pt idx="43">
                  <c:v>85024</c:v>
                </c:pt>
                <c:pt idx="44">
                  <c:v>85363</c:v>
                </c:pt>
                <c:pt idx="45">
                  <c:v>85743</c:v>
                </c:pt>
                <c:pt idx="46">
                  <c:v>86078</c:v>
                </c:pt>
                <c:pt idx="47">
                  <c:v>86097</c:v>
                </c:pt>
                <c:pt idx="48">
                  <c:v>86101</c:v>
                </c:pt>
                <c:pt idx="49">
                  <c:v>86609</c:v>
                </c:pt>
                <c:pt idx="50">
                  <c:v>87244</c:v>
                </c:pt>
                <c:pt idx="51">
                  <c:v>87457</c:v>
                </c:pt>
                <c:pt idx="52">
                  <c:v>87686</c:v>
                </c:pt>
                <c:pt idx="53">
                  <c:v>88171</c:v>
                </c:pt>
                <c:pt idx="54">
                  <c:v>88539</c:v>
                </c:pt>
                <c:pt idx="55">
                  <c:v>89150</c:v>
                </c:pt>
                <c:pt idx="56">
                  <c:v>89455</c:v>
                </c:pt>
                <c:pt idx="57">
                  <c:v>89952</c:v>
                </c:pt>
                <c:pt idx="58">
                  <c:v>90154</c:v>
                </c:pt>
                <c:pt idx="59">
                  <c:v>90125</c:v>
                </c:pt>
                <c:pt idx="60">
                  <c:v>90113</c:v>
                </c:pt>
                <c:pt idx="61">
                  <c:v>90583</c:v>
                </c:pt>
                <c:pt idx="62">
                  <c:v>90934</c:v>
                </c:pt>
                <c:pt idx="63">
                  <c:v>91410</c:v>
                </c:pt>
                <c:pt idx="64">
                  <c:v>91600</c:v>
                </c:pt>
                <c:pt idx="65">
                  <c:v>91964</c:v>
                </c:pt>
                <c:pt idx="66">
                  <c:v>92282</c:v>
                </c:pt>
                <c:pt idx="67">
                  <c:v>92804</c:v>
                </c:pt>
                <c:pt idx="68">
                  <c:v>93058</c:v>
                </c:pt>
                <c:pt idx="69">
                  <c:v>93466</c:v>
                </c:pt>
                <c:pt idx="70">
                  <c:v>93590</c:v>
                </c:pt>
                <c:pt idx="71">
                  <c:v>93370</c:v>
                </c:pt>
                <c:pt idx="72">
                  <c:v>93414</c:v>
                </c:pt>
                <c:pt idx="73">
                  <c:v>93942</c:v>
                </c:pt>
                <c:pt idx="74">
                  <c:v>94228</c:v>
                </c:pt>
                <c:pt idx="75">
                  <c:v>94774</c:v>
                </c:pt>
                <c:pt idx="76">
                  <c:v>95184</c:v>
                </c:pt>
                <c:pt idx="77">
                  <c:v>95497</c:v>
                </c:pt>
                <c:pt idx="78">
                  <c:v>95833</c:v>
                </c:pt>
                <c:pt idx="79">
                  <c:v>96210</c:v>
                </c:pt>
                <c:pt idx="80">
                  <c:v>96528</c:v>
                </c:pt>
                <c:pt idx="81">
                  <c:v>97149</c:v>
                </c:pt>
                <c:pt idx="82">
                  <c:v>97410</c:v>
                </c:pt>
                <c:pt idx="83">
                  <c:v>97390</c:v>
                </c:pt>
                <c:pt idx="84">
                  <c:v>97293</c:v>
                </c:pt>
                <c:pt idx="85">
                  <c:v>97837</c:v>
                </c:pt>
                <c:pt idx="86">
                  <c:v>98367</c:v>
                </c:pt>
                <c:pt idx="87">
                  <c:v>97741</c:v>
                </c:pt>
                <c:pt idx="88">
                  <c:v>97536</c:v>
                </c:pt>
                <c:pt idx="89">
                  <c:v>97749</c:v>
                </c:pt>
                <c:pt idx="90">
                  <c:v>97738</c:v>
                </c:pt>
                <c:pt idx="91">
                  <c:v>98006</c:v>
                </c:pt>
                <c:pt idx="92">
                  <c:v>98038</c:v>
                </c:pt>
                <c:pt idx="93">
                  <c:v>98224</c:v>
                </c:pt>
                <c:pt idx="94">
                  <c:v>98316</c:v>
                </c:pt>
                <c:pt idx="95">
                  <c:v>98067</c:v>
                </c:pt>
                <c:pt idx="96">
                  <c:v>98213</c:v>
                </c:pt>
                <c:pt idx="97">
                  <c:v>98474</c:v>
                </c:pt>
                <c:pt idx="98">
                  <c:v>98700</c:v>
                </c:pt>
                <c:pt idx="99">
                  <c:v>98877</c:v>
                </c:pt>
                <c:pt idx="100">
                  <c:v>99245</c:v>
                </c:pt>
                <c:pt idx="101">
                  <c:v>99679</c:v>
                </c:pt>
                <c:pt idx="102">
                  <c:v>100963</c:v>
                </c:pt>
                <c:pt idx="103">
                  <c:v>101796</c:v>
                </c:pt>
                <c:pt idx="104">
                  <c:v>102475</c:v>
                </c:pt>
                <c:pt idx="105">
                  <c:v>102866</c:v>
                </c:pt>
                <c:pt idx="106">
                  <c:v>103172</c:v>
                </c:pt>
                <c:pt idx="107">
                  <c:v>103251</c:v>
                </c:pt>
                <c:pt idx="108">
                  <c:v>103200</c:v>
                </c:pt>
                <c:pt idx="109">
                  <c:v>103626</c:v>
                </c:pt>
                <c:pt idx="110">
                  <c:v>103976</c:v>
                </c:pt>
                <c:pt idx="111">
                  <c:v>104232</c:v>
                </c:pt>
                <c:pt idx="112">
                  <c:v>104578</c:v>
                </c:pt>
                <c:pt idx="113">
                  <c:v>104918</c:v>
                </c:pt>
                <c:pt idx="114">
                  <c:v>105078</c:v>
                </c:pt>
                <c:pt idx="115">
                  <c:v>105454</c:v>
                </c:pt>
                <c:pt idx="116">
                  <c:v>105603</c:v>
                </c:pt>
                <c:pt idx="117">
                  <c:v>105902</c:v>
                </c:pt>
                <c:pt idx="118">
                  <c:v>105908</c:v>
                </c:pt>
                <c:pt idx="119">
                  <c:v>105675</c:v>
                </c:pt>
                <c:pt idx="120">
                  <c:v>105609</c:v>
                </c:pt>
                <c:pt idx="121">
                  <c:v>105971</c:v>
                </c:pt>
              </c:numCache>
            </c:numRef>
          </c:val>
          <c:extLst xmlns:c15="http://schemas.microsoft.com/office/drawing/2012/chart">
            <c:ext xmlns:c16="http://schemas.microsoft.com/office/drawing/2014/chart" uri="{C3380CC4-5D6E-409C-BE32-E72D297353CC}">
              <c16:uniqueId val="{00000030-F3EF-4B4E-90E3-2F91627D9855}"/>
            </c:ext>
          </c:extLst>
        </c:ser>
        <c:dLbls>
          <c:showLegendKey val="0"/>
          <c:showVal val="0"/>
          <c:showCatName val="0"/>
          <c:showSerName val="0"/>
          <c:showPercent val="0"/>
          <c:showBubbleSize val="0"/>
        </c:dLbls>
        <c:gapWidth val="120"/>
        <c:overlap val="3"/>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in val="7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691330456606161E-2"/>
          <c:y val="0"/>
          <c:w val="0.95351294241944007"/>
          <c:h val="0.9019442590862583"/>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D3B3-4AFC-B822-1F41365B5513}"/>
              </c:ext>
            </c:extLst>
          </c:dPt>
          <c:dPt>
            <c:idx val="5"/>
            <c:invertIfNegative val="0"/>
            <c:bubble3D val="0"/>
            <c:extLst>
              <c:ext xmlns:c16="http://schemas.microsoft.com/office/drawing/2014/chart" uri="{C3380CC4-5D6E-409C-BE32-E72D297353CC}">
                <c16:uniqueId val="{00000001-D3B3-4AFC-B822-1F41365B5513}"/>
              </c:ext>
            </c:extLst>
          </c:dPt>
          <c:dPt>
            <c:idx val="6"/>
            <c:invertIfNegative val="0"/>
            <c:bubble3D val="0"/>
            <c:extLst>
              <c:ext xmlns:c16="http://schemas.microsoft.com/office/drawing/2014/chart" uri="{C3380CC4-5D6E-409C-BE32-E72D297353CC}">
                <c16:uniqueId val="{00000003-D3B3-4AFC-B822-1F41365B5513}"/>
              </c:ext>
            </c:extLst>
          </c:dPt>
          <c:dPt>
            <c:idx val="7"/>
            <c:invertIfNegative val="0"/>
            <c:bubble3D val="0"/>
            <c:extLst>
              <c:ext xmlns:c16="http://schemas.microsoft.com/office/drawing/2014/chart" uri="{C3380CC4-5D6E-409C-BE32-E72D297353CC}">
                <c16:uniqueId val="{00000005-D3B3-4AFC-B822-1F41365B5513}"/>
              </c:ext>
            </c:extLst>
          </c:dPt>
          <c:dPt>
            <c:idx val="8"/>
            <c:invertIfNegative val="0"/>
            <c:bubble3D val="0"/>
            <c:spPr>
              <a:solidFill>
                <a:srgbClr val="7C878E"/>
              </a:solidFill>
              <a:ln>
                <a:noFill/>
              </a:ln>
              <a:effectLst/>
            </c:spPr>
            <c:extLst>
              <c:ext xmlns:c16="http://schemas.microsoft.com/office/drawing/2014/chart" uri="{C3380CC4-5D6E-409C-BE32-E72D297353CC}">
                <c16:uniqueId val="{0000000E-F39B-44B4-931D-68B7628E08BA}"/>
              </c:ext>
            </c:extLst>
          </c:dPt>
          <c:dPt>
            <c:idx val="10"/>
            <c:invertIfNegative val="0"/>
            <c:bubble3D val="0"/>
            <c:spPr>
              <a:solidFill>
                <a:srgbClr val="FFC000"/>
              </a:solidFill>
              <a:ln>
                <a:noFill/>
              </a:ln>
              <a:effectLst/>
            </c:spPr>
            <c:extLst>
              <c:ext xmlns:c16="http://schemas.microsoft.com/office/drawing/2014/chart" uri="{C3380CC4-5D6E-409C-BE32-E72D297353CC}">
                <c16:uniqueId val="{0000000C-2DDB-4BC8-9C35-FA48512900D4}"/>
              </c:ext>
            </c:extLst>
          </c:dPt>
          <c:dPt>
            <c:idx val="17"/>
            <c:invertIfNegative val="0"/>
            <c:bubble3D val="0"/>
            <c:extLst>
              <c:ext xmlns:c16="http://schemas.microsoft.com/office/drawing/2014/chart" uri="{C3380CC4-5D6E-409C-BE32-E72D297353CC}">
                <c16:uniqueId val="{00000006-D3B3-4AFC-B822-1F41365B5513}"/>
              </c:ext>
            </c:extLst>
          </c:dPt>
          <c:dPt>
            <c:idx val="18"/>
            <c:invertIfNegative val="0"/>
            <c:bubble3D val="0"/>
            <c:extLst>
              <c:ext xmlns:c16="http://schemas.microsoft.com/office/drawing/2014/chart" uri="{C3380CC4-5D6E-409C-BE32-E72D297353CC}">
                <c16:uniqueId val="{00000007-D3B3-4AFC-B822-1F41365B5513}"/>
              </c:ext>
            </c:extLst>
          </c:dPt>
          <c:dLbls>
            <c:dLbl>
              <c:idx val="5"/>
              <c:layout>
                <c:manualLayout>
                  <c:x val="8.2970081838026378E-17"/>
                  <c:y val="2.3965881642512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B3-4AFC-B822-1F41365B5513}"/>
                </c:ext>
              </c:extLst>
            </c:dLbl>
            <c:dLbl>
              <c:idx val="6"/>
              <c:layout>
                <c:manualLayout>
                  <c:x val="3.9443661222122268E-4"/>
                  <c:y val="2.18171517819982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B3-4AFC-B822-1F41365B5513}"/>
                </c:ext>
              </c:extLst>
            </c:dLbl>
            <c:dLbl>
              <c:idx val="7"/>
              <c:layout>
                <c:manualLayout>
                  <c:x val="1.9782337056551123E-3"/>
                  <c:y val="2.11292834545851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B3-4AFC-B822-1F41365B5513}"/>
                </c:ext>
              </c:extLst>
            </c:dLbl>
            <c:numFmt formatCode="#,##0" sourceLinked="0"/>
            <c:spPr>
              <a:noFill/>
              <a:ln w="25400">
                <a:noFill/>
              </a:ln>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'F74'!$A$6:$A$16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44958</c:v>
                </c:pt>
              </c:numCache>
            </c:numRef>
          </c:cat>
          <c:val>
            <c:numRef>
              <c:f>'F74'!$B$6:$B$16</c:f>
              <c:numCache>
                <c:formatCode>#,##0</c:formatCode>
                <c:ptCount val="11"/>
                <c:pt idx="0">
                  <c:v>78051</c:v>
                </c:pt>
                <c:pt idx="1">
                  <c:v>79961</c:v>
                </c:pt>
                <c:pt idx="2">
                  <c:v>82957</c:v>
                </c:pt>
                <c:pt idx="3">
                  <c:v>86097</c:v>
                </c:pt>
                <c:pt idx="4">
                  <c:v>90125</c:v>
                </c:pt>
                <c:pt idx="5">
                  <c:v>93370</c:v>
                </c:pt>
                <c:pt idx="6">
                  <c:v>97390</c:v>
                </c:pt>
                <c:pt idx="7">
                  <c:v>98067</c:v>
                </c:pt>
                <c:pt idx="8">
                  <c:v>103251</c:v>
                </c:pt>
                <c:pt idx="9">
                  <c:v>105675</c:v>
                </c:pt>
                <c:pt idx="10">
                  <c:v>105971</c:v>
                </c:pt>
              </c:numCache>
            </c:numRef>
          </c:val>
          <c:extLst>
            <c:ext xmlns:c16="http://schemas.microsoft.com/office/drawing/2014/chart" uri="{C3380CC4-5D6E-409C-BE32-E72D297353CC}">
              <c16:uniqueId val="{00000008-D3B3-4AFC-B822-1F41365B5513}"/>
            </c:ext>
          </c:extLst>
        </c:ser>
        <c:dLbls>
          <c:showLegendKey val="0"/>
          <c:showVal val="0"/>
          <c:showCatName val="0"/>
          <c:showSerName val="0"/>
          <c:showPercent val="0"/>
          <c:showBubbleSize val="0"/>
        </c:dLbls>
        <c:gapWidth val="80"/>
        <c:overlap val="-27"/>
        <c:axId val="88077824"/>
        <c:axId val="88079360"/>
      </c:barChart>
      <c:catAx>
        <c:axId val="880778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8079360"/>
        <c:crosses val="autoZero"/>
        <c:auto val="1"/>
        <c:lblAlgn val="ctr"/>
        <c:lblOffset val="100"/>
        <c:noMultiLvlLbl val="0"/>
      </c:catAx>
      <c:valAx>
        <c:axId val="88079360"/>
        <c:scaling>
          <c:orientation val="minMax"/>
        </c:scaling>
        <c:delete val="1"/>
        <c:axPos val="l"/>
        <c:numFmt formatCode="#,##0" sourceLinked="1"/>
        <c:majorTickMark val="out"/>
        <c:minorTickMark val="none"/>
        <c:tickLblPos val="nextTo"/>
        <c:crossAx val="880778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89681361942597"/>
          <c:y val="0.14309658691488589"/>
          <c:w val="0.52323914538708749"/>
          <c:h val="0.71799815908418052"/>
        </c:manualLayout>
      </c:layout>
      <c:pieChart>
        <c:varyColors val="1"/>
        <c:ser>
          <c:idx val="0"/>
          <c:order val="0"/>
          <c:dPt>
            <c:idx val="0"/>
            <c:bubble3D val="0"/>
            <c:spPr>
              <a:solidFill>
                <a:srgbClr val="ED7D31">
                  <a:lumMod val="50000"/>
                </a:srgbClr>
              </a:solidFill>
            </c:spPr>
            <c:extLst>
              <c:ext xmlns:c16="http://schemas.microsoft.com/office/drawing/2014/chart" uri="{C3380CC4-5D6E-409C-BE32-E72D297353CC}">
                <c16:uniqueId val="{00000001-93DC-4519-B998-06FCDCA37767}"/>
              </c:ext>
            </c:extLst>
          </c:dPt>
          <c:dPt>
            <c:idx val="1"/>
            <c:bubble3D val="0"/>
            <c:spPr>
              <a:solidFill>
                <a:srgbClr val="ED7D31"/>
              </a:solidFill>
            </c:spPr>
            <c:extLst>
              <c:ext xmlns:c16="http://schemas.microsoft.com/office/drawing/2014/chart" uri="{C3380CC4-5D6E-409C-BE32-E72D297353CC}">
                <c16:uniqueId val="{00000003-93DC-4519-B998-06FCDCA37767}"/>
              </c:ext>
            </c:extLst>
          </c:dPt>
          <c:dPt>
            <c:idx val="2"/>
            <c:bubble3D val="0"/>
            <c:spPr>
              <a:solidFill>
                <a:srgbClr val="DAA600"/>
              </a:solidFill>
            </c:spPr>
            <c:extLst>
              <c:ext xmlns:c16="http://schemas.microsoft.com/office/drawing/2014/chart" uri="{C3380CC4-5D6E-409C-BE32-E72D297353CC}">
                <c16:uniqueId val="{0000000E-93DC-4519-B998-06FCDCA37767}"/>
              </c:ext>
            </c:extLst>
          </c:dPt>
          <c:dPt>
            <c:idx val="3"/>
            <c:bubble3D val="0"/>
            <c:spPr>
              <a:solidFill>
                <a:srgbClr val="FF0000"/>
              </a:solidFill>
            </c:spPr>
            <c:extLst>
              <c:ext xmlns:c16="http://schemas.microsoft.com/office/drawing/2014/chart" uri="{C3380CC4-5D6E-409C-BE32-E72D297353CC}">
                <c16:uniqueId val="{00000005-93DC-4519-B998-06FCDCA37767}"/>
              </c:ext>
            </c:extLst>
          </c:dPt>
          <c:dPt>
            <c:idx val="4"/>
            <c:bubble3D val="0"/>
            <c:spPr>
              <a:solidFill>
                <a:srgbClr val="8A8032"/>
              </a:solidFill>
            </c:spPr>
            <c:extLst>
              <c:ext xmlns:c16="http://schemas.microsoft.com/office/drawing/2014/chart" uri="{C3380CC4-5D6E-409C-BE32-E72D297353CC}">
                <c16:uniqueId val="{00000007-93DC-4519-B998-06FCDCA37767}"/>
              </c:ext>
            </c:extLst>
          </c:dPt>
          <c:dPt>
            <c:idx val="5"/>
            <c:bubble3D val="0"/>
            <c:spPr>
              <a:solidFill>
                <a:srgbClr val="FFC000">
                  <a:lumMod val="50000"/>
                </a:srgbClr>
              </a:solidFill>
            </c:spPr>
            <c:extLst>
              <c:ext xmlns:c16="http://schemas.microsoft.com/office/drawing/2014/chart" uri="{C3380CC4-5D6E-409C-BE32-E72D297353CC}">
                <c16:uniqueId val="{00000009-93DC-4519-B998-06FCDCA37767}"/>
              </c:ext>
            </c:extLst>
          </c:dPt>
          <c:dPt>
            <c:idx val="6"/>
            <c:bubble3D val="0"/>
            <c:spPr>
              <a:solidFill>
                <a:srgbClr val="FFCC66"/>
              </a:solidFill>
            </c:spPr>
            <c:extLst>
              <c:ext xmlns:c16="http://schemas.microsoft.com/office/drawing/2014/chart" uri="{C3380CC4-5D6E-409C-BE32-E72D297353CC}">
                <c16:uniqueId val="{0000000B-93DC-4519-B998-06FCDCA37767}"/>
              </c:ext>
            </c:extLst>
          </c:dPt>
          <c:dPt>
            <c:idx val="7"/>
            <c:bubble3D val="0"/>
            <c:spPr>
              <a:solidFill>
                <a:srgbClr val="C8BC66"/>
              </a:solidFill>
            </c:spPr>
            <c:extLst>
              <c:ext xmlns:c16="http://schemas.microsoft.com/office/drawing/2014/chart" uri="{C3380CC4-5D6E-409C-BE32-E72D297353CC}">
                <c16:uniqueId val="{0000000D-93DC-4519-B998-06FCDCA37767}"/>
              </c:ext>
            </c:extLst>
          </c:dPt>
          <c:dLbls>
            <c:dLbl>
              <c:idx val="0"/>
              <c:layout>
                <c:manualLayout>
                  <c:x val="0.10042942992581469"/>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3DC-4519-B998-06FCDCA37767}"/>
                </c:ext>
              </c:extLst>
            </c:dLbl>
            <c:dLbl>
              <c:idx val="1"/>
              <c:layout>
                <c:manualLayout>
                  <c:x val="7.1316743132344693E-2"/>
                  <c:y val="-3.822134611647422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3DC-4519-B998-06FCDCA37767}"/>
                </c:ext>
              </c:extLst>
            </c:dLbl>
            <c:dLbl>
              <c:idx val="2"/>
              <c:layout>
                <c:manualLayout>
                  <c:x val="0.10015749581651738"/>
                  <c:y val="7.509356431290811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93DC-4519-B998-06FCDCA37767}"/>
                </c:ext>
              </c:extLst>
            </c:dLbl>
            <c:dLbl>
              <c:idx val="3"/>
              <c:layout>
                <c:manualLayout>
                  <c:x val="3.2533060398469392E-2"/>
                  <c:y val="7.0491404112328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3DC-4519-B998-06FCDCA37767}"/>
                </c:ext>
              </c:extLst>
            </c:dLbl>
            <c:dLbl>
              <c:idx val="4"/>
              <c:layout>
                <c:manualLayout>
                  <c:x val="-2.6536714045419962E-2"/>
                  <c:y val="1.613116291595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3DC-4519-B998-06FCDCA37767}"/>
                </c:ext>
              </c:extLst>
            </c:dLbl>
            <c:dLbl>
              <c:idx val="5"/>
              <c:layout>
                <c:manualLayout>
                  <c:x val="-7.2513867383818015E-2"/>
                  <c:y val="-2.479969841935638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93DC-4519-B998-06FCDCA37767}"/>
                </c:ext>
              </c:extLst>
            </c:dLbl>
            <c:dLbl>
              <c:idx val="6"/>
              <c:layout>
                <c:manualLayout>
                  <c:x val="-4.660319164281633E-2"/>
                  <c:y val="-2.80501796103494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93DC-4519-B998-06FCDCA37767}"/>
                </c:ext>
              </c:extLst>
            </c:dLbl>
            <c:dLbl>
              <c:idx val="7"/>
              <c:layout>
                <c:manualLayout>
                  <c:x val="-0.13684012255452771"/>
                  <c:y val="3.023345310188368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93DC-4519-B998-06FCDCA37767}"/>
                </c:ext>
              </c:extLst>
            </c:dLbl>
            <c:spPr>
              <a:noFill/>
              <a:ln>
                <a:noFill/>
              </a:ln>
              <a:effectLst/>
            </c:spPr>
            <c:txPr>
              <a:bodyPr/>
              <a:lstStyle/>
              <a:p>
                <a:pPr>
                  <a:defRPr sz="1050"/>
                </a:pPr>
                <a:endParaRPr lang="es-MX"/>
              </a:p>
            </c:txPr>
            <c:showLegendKey val="0"/>
            <c:showVal val="1"/>
            <c:showCatName val="1"/>
            <c:showSerName val="0"/>
            <c:showPercent val="0"/>
            <c:showBubbleSize val="0"/>
            <c:separator>
</c:separator>
            <c:showLeaderLines val="1"/>
            <c:leaderLines>
              <c:spPr>
                <a:ln>
                  <a:solidFill>
                    <a:srgbClr val="663300"/>
                  </a:solidFill>
                </a:ln>
              </c:spPr>
            </c:leaderLines>
            <c:extLst>
              <c:ext xmlns:c15="http://schemas.microsoft.com/office/drawing/2012/chart" uri="{CE6537A1-D6FC-4f65-9D91-7224C49458BB}"/>
            </c:extLst>
          </c:dLbls>
          <c:cat>
            <c:strRef>
              <c:f>'F75'!$A$6:$A$13</c:f>
              <c:strCache>
                <c:ptCount val="8"/>
                <c:pt idx="0">
                  <c:v>Agricultura, Ganadería, Silvicultura y Pesca</c:v>
                </c:pt>
                <c:pt idx="1">
                  <c:v>Comercio</c:v>
                </c:pt>
                <c:pt idx="2">
                  <c:v>Construcción</c:v>
                </c:pt>
                <c:pt idx="3">
                  <c:v>Ind. Elec. Cap. Agua Potable</c:v>
                </c:pt>
                <c:pt idx="4">
                  <c:v>Industria de Transformación</c:v>
                </c:pt>
                <c:pt idx="5">
                  <c:v>Industrias Extractivas</c:v>
                </c:pt>
                <c:pt idx="6">
                  <c:v>Servicios</c:v>
                </c:pt>
                <c:pt idx="7">
                  <c:v>Transporte y Comunicaciones</c:v>
                </c:pt>
              </c:strCache>
            </c:strRef>
          </c:cat>
          <c:val>
            <c:numRef>
              <c:f>'F75'!$B$6:$B$13</c:f>
              <c:numCache>
                <c:formatCode>0.00%</c:formatCode>
                <c:ptCount val="8"/>
                <c:pt idx="0">
                  <c:v>3.750082569759651E-2</c:v>
                </c:pt>
                <c:pt idx="1">
                  <c:v>0.30160138151003574</c:v>
                </c:pt>
                <c:pt idx="2">
                  <c:v>0.12703475479140519</c:v>
                </c:pt>
                <c:pt idx="3">
                  <c:v>1.9628011437091281E-3</c:v>
                </c:pt>
                <c:pt idx="4">
                  <c:v>0.1506261146917553</c:v>
                </c:pt>
                <c:pt idx="5">
                  <c:v>1.1512583631370847E-3</c:v>
                </c:pt>
                <c:pt idx="6">
                  <c:v>0.32147474309009066</c:v>
                </c:pt>
                <c:pt idx="7">
                  <c:v>5.8648120712270338E-2</c:v>
                </c:pt>
              </c:numCache>
            </c:numRef>
          </c:val>
          <c:extLst>
            <c:ext xmlns:c16="http://schemas.microsoft.com/office/drawing/2014/chart" uri="{C3380CC4-5D6E-409C-BE32-E72D297353CC}">
              <c16:uniqueId val="{0000000F-93DC-4519-B998-06FCDCA3776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0D55-4C26-A8E2-EF64FD0F5264}"/>
              </c:ext>
            </c:extLst>
          </c:dPt>
          <c:dPt>
            <c:idx val="1"/>
            <c:invertIfNegative val="0"/>
            <c:bubble3D val="0"/>
            <c:spPr>
              <a:solidFill>
                <a:srgbClr val="606868"/>
              </a:solidFill>
              <a:ln>
                <a:noFill/>
              </a:ln>
              <a:effectLst/>
            </c:spPr>
            <c:extLst>
              <c:ext xmlns:c16="http://schemas.microsoft.com/office/drawing/2014/chart" uri="{C3380CC4-5D6E-409C-BE32-E72D297353CC}">
                <c16:uniqueId val="{00000003-0D55-4C26-A8E2-EF64FD0F5264}"/>
              </c:ext>
            </c:extLst>
          </c:dPt>
          <c:dPt>
            <c:idx val="3"/>
            <c:invertIfNegative val="0"/>
            <c:bubble3D val="0"/>
            <c:spPr>
              <a:solidFill>
                <a:srgbClr val="606868"/>
              </a:solidFill>
              <a:ln>
                <a:noFill/>
              </a:ln>
              <a:effectLst/>
            </c:spPr>
            <c:extLst>
              <c:ext xmlns:c16="http://schemas.microsoft.com/office/drawing/2014/chart" uri="{C3380CC4-5D6E-409C-BE32-E72D297353CC}">
                <c16:uniqueId val="{00000005-0D55-4C26-A8E2-EF64FD0F5264}"/>
              </c:ext>
            </c:extLst>
          </c:dPt>
          <c:dPt>
            <c:idx val="4"/>
            <c:invertIfNegative val="0"/>
            <c:bubble3D val="0"/>
            <c:spPr>
              <a:solidFill>
                <a:srgbClr val="606868"/>
              </a:solidFill>
              <a:ln>
                <a:noFill/>
              </a:ln>
              <a:effectLst/>
            </c:spPr>
            <c:extLst>
              <c:ext xmlns:c16="http://schemas.microsoft.com/office/drawing/2014/chart" uri="{C3380CC4-5D6E-409C-BE32-E72D297353CC}">
                <c16:uniqueId val="{00000007-0D55-4C26-A8E2-EF64FD0F5264}"/>
              </c:ext>
            </c:extLst>
          </c:dPt>
          <c:dPt>
            <c:idx val="6"/>
            <c:invertIfNegative val="0"/>
            <c:bubble3D val="0"/>
            <c:spPr>
              <a:solidFill>
                <a:srgbClr val="606868"/>
              </a:solidFill>
              <a:ln>
                <a:noFill/>
              </a:ln>
              <a:effectLst/>
            </c:spPr>
            <c:extLst>
              <c:ext xmlns:c16="http://schemas.microsoft.com/office/drawing/2014/chart" uri="{C3380CC4-5D6E-409C-BE32-E72D297353CC}">
                <c16:uniqueId val="{00000009-0D55-4C26-A8E2-EF64FD0F5264}"/>
              </c:ext>
            </c:extLst>
          </c:dPt>
          <c:dPt>
            <c:idx val="11"/>
            <c:invertIfNegative val="0"/>
            <c:bubble3D val="0"/>
            <c:spPr>
              <a:solidFill>
                <a:srgbClr val="FFC000"/>
              </a:solidFill>
              <a:ln>
                <a:noFill/>
              </a:ln>
              <a:effectLst/>
            </c:spPr>
            <c:extLst>
              <c:ext xmlns:c16="http://schemas.microsoft.com/office/drawing/2014/chart" uri="{C3380CC4-5D6E-409C-BE32-E72D297353CC}">
                <c16:uniqueId val="{0000000B-0D55-4C26-A8E2-EF64FD0F5264}"/>
              </c:ext>
            </c:extLst>
          </c:dPt>
          <c:dPt>
            <c:idx val="12"/>
            <c:invertIfNegative val="0"/>
            <c:bubble3D val="0"/>
            <c:spPr>
              <a:solidFill>
                <a:srgbClr val="606868"/>
              </a:solidFill>
              <a:ln>
                <a:noFill/>
              </a:ln>
              <a:effectLst/>
            </c:spPr>
            <c:extLst>
              <c:ext xmlns:c16="http://schemas.microsoft.com/office/drawing/2014/chart" uri="{C3380CC4-5D6E-409C-BE32-E72D297353CC}">
                <c16:uniqueId val="{0000000D-0D55-4C26-A8E2-EF64FD0F5264}"/>
              </c:ext>
            </c:extLst>
          </c:dPt>
          <c:dPt>
            <c:idx val="14"/>
            <c:invertIfNegative val="0"/>
            <c:bubble3D val="0"/>
            <c:spPr>
              <a:solidFill>
                <a:srgbClr val="606868"/>
              </a:solidFill>
              <a:ln>
                <a:noFill/>
              </a:ln>
              <a:effectLst/>
            </c:spPr>
            <c:extLst>
              <c:ext xmlns:c16="http://schemas.microsoft.com/office/drawing/2014/chart" uri="{C3380CC4-5D6E-409C-BE32-E72D297353CC}">
                <c16:uniqueId val="{0000000F-0D55-4C26-A8E2-EF64FD0F5264}"/>
              </c:ext>
            </c:extLst>
          </c:dPt>
          <c:dPt>
            <c:idx val="19"/>
            <c:invertIfNegative val="0"/>
            <c:bubble3D val="0"/>
            <c:spPr>
              <a:solidFill>
                <a:srgbClr val="606868"/>
              </a:solidFill>
              <a:ln>
                <a:noFill/>
              </a:ln>
              <a:effectLst/>
            </c:spPr>
            <c:extLst>
              <c:ext xmlns:c16="http://schemas.microsoft.com/office/drawing/2014/chart" uri="{C3380CC4-5D6E-409C-BE32-E72D297353CC}">
                <c16:uniqueId val="{00000011-0D55-4C26-A8E2-EF64FD0F5264}"/>
              </c:ext>
            </c:extLst>
          </c:dPt>
          <c:dPt>
            <c:idx val="24"/>
            <c:invertIfNegative val="0"/>
            <c:bubble3D val="0"/>
            <c:spPr>
              <a:solidFill>
                <a:srgbClr val="606868"/>
              </a:solidFill>
              <a:ln>
                <a:noFill/>
              </a:ln>
              <a:effectLst/>
            </c:spPr>
            <c:extLst>
              <c:ext xmlns:c16="http://schemas.microsoft.com/office/drawing/2014/chart" uri="{C3380CC4-5D6E-409C-BE32-E72D297353CC}">
                <c16:uniqueId val="{00000013-0D55-4C26-A8E2-EF64FD0F5264}"/>
              </c:ext>
            </c:extLst>
          </c:dPt>
          <c:dPt>
            <c:idx val="25"/>
            <c:invertIfNegative val="0"/>
            <c:bubble3D val="0"/>
            <c:spPr>
              <a:solidFill>
                <a:srgbClr val="606868"/>
              </a:solidFill>
              <a:ln>
                <a:noFill/>
              </a:ln>
              <a:effectLst/>
            </c:spPr>
            <c:extLst>
              <c:ext xmlns:c16="http://schemas.microsoft.com/office/drawing/2014/chart" uri="{C3380CC4-5D6E-409C-BE32-E72D297353CC}">
                <c16:uniqueId val="{00000015-0D55-4C26-A8E2-EF64FD0F5264}"/>
              </c:ext>
            </c:extLst>
          </c:dPt>
          <c:dPt>
            <c:idx val="27"/>
            <c:invertIfNegative val="0"/>
            <c:bubble3D val="0"/>
            <c:spPr>
              <a:solidFill>
                <a:srgbClr val="606868"/>
              </a:solidFill>
              <a:ln>
                <a:noFill/>
              </a:ln>
              <a:effectLst/>
            </c:spPr>
            <c:extLst>
              <c:ext xmlns:c16="http://schemas.microsoft.com/office/drawing/2014/chart" uri="{C3380CC4-5D6E-409C-BE32-E72D297353CC}">
                <c16:uniqueId val="{00000017-0D55-4C26-A8E2-EF64FD0F5264}"/>
              </c:ext>
            </c:extLst>
          </c:dPt>
          <c:dPt>
            <c:idx val="30"/>
            <c:invertIfNegative val="0"/>
            <c:bubble3D val="0"/>
            <c:spPr>
              <a:solidFill>
                <a:srgbClr val="606868"/>
              </a:solidFill>
              <a:ln>
                <a:noFill/>
              </a:ln>
              <a:effectLst/>
            </c:spPr>
            <c:extLst>
              <c:ext xmlns:c16="http://schemas.microsoft.com/office/drawing/2014/chart" uri="{C3380CC4-5D6E-409C-BE32-E72D297353CC}">
                <c16:uniqueId val="{00000019-0D55-4C26-A8E2-EF64FD0F5264}"/>
              </c:ext>
            </c:extLst>
          </c:dPt>
          <c:dPt>
            <c:idx val="31"/>
            <c:invertIfNegative val="0"/>
            <c:bubble3D val="0"/>
            <c:spPr>
              <a:solidFill>
                <a:srgbClr val="606868"/>
              </a:solidFill>
              <a:ln>
                <a:noFill/>
              </a:ln>
              <a:effectLst/>
            </c:spPr>
            <c:extLst>
              <c:ext xmlns:c16="http://schemas.microsoft.com/office/drawing/2014/chart" uri="{C3380CC4-5D6E-409C-BE32-E72D297353CC}">
                <c16:uniqueId val="{0000001B-0D55-4C26-A8E2-EF64FD0F5264}"/>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55-4C26-A8E2-EF64FD0F52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'F76'!$A$8:$A$39</c:f>
              <c:strCache>
                <c:ptCount val="32"/>
                <c:pt idx="0">
                  <c:v>Ciudad de México</c:v>
                </c:pt>
                <c:pt idx="1">
                  <c:v>Veracruz</c:v>
                </c:pt>
                <c:pt idx="2">
                  <c:v>Michoacán</c:v>
                </c:pt>
                <c:pt idx="3">
                  <c:v>Estado de México</c:v>
                </c:pt>
                <c:pt idx="4">
                  <c:v>Tamaulipas</c:v>
                </c:pt>
                <c:pt idx="5">
                  <c:v>Sonora</c:v>
                </c:pt>
                <c:pt idx="6">
                  <c:v>Chihuahua</c:v>
                </c:pt>
                <c:pt idx="7">
                  <c:v>Guerrero</c:v>
                </c:pt>
                <c:pt idx="8">
                  <c:v>Sinaloa</c:v>
                </c:pt>
                <c:pt idx="9">
                  <c:v>Oaxaca</c:v>
                </c:pt>
                <c:pt idx="10">
                  <c:v>Colima</c:v>
                </c:pt>
                <c:pt idx="11">
                  <c:v>Jalisco</c:v>
                </c:pt>
                <c:pt idx="12">
                  <c:v>San Luis Potosí</c:v>
                </c:pt>
                <c:pt idx="13">
                  <c:v>Morelos</c:v>
                </c:pt>
                <c:pt idx="14">
                  <c:v>Coahuila</c:v>
                </c:pt>
                <c:pt idx="15">
                  <c:v>Aguascalientes</c:v>
                </c:pt>
                <c:pt idx="16">
                  <c:v>Tlaxcala</c:v>
                </c:pt>
                <c:pt idx="17">
                  <c:v>Campeche</c:v>
                </c:pt>
                <c:pt idx="18">
                  <c:v>Guanajuato</c:v>
                </c:pt>
                <c:pt idx="19">
                  <c:v>Hidalgo</c:v>
                </c:pt>
                <c:pt idx="20">
                  <c:v>Nayarit</c:v>
                </c:pt>
                <c:pt idx="21">
                  <c:v>Chiapas</c:v>
                </c:pt>
                <c:pt idx="22">
                  <c:v>Baja California</c:v>
                </c:pt>
                <c:pt idx="23">
                  <c:v>Durango</c:v>
                </c:pt>
                <c:pt idx="24">
                  <c:v>Quintana Roo</c:v>
                </c:pt>
                <c:pt idx="25">
                  <c:v>Puebla</c:v>
                </c:pt>
                <c:pt idx="26">
                  <c:v>Zacatecas</c:v>
                </c:pt>
                <c:pt idx="27">
                  <c:v>Tabasco</c:v>
                </c:pt>
                <c:pt idx="28">
                  <c:v>Querétaro</c:v>
                </c:pt>
                <c:pt idx="29">
                  <c:v>Baja California Sur</c:v>
                </c:pt>
                <c:pt idx="30">
                  <c:v>Yucatán</c:v>
                </c:pt>
                <c:pt idx="31">
                  <c:v>Nuevo León</c:v>
                </c:pt>
              </c:strCache>
            </c:strRef>
          </c:cat>
          <c:val>
            <c:numRef>
              <c:f>'F76'!$F$8:$F$39</c:f>
              <c:numCache>
                <c:formatCode>#,##0</c:formatCode>
                <c:ptCount val="32"/>
                <c:pt idx="0">
                  <c:v>-215</c:v>
                </c:pt>
                <c:pt idx="1">
                  <c:v>-200</c:v>
                </c:pt>
                <c:pt idx="2">
                  <c:v>-180</c:v>
                </c:pt>
                <c:pt idx="3">
                  <c:v>-166</c:v>
                </c:pt>
                <c:pt idx="4">
                  <c:v>-160</c:v>
                </c:pt>
                <c:pt idx="5">
                  <c:v>-134</c:v>
                </c:pt>
                <c:pt idx="6">
                  <c:v>-128</c:v>
                </c:pt>
                <c:pt idx="7">
                  <c:v>-125</c:v>
                </c:pt>
                <c:pt idx="8">
                  <c:v>-113</c:v>
                </c:pt>
                <c:pt idx="9">
                  <c:v>-112</c:v>
                </c:pt>
                <c:pt idx="10">
                  <c:v>-66</c:v>
                </c:pt>
                <c:pt idx="11">
                  <c:v>-66</c:v>
                </c:pt>
                <c:pt idx="12">
                  <c:v>-61</c:v>
                </c:pt>
                <c:pt idx="13">
                  <c:v>-59</c:v>
                </c:pt>
                <c:pt idx="14">
                  <c:v>-53</c:v>
                </c:pt>
                <c:pt idx="15">
                  <c:v>-51</c:v>
                </c:pt>
                <c:pt idx="16">
                  <c:v>-51</c:v>
                </c:pt>
                <c:pt idx="17">
                  <c:v>-49</c:v>
                </c:pt>
                <c:pt idx="18">
                  <c:v>-49</c:v>
                </c:pt>
                <c:pt idx="19">
                  <c:v>-45</c:v>
                </c:pt>
                <c:pt idx="20">
                  <c:v>-43</c:v>
                </c:pt>
                <c:pt idx="21">
                  <c:v>-39</c:v>
                </c:pt>
                <c:pt idx="22">
                  <c:v>-38</c:v>
                </c:pt>
                <c:pt idx="23">
                  <c:v>-32</c:v>
                </c:pt>
                <c:pt idx="24">
                  <c:v>-31</c:v>
                </c:pt>
                <c:pt idx="25">
                  <c:v>-25</c:v>
                </c:pt>
                <c:pt idx="26">
                  <c:v>-23</c:v>
                </c:pt>
                <c:pt idx="27">
                  <c:v>-4</c:v>
                </c:pt>
                <c:pt idx="28">
                  <c:v>5</c:v>
                </c:pt>
                <c:pt idx="29">
                  <c:v>13</c:v>
                </c:pt>
                <c:pt idx="30">
                  <c:v>72</c:v>
                </c:pt>
                <c:pt idx="31">
                  <c:v>101</c:v>
                </c:pt>
              </c:numCache>
            </c:numRef>
          </c:val>
          <c:extLst>
            <c:ext xmlns:c16="http://schemas.microsoft.com/office/drawing/2014/chart" uri="{C3380CC4-5D6E-409C-BE32-E72D297353CC}">
              <c16:uniqueId val="{0000001C-0D55-4C26-A8E2-EF64FD0F5264}"/>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22"/>
          <c:min val="-25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DD96-4FC7-AC67-4D5B1B372310}"/>
              </c:ext>
            </c:extLst>
          </c:dPt>
          <c:dPt>
            <c:idx val="6"/>
            <c:invertIfNegative val="0"/>
            <c:bubble3D val="0"/>
            <c:extLst>
              <c:ext xmlns:c16="http://schemas.microsoft.com/office/drawing/2014/chart" uri="{C3380CC4-5D6E-409C-BE32-E72D297353CC}">
                <c16:uniqueId val="{00000001-DD96-4FC7-AC67-4D5B1B372310}"/>
              </c:ext>
            </c:extLst>
          </c:dPt>
          <c:dPt>
            <c:idx val="8"/>
            <c:invertIfNegative val="0"/>
            <c:bubble3D val="0"/>
            <c:extLst>
              <c:ext xmlns:c16="http://schemas.microsoft.com/office/drawing/2014/chart" uri="{C3380CC4-5D6E-409C-BE32-E72D297353CC}">
                <c16:uniqueId val="{00000002-DD96-4FC7-AC67-4D5B1B372310}"/>
              </c:ext>
            </c:extLst>
          </c:dPt>
          <c:dPt>
            <c:idx val="9"/>
            <c:invertIfNegative val="0"/>
            <c:bubble3D val="0"/>
            <c:extLst>
              <c:ext xmlns:c16="http://schemas.microsoft.com/office/drawing/2014/chart" uri="{C3380CC4-5D6E-409C-BE32-E72D297353CC}">
                <c16:uniqueId val="{00000003-DD96-4FC7-AC67-4D5B1B372310}"/>
              </c:ext>
            </c:extLst>
          </c:dPt>
          <c:dPt>
            <c:idx val="13"/>
            <c:invertIfNegative val="0"/>
            <c:bubble3D val="0"/>
            <c:extLst>
              <c:ext xmlns:c16="http://schemas.microsoft.com/office/drawing/2014/chart" uri="{C3380CC4-5D6E-409C-BE32-E72D297353CC}">
                <c16:uniqueId val="{00000004-DD96-4FC7-AC67-4D5B1B372310}"/>
              </c:ext>
            </c:extLst>
          </c:dPt>
          <c:dPt>
            <c:idx val="14"/>
            <c:invertIfNegative val="0"/>
            <c:bubble3D val="0"/>
            <c:extLst>
              <c:ext xmlns:c16="http://schemas.microsoft.com/office/drawing/2014/chart" uri="{C3380CC4-5D6E-409C-BE32-E72D297353CC}">
                <c16:uniqueId val="{00000005-DD96-4FC7-AC67-4D5B1B372310}"/>
              </c:ext>
            </c:extLst>
          </c:dPt>
          <c:dPt>
            <c:idx val="15"/>
            <c:invertIfNegative val="0"/>
            <c:bubble3D val="0"/>
            <c:extLst>
              <c:ext xmlns:c16="http://schemas.microsoft.com/office/drawing/2014/chart" uri="{C3380CC4-5D6E-409C-BE32-E72D297353CC}">
                <c16:uniqueId val="{00000006-DD96-4FC7-AC67-4D5B1B372310}"/>
              </c:ext>
            </c:extLst>
          </c:dPt>
          <c:dPt>
            <c:idx val="16"/>
            <c:invertIfNegative val="0"/>
            <c:bubble3D val="0"/>
            <c:extLst>
              <c:ext xmlns:c16="http://schemas.microsoft.com/office/drawing/2014/chart" uri="{C3380CC4-5D6E-409C-BE32-E72D297353CC}">
                <c16:uniqueId val="{00000007-DD96-4FC7-AC67-4D5B1B372310}"/>
              </c:ext>
            </c:extLst>
          </c:dPt>
          <c:dPt>
            <c:idx val="17"/>
            <c:invertIfNegative val="0"/>
            <c:bubble3D val="0"/>
            <c:extLst>
              <c:ext xmlns:c16="http://schemas.microsoft.com/office/drawing/2014/chart" uri="{C3380CC4-5D6E-409C-BE32-E72D297353CC}">
                <c16:uniqueId val="{00000008-DD96-4FC7-AC67-4D5B1B372310}"/>
              </c:ext>
            </c:extLst>
          </c:dPt>
          <c:dPt>
            <c:idx val="19"/>
            <c:invertIfNegative val="0"/>
            <c:bubble3D val="0"/>
            <c:spPr>
              <a:solidFill>
                <a:srgbClr val="E46C0A"/>
              </a:solidFill>
              <a:ln>
                <a:noFill/>
              </a:ln>
              <a:effectLst/>
            </c:spPr>
            <c:extLst>
              <c:ext xmlns:c16="http://schemas.microsoft.com/office/drawing/2014/chart" uri="{C3380CC4-5D6E-409C-BE32-E72D297353CC}">
                <c16:uniqueId val="{0000000A-DD96-4FC7-AC67-4D5B1B372310}"/>
              </c:ext>
            </c:extLst>
          </c:dPt>
          <c:dPt>
            <c:idx val="21"/>
            <c:invertIfNegative val="0"/>
            <c:bubble3D val="0"/>
            <c:extLst>
              <c:ext xmlns:c16="http://schemas.microsoft.com/office/drawing/2014/chart" uri="{C3380CC4-5D6E-409C-BE32-E72D297353CC}">
                <c16:uniqueId val="{0000000B-DD96-4FC7-AC67-4D5B1B372310}"/>
              </c:ext>
            </c:extLst>
          </c:dPt>
          <c:dPt>
            <c:idx val="22"/>
            <c:invertIfNegative val="0"/>
            <c:bubble3D val="0"/>
            <c:extLst>
              <c:ext xmlns:c16="http://schemas.microsoft.com/office/drawing/2014/chart" uri="{C3380CC4-5D6E-409C-BE32-E72D297353CC}">
                <c16:uniqueId val="{0000000C-DD96-4FC7-AC67-4D5B1B372310}"/>
              </c:ext>
            </c:extLst>
          </c:dPt>
          <c:dPt>
            <c:idx val="23"/>
            <c:invertIfNegative val="0"/>
            <c:bubble3D val="0"/>
            <c:extLst>
              <c:ext xmlns:c16="http://schemas.microsoft.com/office/drawing/2014/chart" uri="{C3380CC4-5D6E-409C-BE32-E72D297353CC}">
                <c16:uniqueId val="{0000000D-DD96-4FC7-AC67-4D5B1B372310}"/>
              </c:ext>
            </c:extLst>
          </c:dPt>
          <c:dPt>
            <c:idx val="24"/>
            <c:invertIfNegative val="0"/>
            <c:bubble3D val="0"/>
            <c:extLst>
              <c:ext xmlns:c16="http://schemas.microsoft.com/office/drawing/2014/chart" uri="{C3380CC4-5D6E-409C-BE32-E72D297353CC}">
                <c16:uniqueId val="{0000000E-DD96-4FC7-AC67-4D5B1B372310}"/>
              </c:ext>
            </c:extLst>
          </c:dPt>
          <c:dPt>
            <c:idx val="26"/>
            <c:invertIfNegative val="0"/>
            <c:bubble3D val="0"/>
            <c:extLst>
              <c:ext xmlns:c16="http://schemas.microsoft.com/office/drawing/2014/chart" uri="{C3380CC4-5D6E-409C-BE32-E72D297353CC}">
                <c16:uniqueId val="{0000000F-DD96-4FC7-AC67-4D5B1B372310}"/>
              </c:ext>
            </c:extLst>
          </c:dPt>
          <c:dPt>
            <c:idx val="27"/>
            <c:invertIfNegative val="0"/>
            <c:bubble3D val="0"/>
            <c:spPr>
              <a:solidFill>
                <a:srgbClr val="FFC000"/>
              </a:solidFill>
              <a:ln>
                <a:noFill/>
              </a:ln>
              <a:effectLst/>
            </c:spPr>
            <c:extLst>
              <c:ext xmlns:c16="http://schemas.microsoft.com/office/drawing/2014/chart" uri="{C3380CC4-5D6E-409C-BE32-E72D297353CC}">
                <c16:uniqueId val="{00000011-DD96-4FC7-AC67-4D5B1B372310}"/>
              </c:ext>
            </c:extLst>
          </c:dPt>
          <c:dPt>
            <c:idx val="32"/>
            <c:invertIfNegative val="0"/>
            <c:bubble3D val="0"/>
            <c:extLst>
              <c:ext xmlns:c16="http://schemas.microsoft.com/office/drawing/2014/chart" uri="{C3380CC4-5D6E-409C-BE32-E72D297353CC}">
                <c16:uniqueId val="{00000012-DD96-4FC7-AC67-4D5B1B372310}"/>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D96-4FC7-AC67-4D5B1B372310}"/>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D96-4FC7-AC67-4D5B1B372310}"/>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'F77'!$A$7:$A$39</c:f>
              <c:strCache>
                <c:ptCount val="33"/>
                <c:pt idx="0">
                  <c:v>Tlaxcala</c:v>
                </c:pt>
                <c:pt idx="1">
                  <c:v>Guerrero</c:v>
                </c:pt>
                <c:pt idx="2">
                  <c:v>Oaxaca</c:v>
                </c:pt>
                <c:pt idx="3">
                  <c:v>Campeche</c:v>
                </c:pt>
                <c:pt idx="4">
                  <c:v>Colima</c:v>
                </c:pt>
                <c:pt idx="5">
                  <c:v>Michoacán</c:v>
                </c:pt>
                <c:pt idx="6">
                  <c:v>Morelos</c:v>
                </c:pt>
                <c:pt idx="7">
                  <c:v>Tamaulipas</c:v>
                </c:pt>
                <c:pt idx="8">
                  <c:v>Veracruz</c:v>
                </c:pt>
                <c:pt idx="9">
                  <c:v>Sonora</c:v>
                </c:pt>
                <c:pt idx="10">
                  <c:v>Nayarit</c:v>
                </c:pt>
                <c:pt idx="11">
                  <c:v>Aguascalientes</c:v>
                </c:pt>
                <c:pt idx="12">
                  <c:v>Chihuahua</c:v>
                </c:pt>
                <c:pt idx="13">
                  <c:v>Hidalgo</c:v>
                </c:pt>
                <c:pt idx="14">
                  <c:v>Chiapas</c:v>
                </c:pt>
                <c:pt idx="15">
                  <c:v>Sinaloa</c:v>
                </c:pt>
                <c:pt idx="16">
                  <c:v>San Luis Potosí</c:v>
                </c:pt>
                <c:pt idx="17">
                  <c:v>Durango</c:v>
                </c:pt>
                <c:pt idx="18">
                  <c:v>Estado de México</c:v>
                </c:pt>
                <c:pt idx="19">
                  <c:v>Nacional</c:v>
                </c:pt>
                <c:pt idx="20">
                  <c:v>Zacatecas</c:v>
                </c:pt>
                <c:pt idx="21">
                  <c:v>Ciudad de México</c:v>
                </c:pt>
                <c:pt idx="22">
                  <c:v>Quintana Roo</c:v>
                </c:pt>
                <c:pt idx="23">
                  <c:v>Coahuila</c:v>
                </c:pt>
                <c:pt idx="24">
                  <c:v>Guanajuato</c:v>
                </c:pt>
                <c:pt idx="25">
                  <c:v>Baja California</c:v>
                </c:pt>
                <c:pt idx="26">
                  <c:v>Puebla</c:v>
                </c:pt>
                <c:pt idx="27">
                  <c:v>Jalisco</c:v>
                </c:pt>
                <c:pt idx="28">
                  <c:v>Tabasco</c:v>
                </c:pt>
                <c:pt idx="29">
                  <c:v>Querétaro</c:v>
                </c:pt>
                <c:pt idx="30">
                  <c:v>Baja California Sur</c:v>
                </c:pt>
                <c:pt idx="31">
                  <c:v>Nuevo León</c:v>
                </c:pt>
                <c:pt idx="32">
                  <c:v>Yucatán</c:v>
                </c:pt>
              </c:strCache>
            </c:strRef>
          </c:cat>
          <c:val>
            <c:numRef>
              <c:f>'F77'!$F$7:$F$39</c:f>
              <c:numCache>
                <c:formatCode>0.00%</c:formatCode>
                <c:ptCount val="33"/>
                <c:pt idx="0">
                  <c:v>-9.1908451973328198E-3</c:v>
                </c:pt>
                <c:pt idx="1">
                  <c:v>-9.1114512719585594E-3</c:v>
                </c:pt>
                <c:pt idx="2">
                  <c:v>-7.7519379844961404E-3</c:v>
                </c:pt>
                <c:pt idx="3">
                  <c:v>-7.6347771891555104E-3</c:v>
                </c:pt>
                <c:pt idx="4">
                  <c:v>-5.6540735029555504E-3</c:v>
                </c:pt>
                <c:pt idx="5">
                  <c:v>-4.8426150121065898E-3</c:v>
                </c:pt>
                <c:pt idx="6">
                  <c:v>-4.6840266751350104E-3</c:v>
                </c:pt>
                <c:pt idx="7">
                  <c:v>-4.6819219289517804E-3</c:v>
                </c:pt>
                <c:pt idx="8">
                  <c:v>-4.5942158822043196E-3</c:v>
                </c:pt>
                <c:pt idx="9">
                  <c:v>-3.4337843378433601E-3</c:v>
                </c:pt>
                <c:pt idx="10">
                  <c:v>-3.1004398298363199E-3</c:v>
                </c:pt>
                <c:pt idx="11">
                  <c:v>-3.0526126773209299E-3</c:v>
                </c:pt>
                <c:pt idx="12">
                  <c:v>-3.0260047281324099E-3</c:v>
                </c:pt>
                <c:pt idx="13">
                  <c:v>-2.7700831024930501E-3</c:v>
                </c:pt>
                <c:pt idx="14">
                  <c:v>-2.6376301907209401E-3</c:v>
                </c:pt>
                <c:pt idx="15">
                  <c:v>-2.59728319580754E-3</c:v>
                </c:pt>
                <c:pt idx="16">
                  <c:v>-2.56280984791191E-3</c:v>
                </c:pt>
                <c:pt idx="17">
                  <c:v>-2.2020368841177999E-3</c:v>
                </c:pt>
                <c:pt idx="18">
                  <c:v>-2.1261879755104501E-3</c:v>
                </c:pt>
                <c:pt idx="19">
                  <c:v>-1.99614098179735E-3</c:v>
                </c:pt>
                <c:pt idx="20">
                  <c:v>-1.9221126525154101E-3</c:v>
                </c:pt>
                <c:pt idx="21">
                  <c:v>-1.69879898862202E-3</c:v>
                </c:pt>
                <c:pt idx="22">
                  <c:v>-1.49657236651535E-3</c:v>
                </c:pt>
                <c:pt idx="23">
                  <c:v>-1.4848017929681701E-3</c:v>
                </c:pt>
                <c:pt idx="24">
                  <c:v>-9.8975902397635497E-4</c:v>
                </c:pt>
                <c:pt idx="25">
                  <c:v>-8.5100665128878795E-4</c:v>
                </c:pt>
                <c:pt idx="26">
                  <c:v>-7.1387778412335102E-4</c:v>
                </c:pt>
                <c:pt idx="27">
                  <c:v>-6.2455642299508196E-4</c:v>
                </c:pt>
                <c:pt idx="28">
                  <c:v>-3.4004930714948102E-4</c:v>
                </c:pt>
                <c:pt idx="29">
                  <c:v>1.68987427335399E-4</c:v>
                </c:pt>
                <c:pt idx="30">
                  <c:v>8.8081848363708005E-4</c:v>
                </c:pt>
                <c:pt idx="31">
                  <c:v>1.3274278128983001E-3</c:v>
                </c:pt>
                <c:pt idx="32">
                  <c:v>3.3577391223242898E-3</c:v>
                </c:pt>
              </c:numCache>
            </c:numRef>
          </c:val>
          <c:extLst>
            <c:ext xmlns:c16="http://schemas.microsoft.com/office/drawing/2014/chart" uri="{C3380CC4-5D6E-409C-BE32-E72D297353CC}">
              <c16:uniqueId val="{00000014-DD96-4FC7-AC67-4D5B1B372310}"/>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4.3577391223242898E-3"/>
          <c:min val="-1.119084519733282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A07E-4BA0-9EED-0504364048A7}"/>
              </c:ext>
            </c:extLst>
          </c:dPt>
          <c:dPt>
            <c:idx val="1"/>
            <c:invertIfNegative val="0"/>
            <c:bubble3D val="0"/>
            <c:spPr>
              <a:solidFill>
                <a:srgbClr val="606868"/>
              </a:solidFill>
              <a:ln>
                <a:noFill/>
              </a:ln>
              <a:effectLst/>
            </c:spPr>
            <c:extLst>
              <c:ext xmlns:c16="http://schemas.microsoft.com/office/drawing/2014/chart" uri="{C3380CC4-5D6E-409C-BE32-E72D297353CC}">
                <c16:uniqueId val="{00000003-A07E-4BA0-9EED-0504364048A7}"/>
              </c:ext>
            </c:extLst>
          </c:dPt>
          <c:dPt>
            <c:idx val="3"/>
            <c:invertIfNegative val="0"/>
            <c:bubble3D val="0"/>
            <c:spPr>
              <a:solidFill>
                <a:srgbClr val="606868"/>
              </a:solidFill>
              <a:ln>
                <a:noFill/>
              </a:ln>
              <a:effectLst/>
            </c:spPr>
            <c:extLst>
              <c:ext xmlns:c16="http://schemas.microsoft.com/office/drawing/2014/chart" uri="{C3380CC4-5D6E-409C-BE32-E72D297353CC}">
                <c16:uniqueId val="{00000005-A07E-4BA0-9EED-0504364048A7}"/>
              </c:ext>
            </c:extLst>
          </c:dPt>
          <c:dPt>
            <c:idx val="4"/>
            <c:invertIfNegative val="0"/>
            <c:bubble3D val="0"/>
            <c:spPr>
              <a:solidFill>
                <a:srgbClr val="606868"/>
              </a:solidFill>
              <a:ln>
                <a:noFill/>
              </a:ln>
              <a:effectLst/>
            </c:spPr>
            <c:extLst>
              <c:ext xmlns:c16="http://schemas.microsoft.com/office/drawing/2014/chart" uri="{C3380CC4-5D6E-409C-BE32-E72D297353CC}">
                <c16:uniqueId val="{00000007-A07E-4BA0-9EED-0504364048A7}"/>
              </c:ext>
            </c:extLst>
          </c:dPt>
          <c:dPt>
            <c:idx val="6"/>
            <c:invertIfNegative val="0"/>
            <c:bubble3D val="0"/>
            <c:spPr>
              <a:solidFill>
                <a:srgbClr val="606868"/>
              </a:solidFill>
              <a:ln>
                <a:noFill/>
              </a:ln>
              <a:effectLst/>
            </c:spPr>
            <c:extLst>
              <c:ext xmlns:c16="http://schemas.microsoft.com/office/drawing/2014/chart" uri="{C3380CC4-5D6E-409C-BE32-E72D297353CC}">
                <c16:uniqueId val="{00000009-A07E-4BA0-9EED-0504364048A7}"/>
              </c:ext>
            </c:extLst>
          </c:dPt>
          <c:dPt>
            <c:idx val="11"/>
            <c:invertIfNegative val="0"/>
            <c:bubble3D val="0"/>
            <c:spPr>
              <a:solidFill>
                <a:srgbClr val="606868"/>
              </a:solidFill>
              <a:ln>
                <a:noFill/>
              </a:ln>
              <a:effectLst/>
            </c:spPr>
            <c:extLst>
              <c:ext xmlns:c16="http://schemas.microsoft.com/office/drawing/2014/chart" uri="{C3380CC4-5D6E-409C-BE32-E72D297353CC}">
                <c16:uniqueId val="{0000000B-A07E-4BA0-9EED-0504364048A7}"/>
              </c:ext>
            </c:extLst>
          </c:dPt>
          <c:dPt>
            <c:idx val="14"/>
            <c:invertIfNegative val="0"/>
            <c:bubble3D val="0"/>
            <c:spPr>
              <a:solidFill>
                <a:srgbClr val="606868"/>
              </a:solidFill>
              <a:ln>
                <a:noFill/>
              </a:ln>
              <a:effectLst/>
            </c:spPr>
            <c:extLst>
              <c:ext xmlns:c16="http://schemas.microsoft.com/office/drawing/2014/chart" uri="{C3380CC4-5D6E-409C-BE32-E72D297353CC}">
                <c16:uniqueId val="{0000000D-A07E-4BA0-9EED-0504364048A7}"/>
              </c:ext>
            </c:extLst>
          </c:dPt>
          <c:dPt>
            <c:idx val="19"/>
            <c:invertIfNegative val="0"/>
            <c:bubble3D val="0"/>
            <c:spPr>
              <a:solidFill>
                <a:srgbClr val="606868"/>
              </a:solidFill>
              <a:ln>
                <a:noFill/>
              </a:ln>
              <a:effectLst/>
            </c:spPr>
            <c:extLst>
              <c:ext xmlns:c16="http://schemas.microsoft.com/office/drawing/2014/chart" uri="{C3380CC4-5D6E-409C-BE32-E72D297353CC}">
                <c16:uniqueId val="{0000000F-A07E-4BA0-9EED-0504364048A7}"/>
              </c:ext>
            </c:extLst>
          </c:dPt>
          <c:dPt>
            <c:idx val="24"/>
            <c:invertIfNegative val="0"/>
            <c:bubble3D val="0"/>
            <c:spPr>
              <a:solidFill>
                <a:srgbClr val="606868"/>
              </a:solidFill>
              <a:ln>
                <a:noFill/>
              </a:ln>
              <a:effectLst/>
            </c:spPr>
            <c:extLst>
              <c:ext xmlns:c16="http://schemas.microsoft.com/office/drawing/2014/chart" uri="{C3380CC4-5D6E-409C-BE32-E72D297353CC}">
                <c16:uniqueId val="{00000011-A07E-4BA0-9EED-0504364048A7}"/>
              </c:ext>
            </c:extLst>
          </c:dPt>
          <c:dPt>
            <c:idx val="25"/>
            <c:invertIfNegative val="0"/>
            <c:bubble3D val="0"/>
            <c:spPr>
              <a:solidFill>
                <a:srgbClr val="606868"/>
              </a:solidFill>
              <a:ln>
                <a:noFill/>
              </a:ln>
              <a:effectLst/>
            </c:spPr>
            <c:extLst>
              <c:ext xmlns:c16="http://schemas.microsoft.com/office/drawing/2014/chart" uri="{C3380CC4-5D6E-409C-BE32-E72D297353CC}">
                <c16:uniqueId val="{00000013-A07E-4BA0-9EED-0504364048A7}"/>
              </c:ext>
            </c:extLst>
          </c:dPt>
          <c:dPt>
            <c:idx val="27"/>
            <c:invertIfNegative val="0"/>
            <c:bubble3D val="0"/>
            <c:spPr>
              <a:solidFill>
                <a:srgbClr val="606868"/>
              </a:solidFill>
              <a:ln>
                <a:noFill/>
              </a:ln>
              <a:effectLst/>
            </c:spPr>
            <c:extLst>
              <c:ext xmlns:c16="http://schemas.microsoft.com/office/drawing/2014/chart" uri="{C3380CC4-5D6E-409C-BE32-E72D297353CC}">
                <c16:uniqueId val="{00000015-A07E-4BA0-9EED-0504364048A7}"/>
              </c:ext>
            </c:extLst>
          </c:dPt>
          <c:dPt>
            <c:idx val="30"/>
            <c:invertIfNegative val="0"/>
            <c:bubble3D val="0"/>
            <c:spPr>
              <a:solidFill>
                <a:srgbClr val="606868"/>
              </a:solidFill>
              <a:ln>
                <a:noFill/>
              </a:ln>
              <a:effectLst/>
            </c:spPr>
            <c:extLst>
              <c:ext xmlns:c16="http://schemas.microsoft.com/office/drawing/2014/chart" uri="{C3380CC4-5D6E-409C-BE32-E72D297353CC}">
                <c16:uniqueId val="{00000017-A07E-4BA0-9EED-0504364048A7}"/>
              </c:ext>
            </c:extLst>
          </c:dPt>
          <c:dPt>
            <c:idx val="31"/>
            <c:invertIfNegative val="0"/>
            <c:bubble3D val="0"/>
            <c:spPr>
              <a:solidFill>
                <a:srgbClr val="FFC000"/>
              </a:solidFill>
              <a:ln>
                <a:noFill/>
              </a:ln>
              <a:effectLst/>
            </c:spPr>
            <c:extLst>
              <c:ext xmlns:c16="http://schemas.microsoft.com/office/drawing/2014/chart" uri="{C3380CC4-5D6E-409C-BE32-E72D297353CC}">
                <c16:uniqueId val="{00000019-A07E-4BA0-9EED-0504364048A7}"/>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7E-4BA0-9EED-0504364048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'F78'!$A$7:$A$38</c:f>
              <c:strCache>
                <c:ptCount val="32"/>
                <c:pt idx="0">
                  <c:v>Tamaulipas</c:v>
                </c:pt>
                <c:pt idx="1">
                  <c:v>Veracruz</c:v>
                </c:pt>
                <c:pt idx="2">
                  <c:v>Sonora</c:v>
                </c:pt>
                <c:pt idx="3">
                  <c:v>Durango</c:v>
                </c:pt>
                <c:pt idx="4">
                  <c:v>Aguascalientes</c:v>
                </c:pt>
                <c:pt idx="5">
                  <c:v>Zacatecas</c:v>
                </c:pt>
                <c:pt idx="6">
                  <c:v>Morelos</c:v>
                </c:pt>
                <c:pt idx="7">
                  <c:v>Chiapas</c:v>
                </c:pt>
                <c:pt idx="8">
                  <c:v>Michoacán</c:v>
                </c:pt>
                <c:pt idx="9">
                  <c:v>Guerrero</c:v>
                </c:pt>
                <c:pt idx="10">
                  <c:v>Baja California</c:v>
                </c:pt>
                <c:pt idx="11">
                  <c:v>Oaxaca</c:v>
                </c:pt>
                <c:pt idx="12">
                  <c:v>Chihuahua</c:v>
                </c:pt>
                <c:pt idx="13">
                  <c:v>Tlaxcala</c:v>
                </c:pt>
                <c:pt idx="14">
                  <c:v>Coahuila</c:v>
                </c:pt>
                <c:pt idx="15">
                  <c:v>San Luis Potosí</c:v>
                </c:pt>
                <c:pt idx="16">
                  <c:v>Campeche</c:v>
                </c:pt>
                <c:pt idx="17">
                  <c:v>Guanajuato</c:v>
                </c:pt>
                <c:pt idx="18">
                  <c:v>Nayarit</c:v>
                </c:pt>
                <c:pt idx="19">
                  <c:v>Hidalgo</c:v>
                </c:pt>
                <c:pt idx="20">
                  <c:v>Colima</c:v>
                </c:pt>
                <c:pt idx="21">
                  <c:v>Tabasco</c:v>
                </c:pt>
                <c:pt idx="22">
                  <c:v>Puebla</c:v>
                </c:pt>
                <c:pt idx="23">
                  <c:v>Sinaloa</c:v>
                </c:pt>
                <c:pt idx="24">
                  <c:v>Yucatán</c:v>
                </c:pt>
                <c:pt idx="25">
                  <c:v>Estado de México</c:v>
                </c:pt>
                <c:pt idx="26">
                  <c:v>Baja California Sur</c:v>
                </c:pt>
                <c:pt idx="27">
                  <c:v>Querétaro</c:v>
                </c:pt>
                <c:pt idx="28">
                  <c:v>Quintana Roo</c:v>
                </c:pt>
                <c:pt idx="29">
                  <c:v>Nuevo León</c:v>
                </c:pt>
                <c:pt idx="30">
                  <c:v>Ciudad de México</c:v>
                </c:pt>
                <c:pt idx="31">
                  <c:v>Jalisco</c:v>
                </c:pt>
              </c:strCache>
            </c:strRef>
          </c:cat>
          <c:val>
            <c:numRef>
              <c:f>'F78'!$F$7:$F$38</c:f>
              <c:numCache>
                <c:formatCode>#,##0</c:formatCode>
                <c:ptCount val="32"/>
                <c:pt idx="0">
                  <c:v>-750</c:v>
                </c:pt>
                <c:pt idx="1">
                  <c:v>-579</c:v>
                </c:pt>
                <c:pt idx="2">
                  <c:v>-239</c:v>
                </c:pt>
                <c:pt idx="3">
                  <c:v>-105</c:v>
                </c:pt>
                <c:pt idx="4">
                  <c:v>-78</c:v>
                </c:pt>
                <c:pt idx="5">
                  <c:v>-72</c:v>
                </c:pt>
                <c:pt idx="6">
                  <c:v>-28</c:v>
                </c:pt>
                <c:pt idx="7">
                  <c:v>-6</c:v>
                </c:pt>
                <c:pt idx="8">
                  <c:v>5</c:v>
                </c:pt>
                <c:pt idx="9">
                  <c:v>8</c:v>
                </c:pt>
                <c:pt idx="10">
                  <c:v>22</c:v>
                </c:pt>
                <c:pt idx="11">
                  <c:v>37</c:v>
                </c:pt>
                <c:pt idx="12">
                  <c:v>47</c:v>
                </c:pt>
                <c:pt idx="13">
                  <c:v>49</c:v>
                </c:pt>
                <c:pt idx="14">
                  <c:v>60</c:v>
                </c:pt>
                <c:pt idx="15">
                  <c:v>68</c:v>
                </c:pt>
                <c:pt idx="16">
                  <c:v>74</c:v>
                </c:pt>
                <c:pt idx="17">
                  <c:v>220</c:v>
                </c:pt>
                <c:pt idx="18">
                  <c:v>238</c:v>
                </c:pt>
                <c:pt idx="19">
                  <c:v>239</c:v>
                </c:pt>
                <c:pt idx="20">
                  <c:v>244</c:v>
                </c:pt>
                <c:pt idx="21">
                  <c:v>331</c:v>
                </c:pt>
                <c:pt idx="22">
                  <c:v>527</c:v>
                </c:pt>
                <c:pt idx="23">
                  <c:v>536</c:v>
                </c:pt>
                <c:pt idx="24">
                  <c:v>652</c:v>
                </c:pt>
                <c:pt idx="25">
                  <c:v>759</c:v>
                </c:pt>
                <c:pt idx="26">
                  <c:v>766</c:v>
                </c:pt>
                <c:pt idx="27">
                  <c:v>974</c:v>
                </c:pt>
                <c:pt idx="28">
                  <c:v>1221</c:v>
                </c:pt>
                <c:pt idx="29">
                  <c:v>1258</c:v>
                </c:pt>
                <c:pt idx="30">
                  <c:v>1447</c:v>
                </c:pt>
                <c:pt idx="31">
                  <c:v>2409</c:v>
                </c:pt>
              </c:numCache>
            </c:numRef>
          </c:val>
          <c:extLst>
            <c:ext xmlns:c16="http://schemas.microsoft.com/office/drawing/2014/chart" uri="{C3380CC4-5D6E-409C-BE32-E72D297353CC}">
              <c16:uniqueId val="{0000001A-A07E-4BA0-9EED-0504364048A7}"/>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2509"/>
          <c:min val="-90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F77F-4D1B-8EB7-67CEFB6E7D18}"/>
              </c:ext>
            </c:extLst>
          </c:dPt>
          <c:dPt>
            <c:idx val="6"/>
            <c:invertIfNegative val="0"/>
            <c:bubble3D val="0"/>
            <c:extLst>
              <c:ext xmlns:c16="http://schemas.microsoft.com/office/drawing/2014/chart" uri="{C3380CC4-5D6E-409C-BE32-E72D297353CC}">
                <c16:uniqueId val="{00000001-F77F-4D1B-8EB7-67CEFB6E7D18}"/>
              </c:ext>
            </c:extLst>
          </c:dPt>
          <c:dPt>
            <c:idx val="8"/>
            <c:invertIfNegative val="0"/>
            <c:bubble3D val="0"/>
            <c:extLst>
              <c:ext xmlns:c16="http://schemas.microsoft.com/office/drawing/2014/chart" uri="{C3380CC4-5D6E-409C-BE32-E72D297353CC}">
                <c16:uniqueId val="{00000002-F77F-4D1B-8EB7-67CEFB6E7D18}"/>
              </c:ext>
            </c:extLst>
          </c:dPt>
          <c:dPt>
            <c:idx val="9"/>
            <c:invertIfNegative val="0"/>
            <c:bubble3D val="0"/>
            <c:extLst>
              <c:ext xmlns:c16="http://schemas.microsoft.com/office/drawing/2014/chart" uri="{C3380CC4-5D6E-409C-BE32-E72D297353CC}">
                <c16:uniqueId val="{00000003-F77F-4D1B-8EB7-67CEFB6E7D18}"/>
              </c:ext>
            </c:extLst>
          </c:dPt>
          <c:dPt>
            <c:idx val="13"/>
            <c:invertIfNegative val="0"/>
            <c:bubble3D val="0"/>
            <c:extLst>
              <c:ext xmlns:c16="http://schemas.microsoft.com/office/drawing/2014/chart" uri="{C3380CC4-5D6E-409C-BE32-E72D297353CC}">
                <c16:uniqueId val="{00000004-F77F-4D1B-8EB7-67CEFB6E7D18}"/>
              </c:ext>
            </c:extLst>
          </c:dPt>
          <c:dPt>
            <c:idx val="14"/>
            <c:invertIfNegative val="0"/>
            <c:bubble3D val="0"/>
            <c:extLst>
              <c:ext xmlns:c16="http://schemas.microsoft.com/office/drawing/2014/chart" uri="{C3380CC4-5D6E-409C-BE32-E72D297353CC}">
                <c16:uniqueId val="{00000005-F77F-4D1B-8EB7-67CEFB6E7D18}"/>
              </c:ext>
            </c:extLst>
          </c:dPt>
          <c:dPt>
            <c:idx val="15"/>
            <c:invertIfNegative val="0"/>
            <c:bubble3D val="0"/>
            <c:extLst>
              <c:ext xmlns:c16="http://schemas.microsoft.com/office/drawing/2014/chart" uri="{C3380CC4-5D6E-409C-BE32-E72D297353CC}">
                <c16:uniqueId val="{00000006-F77F-4D1B-8EB7-67CEFB6E7D18}"/>
              </c:ext>
            </c:extLst>
          </c:dPt>
          <c:dPt>
            <c:idx val="16"/>
            <c:invertIfNegative val="0"/>
            <c:bubble3D val="0"/>
            <c:extLst>
              <c:ext xmlns:c16="http://schemas.microsoft.com/office/drawing/2014/chart" uri="{C3380CC4-5D6E-409C-BE32-E72D297353CC}">
                <c16:uniqueId val="{00000007-F77F-4D1B-8EB7-67CEFB6E7D18}"/>
              </c:ext>
            </c:extLst>
          </c:dPt>
          <c:dPt>
            <c:idx val="17"/>
            <c:invertIfNegative val="0"/>
            <c:bubble3D val="0"/>
            <c:spPr>
              <a:solidFill>
                <a:srgbClr val="E46C0A"/>
              </a:solidFill>
              <a:ln>
                <a:noFill/>
              </a:ln>
              <a:effectLst/>
            </c:spPr>
            <c:extLst>
              <c:ext xmlns:c16="http://schemas.microsoft.com/office/drawing/2014/chart" uri="{C3380CC4-5D6E-409C-BE32-E72D297353CC}">
                <c16:uniqueId val="{00000009-F77F-4D1B-8EB7-67CEFB6E7D18}"/>
              </c:ext>
            </c:extLst>
          </c:dPt>
          <c:dPt>
            <c:idx val="19"/>
            <c:invertIfNegative val="0"/>
            <c:bubble3D val="0"/>
            <c:extLst>
              <c:ext xmlns:c16="http://schemas.microsoft.com/office/drawing/2014/chart" uri="{C3380CC4-5D6E-409C-BE32-E72D297353CC}">
                <c16:uniqueId val="{0000000A-F77F-4D1B-8EB7-67CEFB6E7D18}"/>
              </c:ext>
            </c:extLst>
          </c:dPt>
          <c:dPt>
            <c:idx val="21"/>
            <c:invertIfNegative val="0"/>
            <c:bubble3D val="0"/>
            <c:extLst>
              <c:ext xmlns:c16="http://schemas.microsoft.com/office/drawing/2014/chart" uri="{C3380CC4-5D6E-409C-BE32-E72D297353CC}">
                <c16:uniqueId val="{0000000B-F77F-4D1B-8EB7-67CEFB6E7D18}"/>
              </c:ext>
            </c:extLst>
          </c:dPt>
          <c:dPt>
            <c:idx val="22"/>
            <c:invertIfNegative val="0"/>
            <c:bubble3D val="0"/>
            <c:extLst>
              <c:ext xmlns:c16="http://schemas.microsoft.com/office/drawing/2014/chart" uri="{C3380CC4-5D6E-409C-BE32-E72D297353CC}">
                <c16:uniqueId val="{0000000C-F77F-4D1B-8EB7-67CEFB6E7D18}"/>
              </c:ext>
            </c:extLst>
          </c:dPt>
          <c:dPt>
            <c:idx val="23"/>
            <c:invertIfNegative val="0"/>
            <c:bubble3D val="0"/>
            <c:extLst>
              <c:ext xmlns:c16="http://schemas.microsoft.com/office/drawing/2014/chart" uri="{C3380CC4-5D6E-409C-BE32-E72D297353CC}">
                <c16:uniqueId val="{0000000D-F77F-4D1B-8EB7-67CEFB6E7D18}"/>
              </c:ext>
            </c:extLst>
          </c:dPt>
          <c:dPt>
            <c:idx val="24"/>
            <c:invertIfNegative val="0"/>
            <c:bubble3D val="0"/>
            <c:extLst>
              <c:ext xmlns:c16="http://schemas.microsoft.com/office/drawing/2014/chart" uri="{C3380CC4-5D6E-409C-BE32-E72D297353CC}">
                <c16:uniqueId val="{0000000E-F77F-4D1B-8EB7-67CEFB6E7D18}"/>
              </c:ext>
            </c:extLst>
          </c:dPt>
          <c:dPt>
            <c:idx val="26"/>
            <c:invertIfNegative val="0"/>
            <c:bubble3D val="0"/>
            <c:extLst>
              <c:ext xmlns:c16="http://schemas.microsoft.com/office/drawing/2014/chart" uri="{C3380CC4-5D6E-409C-BE32-E72D297353CC}">
                <c16:uniqueId val="{0000000F-F77F-4D1B-8EB7-67CEFB6E7D18}"/>
              </c:ext>
            </c:extLst>
          </c:dPt>
          <c:dPt>
            <c:idx val="27"/>
            <c:invertIfNegative val="0"/>
            <c:bubble3D val="0"/>
            <c:spPr>
              <a:solidFill>
                <a:srgbClr val="FFC000"/>
              </a:solidFill>
              <a:ln>
                <a:noFill/>
              </a:ln>
              <a:effectLst/>
            </c:spPr>
            <c:extLst>
              <c:ext xmlns:c16="http://schemas.microsoft.com/office/drawing/2014/chart" uri="{C3380CC4-5D6E-409C-BE32-E72D297353CC}">
                <c16:uniqueId val="{00000011-F77F-4D1B-8EB7-67CEFB6E7D18}"/>
              </c:ext>
            </c:extLst>
          </c:dPt>
          <c:dPt>
            <c:idx val="32"/>
            <c:invertIfNegative val="0"/>
            <c:bubble3D val="0"/>
            <c:extLst>
              <c:ext xmlns:c16="http://schemas.microsoft.com/office/drawing/2014/chart" uri="{C3380CC4-5D6E-409C-BE32-E72D297353CC}">
                <c16:uniqueId val="{00000012-F77F-4D1B-8EB7-67CEFB6E7D18}"/>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77F-4D1B-8EB7-67CEFB6E7D18}"/>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77F-4D1B-8EB7-67CEFB6E7D18}"/>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'F79'!$A$7:$A$39</c:f>
              <c:strCache>
                <c:ptCount val="33"/>
                <c:pt idx="0">
                  <c:v>Tamaulipas</c:v>
                </c:pt>
                <c:pt idx="1">
                  <c:v>Veracruz</c:v>
                </c:pt>
                <c:pt idx="2">
                  <c:v>Durango</c:v>
                </c:pt>
                <c:pt idx="3">
                  <c:v>Sonora</c:v>
                </c:pt>
                <c:pt idx="4">
                  <c:v>Zacatecas</c:v>
                </c:pt>
                <c:pt idx="5">
                  <c:v>Aguascalientes</c:v>
                </c:pt>
                <c:pt idx="6">
                  <c:v>Morelos</c:v>
                </c:pt>
                <c:pt idx="7">
                  <c:v>Chiapas</c:v>
                </c:pt>
                <c:pt idx="8">
                  <c:v>Michoacán</c:v>
                </c:pt>
                <c:pt idx="9">
                  <c:v>Baja California</c:v>
                </c:pt>
                <c:pt idx="10">
                  <c:v>Guerrero</c:v>
                </c:pt>
                <c:pt idx="11">
                  <c:v>Chihuahua</c:v>
                </c:pt>
                <c:pt idx="12">
                  <c:v>Coahuila</c:v>
                </c:pt>
                <c:pt idx="13">
                  <c:v>Oaxaca</c:v>
                </c:pt>
                <c:pt idx="14">
                  <c:v>San Luis Potosí</c:v>
                </c:pt>
                <c:pt idx="15">
                  <c:v>Guanajuato</c:v>
                </c:pt>
                <c:pt idx="16">
                  <c:v>Tlaxcala</c:v>
                </c:pt>
                <c:pt idx="17">
                  <c:v>Nacional</c:v>
                </c:pt>
                <c:pt idx="18">
                  <c:v>Estado de México</c:v>
                </c:pt>
                <c:pt idx="19">
                  <c:v>Ciudad de México</c:v>
                </c:pt>
                <c:pt idx="20">
                  <c:v>Campeche</c:v>
                </c:pt>
                <c:pt idx="21">
                  <c:v>Sinaloa</c:v>
                </c:pt>
                <c:pt idx="22">
                  <c:v>Hidalgo</c:v>
                </c:pt>
                <c:pt idx="23">
                  <c:v>Puebla</c:v>
                </c:pt>
                <c:pt idx="24">
                  <c:v>Nuevo León</c:v>
                </c:pt>
                <c:pt idx="25">
                  <c:v>Nayarit</c:v>
                </c:pt>
                <c:pt idx="26">
                  <c:v>Colima</c:v>
                </c:pt>
                <c:pt idx="27">
                  <c:v>Jalisco</c:v>
                </c:pt>
                <c:pt idx="28">
                  <c:v>Tabasco</c:v>
                </c:pt>
                <c:pt idx="29">
                  <c:v>Yucatán</c:v>
                </c:pt>
                <c:pt idx="30">
                  <c:v>Querétaro</c:v>
                </c:pt>
                <c:pt idx="31">
                  <c:v>Baja California Sur</c:v>
                </c:pt>
                <c:pt idx="32">
                  <c:v>Quintana Roo</c:v>
                </c:pt>
              </c:strCache>
            </c:strRef>
          </c:cat>
          <c:val>
            <c:numRef>
              <c:f>'F79'!$F$7:$F$39</c:f>
              <c:numCache>
                <c:formatCode>0.00%</c:formatCode>
                <c:ptCount val="33"/>
                <c:pt idx="0">
                  <c:v>-2.1574042112530199E-2</c:v>
                </c:pt>
                <c:pt idx="1">
                  <c:v>-1.3185461832756399E-2</c:v>
                </c:pt>
                <c:pt idx="2">
                  <c:v>-7.1893187264635604E-3</c:v>
                </c:pt>
                <c:pt idx="3">
                  <c:v>-6.1080017378415397E-3</c:v>
                </c:pt>
                <c:pt idx="4">
                  <c:v>-5.99250936329587E-3</c:v>
                </c:pt>
                <c:pt idx="5">
                  <c:v>-4.6611688777339301E-3</c:v>
                </c:pt>
                <c:pt idx="6">
                  <c:v>-2.2284122562674599E-3</c:v>
                </c:pt>
                <c:pt idx="7">
                  <c:v>-4.0669694299466701E-4</c:v>
                </c:pt>
                <c:pt idx="8">
                  <c:v>1.3518994186823E-4</c:v>
                </c:pt>
                <c:pt idx="9">
                  <c:v>4.9335097436809005E-4</c:v>
                </c:pt>
                <c:pt idx="10">
                  <c:v>5.8884145443838199E-4</c:v>
                </c:pt>
                <c:pt idx="11">
                  <c:v>1.11572700296736E-3</c:v>
                </c:pt>
                <c:pt idx="12">
                  <c:v>1.68624585464561E-3</c:v>
                </c:pt>
                <c:pt idx="13">
                  <c:v>2.58759353800975E-3</c:v>
                </c:pt>
                <c:pt idx="14">
                  <c:v>2.87247074726471E-3</c:v>
                </c:pt>
                <c:pt idx="15">
                  <c:v>4.4680937487306897E-3</c:v>
                </c:pt>
                <c:pt idx="16">
                  <c:v>8.9924756836117208E-3</c:v>
                </c:pt>
                <c:pt idx="17">
                  <c:v>9.8129798356274608E-3</c:v>
                </c:pt>
                <c:pt idx="18">
                  <c:v>9.8381054841929494E-3</c:v>
                </c:pt>
                <c:pt idx="19">
                  <c:v>1.15854537302438E-2</c:v>
                </c:pt>
                <c:pt idx="20">
                  <c:v>1.1755361397934899E-2</c:v>
                </c:pt>
                <c:pt idx="21">
                  <c:v>1.2506416538336E-2</c:v>
                </c:pt>
                <c:pt idx="22">
                  <c:v>1.4973999122861899E-2</c:v>
                </c:pt>
                <c:pt idx="23">
                  <c:v>1.52895439247998E-2</c:v>
                </c:pt>
                <c:pt idx="24">
                  <c:v>1.6789003069531499E-2</c:v>
                </c:pt>
                <c:pt idx="25">
                  <c:v>1.7515454813070298E-2</c:v>
                </c:pt>
                <c:pt idx="26">
                  <c:v>2.147320249934E-2</c:v>
                </c:pt>
                <c:pt idx="27">
                  <c:v>2.33430232558141E-2</c:v>
                </c:pt>
                <c:pt idx="28">
                  <c:v>2.89639481974098E-2</c:v>
                </c:pt>
                <c:pt idx="29">
                  <c:v>3.1251497867037299E-2</c:v>
                </c:pt>
                <c:pt idx="30">
                  <c:v>3.4033334498060799E-2</c:v>
                </c:pt>
                <c:pt idx="31">
                  <c:v>5.4690846779951403E-2</c:v>
                </c:pt>
                <c:pt idx="32">
                  <c:v>6.2737642585551298E-2</c:v>
                </c:pt>
              </c:numCache>
            </c:numRef>
          </c:val>
          <c:extLst>
            <c:ext xmlns:c16="http://schemas.microsoft.com/office/drawing/2014/chart" uri="{C3380CC4-5D6E-409C-BE32-E72D297353CC}">
              <c16:uniqueId val="{00000014-F77F-4D1B-8EB7-67CEFB6E7D18}"/>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6.5737642585551301E-2"/>
          <c:min val="-3.5000000000000003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3C85-45D3-8CCA-1AA783285C75}"/>
              </c:ext>
            </c:extLst>
          </c:dPt>
          <c:dPt>
            <c:idx val="1"/>
            <c:invertIfNegative val="0"/>
            <c:bubble3D val="0"/>
            <c:spPr>
              <a:solidFill>
                <a:srgbClr val="606868"/>
              </a:solidFill>
              <a:ln>
                <a:noFill/>
              </a:ln>
              <a:effectLst/>
            </c:spPr>
            <c:extLst>
              <c:ext xmlns:c16="http://schemas.microsoft.com/office/drawing/2014/chart" uri="{C3380CC4-5D6E-409C-BE32-E72D297353CC}">
                <c16:uniqueId val="{00000003-3C85-45D3-8CCA-1AA783285C75}"/>
              </c:ext>
            </c:extLst>
          </c:dPt>
          <c:dPt>
            <c:idx val="3"/>
            <c:invertIfNegative val="0"/>
            <c:bubble3D val="0"/>
            <c:spPr>
              <a:solidFill>
                <a:srgbClr val="606868"/>
              </a:solidFill>
              <a:ln>
                <a:noFill/>
              </a:ln>
              <a:effectLst/>
            </c:spPr>
            <c:extLst>
              <c:ext xmlns:c16="http://schemas.microsoft.com/office/drawing/2014/chart" uri="{C3380CC4-5D6E-409C-BE32-E72D297353CC}">
                <c16:uniqueId val="{00000005-3C85-45D3-8CCA-1AA783285C75}"/>
              </c:ext>
            </c:extLst>
          </c:dPt>
          <c:dPt>
            <c:idx val="4"/>
            <c:invertIfNegative val="0"/>
            <c:bubble3D val="0"/>
            <c:spPr>
              <a:solidFill>
                <a:srgbClr val="606868"/>
              </a:solidFill>
              <a:ln>
                <a:noFill/>
              </a:ln>
              <a:effectLst/>
            </c:spPr>
            <c:extLst>
              <c:ext xmlns:c16="http://schemas.microsoft.com/office/drawing/2014/chart" uri="{C3380CC4-5D6E-409C-BE32-E72D297353CC}">
                <c16:uniqueId val="{00000007-3C85-45D3-8CCA-1AA783285C75}"/>
              </c:ext>
            </c:extLst>
          </c:dPt>
          <c:dPt>
            <c:idx val="6"/>
            <c:invertIfNegative val="0"/>
            <c:bubble3D val="0"/>
            <c:spPr>
              <a:solidFill>
                <a:srgbClr val="606868"/>
              </a:solidFill>
              <a:ln>
                <a:noFill/>
              </a:ln>
              <a:effectLst/>
            </c:spPr>
            <c:extLst>
              <c:ext xmlns:c16="http://schemas.microsoft.com/office/drawing/2014/chart" uri="{C3380CC4-5D6E-409C-BE32-E72D297353CC}">
                <c16:uniqueId val="{00000009-3C85-45D3-8CCA-1AA783285C75}"/>
              </c:ext>
            </c:extLst>
          </c:dPt>
          <c:dPt>
            <c:idx val="11"/>
            <c:invertIfNegative val="0"/>
            <c:bubble3D val="0"/>
            <c:spPr>
              <a:solidFill>
                <a:srgbClr val="606868"/>
              </a:solidFill>
              <a:ln>
                <a:noFill/>
              </a:ln>
              <a:effectLst/>
            </c:spPr>
            <c:extLst>
              <c:ext xmlns:c16="http://schemas.microsoft.com/office/drawing/2014/chart" uri="{C3380CC4-5D6E-409C-BE32-E72D297353CC}">
                <c16:uniqueId val="{0000000B-3C85-45D3-8CCA-1AA783285C75}"/>
              </c:ext>
            </c:extLst>
          </c:dPt>
          <c:dPt>
            <c:idx val="14"/>
            <c:invertIfNegative val="0"/>
            <c:bubble3D val="0"/>
            <c:spPr>
              <a:solidFill>
                <a:srgbClr val="606868"/>
              </a:solidFill>
              <a:ln>
                <a:noFill/>
              </a:ln>
              <a:effectLst/>
            </c:spPr>
            <c:extLst>
              <c:ext xmlns:c16="http://schemas.microsoft.com/office/drawing/2014/chart" uri="{C3380CC4-5D6E-409C-BE32-E72D297353CC}">
                <c16:uniqueId val="{0000000D-3C85-45D3-8CCA-1AA783285C75}"/>
              </c:ext>
            </c:extLst>
          </c:dPt>
          <c:dPt>
            <c:idx val="19"/>
            <c:invertIfNegative val="0"/>
            <c:bubble3D val="0"/>
            <c:spPr>
              <a:solidFill>
                <a:srgbClr val="606868"/>
              </a:solidFill>
              <a:ln>
                <a:noFill/>
              </a:ln>
              <a:effectLst/>
            </c:spPr>
            <c:extLst>
              <c:ext xmlns:c16="http://schemas.microsoft.com/office/drawing/2014/chart" uri="{C3380CC4-5D6E-409C-BE32-E72D297353CC}">
                <c16:uniqueId val="{0000000F-3C85-45D3-8CCA-1AA783285C75}"/>
              </c:ext>
            </c:extLst>
          </c:dPt>
          <c:dPt>
            <c:idx val="24"/>
            <c:invertIfNegative val="0"/>
            <c:bubble3D val="0"/>
            <c:spPr>
              <a:solidFill>
                <a:srgbClr val="606868"/>
              </a:solidFill>
              <a:ln>
                <a:noFill/>
              </a:ln>
              <a:effectLst/>
            </c:spPr>
            <c:extLst>
              <c:ext xmlns:c16="http://schemas.microsoft.com/office/drawing/2014/chart" uri="{C3380CC4-5D6E-409C-BE32-E72D297353CC}">
                <c16:uniqueId val="{00000011-3C85-45D3-8CCA-1AA783285C75}"/>
              </c:ext>
            </c:extLst>
          </c:dPt>
          <c:dPt>
            <c:idx val="25"/>
            <c:invertIfNegative val="0"/>
            <c:bubble3D val="0"/>
            <c:spPr>
              <a:solidFill>
                <a:srgbClr val="606868"/>
              </a:solidFill>
              <a:ln>
                <a:noFill/>
              </a:ln>
              <a:effectLst/>
            </c:spPr>
            <c:extLst>
              <c:ext xmlns:c16="http://schemas.microsoft.com/office/drawing/2014/chart" uri="{C3380CC4-5D6E-409C-BE32-E72D297353CC}">
                <c16:uniqueId val="{00000013-3C85-45D3-8CCA-1AA783285C75}"/>
              </c:ext>
            </c:extLst>
          </c:dPt>
          <c:dPt>
            <c:idx val="27"/>
            <c:invertIfNegative val="0"/>
            <c:bubble3D val="0"/>
            <c:spPr>
              <a:solidFill>
                <a:srgbClr val="606868"/>
              </a:solidFill>
              <a:ln>
                <a:noFill/>
              </a:ln>
              <a:effectLst/>
            </c:spPr>
            <c:extLst>
              <c:ext xmlns:c16="http://schemas.microsoft.com/office/drawing/2014/chart" uri="{C3380CC4-5D6E-409C-BE32-E72D297353CC}">
                <c16:uniqueId val="{00000015-3C85-45D3-8CCA-1AA783285C75}"/>
              </c:ext>
            </c:extLst>
          </c:dPt>
          <c:dPt>
            <c:idx val="30"/>
            <c:invertIfNegative val="0"/>
            <c:bubble3D val="0"/>
            <c:spPr>
              <a:solidFill>
                <a:srgbClr val="606868"/>
              </a:solidFill>
              <a:ln>
                <a:noFill/>
              </a:ln>
              <a:effectLst/>
            </c:spPr>
            <c:extLst>
              <c:ext xmlns:c16="http://schemas.microsoft.com/office/drawing/2014/chart" uri="{C3380CC4-5D6E-409C-BE32-E72D297353CC}">
                <c16:uniqueId val="{00000017-3C85-45D3-8CCA-1AA783285C75}"/>
              </c:ext>
            </c:extLst>
          </c:dPt>
          <c:dPt>
            <c:idx val="31"/>
            <c:invertIfNegative val="0"/>
            <c:bubble3D val="0"/>
            <c:spPr>
              <a:solidFill>
                <a:srgbClr val="FFC000"/>
              </a:solidFill>
              <a:ln>
                <a:noFill/>
              </a:ln>
              <a:effectLst/>
            </c:spPr>
            <c:extLst>
              <c:ext xmlns:c16="http://schemas.microsoft.com/office/drawing/2014/chart" uri="{C3380CC4-5D6E-409C-BE32-E72D297353CC}">
                <c16:uniqueId val="{00000019-3C85-45D3-8CCA-1AA783285C75}"/>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85-45D3-8CCA-1AA783285C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'F80'!$A$7:$A$38</c:f>
              <c:strCache>
                <c:ptCount val="32"/>
                <c:pt idx="0">
                  <c:v>Baja California</c:v>
                </c:pt>
                <c:pt idx="1">
                  <c:v>Sonora</c:v>
                </c:pt>
                <c:pt idx="2">
                  <c:v>Veracruz</c:v>
                </c:pt>
                <c:pt idx="3">
                  <c:v>Guerrero</c:v>
                </c:pt>
                <c:pt idx="4">
                  <c:v>Oaxaca</c:v>
                </c:pt>
                <c:pt idx="5">
                  <c:v>Michoacán</c:v>
                </c:pt>
                <c:pt idx="6">
                  <c:v>Tamaulipas</c:v>
                </c:pt>
                <c:pt idx="7">
                  <c:v>Campeche</c:v>
                </c:pt>
                <c:pt idx="8">
                  <c:v>Morelos</c:v>
                </c:pt>
                <c:pt idx="9">
                  <c:v>Aguascalientes</c:v>
                </c:pt>
                <c:pt idx="10">
                  <c:v>Tlaxcala</c:v>
                </c:pt>
                <c:pt idx="11">
                  <c:v>Colima</c:v>
                </c:pt>
                <c:pt idx="12">
                  <c:v>Durango</c:v>
                </c:pt>
                <c:pt idx="13">
                  <c:v>Nayarit</c:v>
                </c:pt>
                <c:pt idx="14">
                  <c:v>Tabasco</c:v>
                </c:pt>
                <c:pt idx="15">
                  <c:v>Hidalgo</c:v>
                </c:pt>
                <c:pt idx="16">
                  <c:v>San Luis Potosí</c:v>
                </c:pt>
                <c:pt idx="17">
                  <c:v>Coahuila</c:v>
                </c:pt>
                <c:pt idx="18">
                  <c:v>Chiapas</c:v>
                </c:pt>
                <c:pt idx="19">
                  <c:v>Sinaloa</c:v>
                </c:pt>
                <c:pt idx="20">
                  <c:v>Zacatecas</c:v>
                </c:pt>
                <c:pt idx="21">
                  <c:v>Baja California Sur</c:v>
                </c:pt>
                <c:pt idx="22">
                  <c:v>Chihuahua</c:v>
                </c:pt>
                <c:pt idx="23">
                  <c:v>Quintana Roo</c:v>
                </c:pt>
                <c:pt idx="24">
                  <c:v>Guanajuato</c:v>
                </c:pt>
                <c:pt idx="25">
                  <c:v>Puebla</c:v>
                </c:pt>
                <c:pt idx="26">
                  <c:v>Querétaro</c:v>
                </c:pt>
                <c:pt idx="27">
                  <c:v>Estado de México</c:v>
                </c:pt>
                <c:pt idx="28">
                  <c:v>Ciudad de México</c:v>
                </c:pt>
                <c:pt idx="29">
                  <c:v>Yucatán</c:v>
                </c:pt>
                <c:pt idx="30">
                  <c:v>Nuevo León</c:v>
                </c:pt>
                <c:pt idx="31">
                  <c:v>Jalisco</c:v>
                </c:pt>
              </c:strCache>
            </c:strRef>
          </c:cat>
          <c:val>
            <c:numRef>
              <c:f>'F80'!$F$7:$F$38</c:f>
              <c:numCache>
                <c:formatCode>#,##0</c:formatCode>
                <c:ptCount val="32"/>
                <c:pt idx="0">
                  <c:v>-370</c:v>
                </c:pt>
                <c:pt idx="1">
                  <c:v>-176</c:v>
                </c:pt>
                <c:pt idx="2">
                  <c:v>-133</c:v>
                </c:pt>
                <c:pt idx="3">
                  <c:v>-103</c:v>
                </c:pt>
                <c:pt idx="4">
                  <c:v>-71</c:v>
                </c:pt>
                <c:pt idx="5">
                  <c:v>-70</c:v>
                </c:pt>
                <c:pt idx="6">
                  <c:v>-69</c:v>
                </c:pt>
                <c:pt idx="7">
                  <c:v>-33</c:v>
                </c:pt>
                <c:pt idx="8">
                  <c:v>-33</c:v>
                </c:pt>
                <c:pt idx="9">
                  <c:v>-20</c:v>
                </c:pt>
                <c:pt idx="10">
                  <c:v>-19</c:v>
                </c:pt>
                <c:pt idx="11">
                  <c:v>-15</c:v>
                </c:pt>
                <c:pt idx="12">
                  <c:v>6</c:v>
                </c:pt>
                <c:pt idx="13">
                  <c:v>12</c:v>
                </c:pt>
                <c:pt idx="14">
                  <c:v>15</c:v>
                </c:pt>
                <c:pt idx="15">
                  <c:v>18</c:v>
                </c:pt>
                <c:pt idx="16">
                  <c:v>37</c:v>
                </c:pt>
                <c:pt idx="17">
                  <c:v>41</c:v>
                </c:pt>
                <c:pt idx="18">
                  <c:v>42</c:v>
                </c:pt>
                <c:pt idx="19">
                  <c:v>45</c:v>
                </c:pt>
                <c:pt idx="20">
                  <c:v>51</c:v>
                </c:pt>
                <c:pt idx="21">
                  <c:v>64</c:v>
                </c:pt>
                <c:pt idx="22">
                  <c:v>72</c:v>
                </c:pt>
                <c:pt idx="23">
                  <c:v>73</c:v>
                </c:pt>
                <c:pt idx="24">
                  <c:v>83</c:v>
                </c:pt>
                <c:pt idx="25">
                  <c:v>115</c:v>
                </c:pt>
                <c:pt idx="26">
                  <c:v>131</c:v>
                </c:pt>
                <c:pt idx="27">
                  <c:v>151</c:v>
                </c:pt>
                <c:pt idx="28">
                  <c:v>171</c:v>
                </c:pt>
                <c:pt idx="29">
                  <c:v>212</c:v>
                </c:pt>
                <c:pt idx="30">
                  <c:v>259</c:v>
                </c:pt>
                <c:pt idx="31">
                  <c:v>296</c:v>
                </c:pt>
              </c:numCache>
            </c:numRef>
          </c:val>
          <c:extLst>
            <c:ext xmlns:c16="http://schemas.microsoft.com/office/drawing/2014/chart" uri="{C3380CC4-5D6E-409C-BE32-E72D297353CC}">
              <c16:uniqueId val="{0000001A-3C85-45D3-8CCA-1AA783285C75}"/>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346"/>
          <c:min val="-42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EA86-4868-8F2E-8CBC394FFE37}"/>
              </c:ext>
            </c:extLst>
          </c:dPt>
          <c:dPt>
            <c:idx val="6"/>
            <c:invertIfNegative val="0"/>
            <c:bubble3D val="0"/>
            <c:extLst>
              <c:ext xmlns:c16="http://schemas.microsoft.com/office/drawing/2014/chart" uri="{C3380CC4-5D6E-409C-BE32-E72D297353CC}">
                <c16:uniqueId val="{00000001-EA86-4868-8F2E-8CBC394FFE37}"/>
              </c:ext>
            </c:extLst>
          </c:dPt>
          <c:dPt>
            <c:idx val="8"/>
            <c:invertIfNegative val="0"/>
            <c:bubble3D val="0"/>
            <c:extLst>
              <c:ext xmlns:c16="http://schemas.microsoft.com/office/drawing/2014/chart" uri="{C3380CC4-5D6E-409C-BE32-E72D297353CC}">
                <c16:uniqueId val="{00000002-EA86-4868-8F2E-8CBC394FFE37}"/>
              </c:ext>
            </c:extLst>
          </c:dPt>
          <c:dPt>
            <c:idx val="9"/>
            <c:invertIfNegative val="0"/>
            <c:bubble3D val="0"/>
            <c:extLst>
              <c:ext xmlns:c16="http://schemas.microsoft.com/office/drawing/2014/chart" uri="{C3380CC4-5D6E-409C-BE32-E72D297353CC}">
                <c16:uniqueId val="{00000003-EA86-4868-8F2E-8CBC394FFE37}"/>
              </c:ext>
            </c:extLst>
          </c:dPt>
          <c:dPt>
            <c:idx val="13"/>
            <c:invertIfNegative val="0"/>
            <c:bubble3D val="0"/>
            <c:spPr>
              <a:solidFill>
                <a:srgbClr val="E46C0A"/>
              </a:solidFill>
              <a:ln>
                <a:noFill/>
              </a:ln>
              <a:effectLst/>
            </c:spPr>
            <c:extLst>
              <c:ext xmlns:c16="http://schemas.microsoft.com/office/drawing/2014/chart" uri="{C3380CC4-5D6E-409C-BE32-E72D297353CC}">
                <c16:uniqueId val="{00000005-EA86-4868-8F2E-8CBC394FFE37}"/>
              </c:ext>
            </c:extLst>
          </c:dPt>
          <c:dPt>
            <c:idx val="14"/>
            <c:invertIfNegative val="0"/>
            <c:bubble3D val="0"/>
            <c:extLst>
              <c:ext xmlns:c16="http://schemas.microsoft.com/office/drawing/2014/chart" uri="{C3380CC4-5D6E-409C-BE32-E72D297353CC}">
                <c16:uniqueId val="{00000006-EA86-4868-8F2E-8CBC394FFE37}"/>
              </c:ext>
            </c:extLst>
          </c:dPt>
          <c:dPt>
            <c:idx val="15"/>
            <c:invertIfNegative val="0"/>
            <c:bubble3D val="0"/>
            <c:extLst>
              <c:ext xmlns:c16="http://schemas.microsoft.com/office/drawing/2014/chart" uri="{C3380CC4-5D6E-409C-BE32-E72D297353CC}">
                <c16:uniqueId val="{00000007-EA86-4868-8F2E-8CBC394FFE37}"/>
              </c:ext>
            </c:extLst>
          </c:dPt>
          <c:dPt>
            <c:idx val="16"/>
            <c:invertIfNegative val="0"/>
            <c:bubble3D val="0"/>
            <c:extLst>
              <c:ext xmlns:c16="http://schemas.microsoft.com/office/drawing/2014/chart" uri="{C3380CC4-5D6E-409C-BE32-E72D297353CC}">
                <c16:uniqueId val="{00000008-EA86-4868-8F2E-8CBC394FFE37}"/>
              </c:ext>
            </c:extLst>
          </c:dPt>
          <c:dPt>
            <c:idx val="17"/>
            <c:invertIfNegative val="0"/>
            <c:bubble3D val="0"/>
            <c:extLst>
              <c:ext xmlns:c16="http://schemas.microsoft.com/office/drawing/2014/chart" uri="{C3380CC4-5D6E-409C-BE32-E72D297353CC}">
                <c16:uniqueId val="{00000009-EA86-4868-8F2E-8CBC394FFE37}"/>
              </c:ext>
            </c:extLst>
          </c:dPt>
          <c:dPt>
            <c:idx val="19"/>
            <c:invertIfNegative val="0"/>
            <c:bubble3D val="0"/>
            <c:extLst>
              <c:ext xmlns:c16="http://schemas.microsoft.com/office/drawing/2014/chart" uri="{C3380CC4-5D6E-409C-BE32-E72D297353CC}">
                <c16:uniqueId val="{0000000A-EA86-4868-8F2E-8CBC394FFE37}"/>
              </c:ext>
            </c:extLst>
          </c:dPt>
          <c:dPt>
            <c:idx val="21"/>
            <c:invertIfNegative val="0"/>
            <c:bubble3D val="0"/>
            <c:extLst>
              <c:ext xmlns:c16="http://schemas.microsoft.com/office/drawing/2014/chart" uri="{C3380CC4-5D6E-409C-BE32-E72D297353CC}">
                <c16:uniqueId val="{0000000B-EA86-4868-8F2E-8CBC394FFE37}"/>
              </c:ext>
            </c:extLst>
          </c:dPt>
          <c:dPt>
            <c:idx val="22"/>
            <c:invertIfNegative val="0"/>
            <c:bubble3D val="0"/>
            <c:extLst>
              <c:ext xmlns:c16="http://schemas.microsoft.com/office/drawing/2014/chart" uri="{C3380CC4-5D6E-409C-BE32-E72D297353CC}">
                <c16:uniqueId val="{0000000C-EA86-4868-8F2E-8CBC394FFE37}"/>
              </c:ext>
            </c:extLst>
          </c:dPt>
          <c:dPt>
            <c:idx val="23"/>
            <c:invertIfNegative val="0"/>
            <c:bubble3D val="0"/>
            <c:extLst>
              <c:ext xmlns:c16="http://schemas.microsoft.com/office/drawing/2014/chart" uri="{C3380CC4-5D6E-409C-BE32-E72D297353CC}">
                <c16:uniqueId val="{0000000D-EA86-4868-8F2E-8CBC394FFE37}"/>
              </c:ext>
            </c:extLst>
          </c:dPt>
          <c:dPt>
            <c:idx val="24"/>
            <c:invertIfNegative val="0"/>
            <c:bubble3D val="0"/>
            <c:spPr>
              <a:solidFill>
                <a:srgbClr val="FFC000"/>
              </a:solidFill>
              <a:ln>
                <a:noFill/>
              </a:ln>
              <a:effectLst/>
            </c:spPr>
            <c:extLst>
              <c:ext xmlns:c16="http://schemas.microsoft.com/office/drawing/2014/chart" uri="{C3380CC4-5D6E-409C-BE32-E72D297353CC}">
                <c16:uniqueId val="{0000000F-EA86-4868-8F2E-8CBC394FFE37}"/>
              </c:ext>
            </c:extLst>
          </c:dPt>
          <c:dPt>
            <c:idx val="26"/>
            <c:invertIfNegative val="0"/>
            <c:bubble3D val="0"/>
            <c:extLst>
              <c:ext xmlns:c16="http://schemas.microsoft.com/office/drawing/2014/chart" uri="{C3380CC4-5D6E-409C-BE32-E72D297353CC}">
                <c16:uniqueId val="{00000010-EA86-4868-8F2E-8CBC394FFE37}"/>
              </c:ext>
            </c:extLst>
          </c:dPt>
          <c:dPt>
            <c:idx val="32"/>
            <c:invertIfNegative val="0"/>
            <c:bubble3D val="0"/>
            <c:extLst>
              <c:ext xmlns:c16="http://schemas.microsoft.com/office/drawing/2014/chart" uri="{C3380CC4-5D6E-409C-BE32-E72D297353CC}">
                <c16:uniqueId val="{00000011-EA86-4868-8F2E-8CBC394FFE37}"/>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A86-4868-8F2E-8CBC394FFE37}"/>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A86-4868-8F2E-8CBC394FFE37}"/>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'F81'!$A$7:$A$39</c:f>
              <c:strCache>
                <c:ptCount val="33"/>
                <c:pt idx="0">
                  <c:v>Baja California</c:v>
                </c:pt>
                <c:pt idx="1">
                  <c:v>Guerrero</c:v>
                </c:pt>
                <c:pt idx="2">
                  <c:v>Campeche</c:v>
                </c:pt>
                <c:pt idx="3">
                  <c:v>Oaxaca</c:v>
                </c:pt>
                <c:pt idx="4">
                  <c:v>Sonora</c:v>
                </c:pt>
                <c:pt idx="5">
                  <c:v>Tlaxcala</c:v>
                </c:pt>
                <c:pt idx="6">
                  <c:v>Veracruz</c:v>
                </c:pt>
                <c:pt idx="7">
                  <c:v>Morelos</c:v>
                </c:pt>
                <c:pt idx="8">
                  <c:v>Tamaulipas</c:v>
                </c:pt>
                <c:pt idx="9">
                  <c:v>Michoacán</c:v>
                </c:pt>
                <c:pt idx="10">
                  <c:v>Colima</c:v>
                </c:pt>
                <c:pt idx="11">
                  <c:v>Aguascalientes</c:v>
                </c:pt>
                <c:pt idx="12">
                  <c:v>Durango</c:v>
                </c:pt>
                <c:pt idx="13">
                  <c:v>Nacional</c:v>
                </c:pt>
                <c:pt idx="14">
                  <c:v>Nayarit</c:v>
                </c:pt>
                <c:pt idx="15">
                  <c:v>Sinaloa</c:v>
                </c:pt>
                <c:pt idx="16">
                  <c:v>Hidalgo</c:v>
                </c:pt>
                <c:pt idx="17">
                  <c:v>Coahuila</c:v>
                </c:pt>
                <c:pt idx="18">
                  <c:v>Tabasco</c:v>
                </c:pt>
                <c:pt idx="19">
                  <c:v>Ciudad de México</c:v>
                </c:pt>
                <c:pt idx="20">
                  <c:v>San Luis Potosí</c:v>
                </c:pt>
                <c:pt idx="21">
                  <c:v>Guanajuato</c:v>
                </c:pt>
                <c:pt idx="22">
                  <c:v>Chihuahua</c:v>
                </c:pt>
                <c:pt idx="23">
                  <c:v>Estado de México</c:v>
                </c:pt>
                <c:pt idx="24">
                  <c:v>Jalisco</c:v>
                </c:pt>
                <c:pt idx="25">
                  <c:v>Chiapas</c:v>
                </c:pt>
                <c:pt idx="26">
                  <c:v>Puebla</c:v>
                </c:pt>
                <c:pt idx="27">
                  <c:v>Nuevo León</c:v>
                </c:pt>
                <c:pt idx="28">
                  <c:v>Quintana Roo</c:v>
                </c:pt>
                <c:pt idx="29">
                  <c:v>Zacatecas</c:v>
                </c:pt>
                <c:pt idx="30">
                  <c:v>Baja California Sur</c:v>
                </c:pt>
                <c:pt idx="31">
                  <c:v>Querétaro</c:v>
                </c:pt>
                <c:pt idx="32">
                  <c:v>Yucatán</c:v>
                </c:pt>
              </c:strCache>
            </c:strRef>
          </c:cat>
          <c:val>
            <c:numRef>
              <c:f>'F81'!$F$7:$F$39</c:f>
              <c:numCache>
                <c:formatCode>0.00%</c:formatCode>
                <c:ptCount val="33"/>
                <c:pt idx="0">
                  <c:v>-8.2861173941281008E-3</c:v>
                </c:pt>
                <c:pt idx="1">
                  <c:v>-7.5078358480938903E-3</c:v>
                </c:pt>
                <c:pt idx="2">
                  <c:v>-5.1417887192272103E-3</c:v>
                </c:pt>
                <c:pt idx="3">
                  <c:v>-4.9141749723145001E-3</c:v>
                </c:pt>
                <c:pt idx="4">
                  <c:v>-4.5100451004510501E-3</c:v>
                </c:pt>
                <c:pt idx="5">
                  <c:v>-3.4240403676337699E-3</c:v>
                </c:pt>
                <c:pt idx="6">
                  <c:v>-3.0551535616658602E-3</c:v>
                </c:pt>
                <c:pt idx="7">
                  <c:v>-2.61987932677044E-3</c:v>
                </c:pt>
                <c:pt idx="8">
                  <c:v>-2.0190788318604799E-3</c:v>
                </c:pt>
                <c:pt idx="9">
                  <c:v>-1.8832391713747799E-3</c:v>
                </c:pt>
                <c:pt idx="10">
                  <c:v>-1.2850167052171899E-3</c:v>
                </c:pt>
                <c:pt idx="11">
                  <c:v>-1.19710301071407E-3</c:v>
                </c:pt>
                <c:pt idx="12">
                  <c:v>4.1288191577204498E-4</c:v>
                </c:pt>
                <c:pt idx="13">
                  <c:v>7.3388916209005096E-4</c:v>
                </c:pt>
                <c:pt idx="14">
                  <c:v>8.6523902227986205E-4</c:v>
                </c:pt>
                <c:pt idx="15">
                  <c:v>1.03431631691442E-3</c:v>
                </c:pt>
                <c:pt idx="16">
                  <c:v>1.1080332409971699E-3</c:v>
                </c:pt>
                <c:pt idx="17">
                  <c:v>1.1486202549375599E-3</c:v>
                </c:pt>
                <c:pt idx="18">
                  <c:v>1.2751849018106699E-3</c:v>
                </c:pt>
                <c:pt idx="19">
                  <c:v>1.3511378002528699E-3</c:v>
                </c:pt>
                <c:pt idx="20">
                  <c:v>1.55449121922535E-3</c:v>
                </c:pt>
                <c:pt idx="21">
                  <c:v>1.67653059163353E-3</c:v>
                </c:pt>
                <c:pt idx="22">
                  <c:v>1.70212765957456E-3</c:v>
                </c:pt>
                <c:pt idx="23">
                  <c:v>1.9340625560366801E-3</c:v>
                </c:pt>
                <c:pt idx="24">
                  <c:v>2.80104092737177E-3</c:v>
                </c:pt>
                <c:pt idx="25">
                  <c:v>2.8405248207763502E-3</c:v>
                </c:pt>
                <c:pt idx="26">
                  <c:v>3.2838378069675002E-3</c:v>
                </c:pt>
                <c:pt idx="27">
                  <c:v>3.4039980548583601E-3</c:v>
                </c:pt>
                <c:pt idx="28">
                  <c:v>3.5241865405040199E-3</c:v>
                </c:pt>
                <c:pt idx="29">
                  <c:v>4.2620758816647201E-3</c:v>
                </c:pt>
                <c:pt idx="30">
                  <c:v>4.3363371502134198E-3</c:v>
                </c:pt>
                <c:pt idx="31">
                  <c:v>4.4274705961875301E-3</c:v>
                </c:pt>
                <c:pt idx="32">
                  <c:v>9.8866763046214796E-3</c:v>
                </c:pt>
              </c:numCache>
            </c:numRef>
          </c:val>
          <c:extLst>
            <c:ext xmlns:c16="http://schemas.microsoft.com/office/drawing/2014/chart" uri="{C3380CC4-5D6E-409C-BE32-E72D297353CC}">
              <c16:uniqueId val="{00000013-EA86-4868-8F2E-8CBC394FFE37}"/>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1.188667630462148E-2"/>
          <c:min val="-1.2286117394128101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'F11'!$A$6</c:f>
              <c:strCache>
                <c:ptCount val="1"/>
                <c:pt idx="0">
                  <c:v>INFONAVIT</c:v>
                </c:pt>
              </c:strCache>
            </c:strRef>
          </c:tx>
          <c:spPr>
            <a:solidFill>
              <a:srgbClr val="FBBB27"/>
            </a:solidFill>
            <a:ln>
              <a:noFill/>
            </a:ln>
            <a:effectLst/>
          </c:spPr>
          <c:invertIfNegative val="0"/>
          <c:dLbls>
            <c:dLbl>
              <c:idx val="1"/>
              <c:tx>
                <c:rich>
                  <a:bodyPr/>
                  <a:lstStyle/>
                  <a:p>
                    <a:fld id="{6FFBE1B5-8902-40C9-ABB1-A4131A03B150}"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{6FFBE1B5-8902-40C9-ABB1-A4131A03B150}</c15:txfldGUID>
                      <c15:f>'F11'!$E$6</c15:f>
                      <c15:dlblFieldTableCache>
                        <c:ptCount val="1"/>
                        <c:pt idx="0">
                          <c:v>60.3%</c:v>
                        </c:pt>
                      </c15:dlblFieldTableCache>
                    </c15:dlblFTEntry>
                  </c15:dlblFieldTable>
                  <c15:showDataLabelsRange val="0"/>
                </c:ext>
                <c:ext xmlns:c16="http://schemas.microsoft.com/office/drawing/2014/chart" uri="{C3380CC4-5D6E-409C-BE32-E72D297353CC}">
                  <c16:uniqueId val="{00000000-6920-417C-A968-8F37CBFED3E0}"/>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'F11'!$B$5:$C$5</c:f>
              <c:strCache>
                <c:ptCount val="2"/>
                <c:pt idx="0">
                  <c:v>Cofinanciamientos y subsidios</c:v>
                </c:pt>
                <c:pt idx="1">
                  <c:v>Crédito individual</c:v>
                </c:pt>
              </c:strCache>
            </c:strRef>
          </c:cat>
          <c:val>
            <c:numRef>
              <c:f>'F11'!$B$6:$C$6</c:f>
              <c:numCache>
                <c:formatCode>General</c:formatCode>
                <c:ptCount val="2"/>
                <c:pt idx="1">
                  <c:v>1292</c:v>
                </c:pt>
              </c:numCache>
            </c:numRef>
          </c:val>
          <c:extLst>
            <c:ext xmlns:c16="http://schemas.microsoft.com/office/drawing/2014/chart" uri="{C3380CC4-5D6E-409C-BE32-E72D297353CC}">
              <c16:uniqueId val="{00000001-6920-417C-A968-8F37CBFED3E0}"/>
            </c:ext>
          </c:extLst>
        </c:ser>
        <c:ser>
          <c:idx val="1"/>
          <c:order val="1"/>
          <c:tx>
            <c:strRef>
              <c:f>'F11'!$A$7</c:f>
              <c:strCache>
                <c:ptCount val="1"/>
                <c:pt idx="0">
                  <c:v>BANCA (CNBV)</c:v>
                </c:pt>
              </c:strCache>
            </c:strRef>
          </c:tx>
          <c:spPr>
            <a:solidFill>
              <a:schemeClr val="accent2"/>
            </a:solidFill>
            <a:ln>
              <a:noFill/>
            </a:ln>
            <a:effectLst/>
          </c:spPr>
          <c:invertIfNegative val="0"/>
          <c:dLbls>
            <c:dLbl>
              <c:idx val="1"/>
              <c:tx>
                <c:rich>
                  <a:bodyPr/>
                  <a:lstStyle/>
                  <a:p>
                    <a:fld id="{E1D3F21B-4C0F-4880-9965-6E40B9A0C96B}"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{E1D3F21B-4C0F-4880-9965-6E40B9A0C96B}</c15:txfldGUID>
                      <c15:f>'F11'!$E$7</c15:f>
                      <c15:dlblFieldTableCache>
                        <c:ptCount val="1"/>
                        <c:pt idx="0">
                          <c:v>39.4%</c:v>
                        </c:pt>
                      </c15:dlblFieldTableCache>
                    </c15:dlblFTEntry>
                  </c15:dlblFieldTable>
                  <c15:showDataLabelsRange val="0"/>
                </c:ext>
                <c:ext xmlns:c16="http://schemas.microsoft.com/office/drawing/2014/chart" uri="{C3380CC4-5D6E-409C-BE32-E72D297353CC}">
                  <c16:uniqueId val="{00000002-6920-417C-A968-8F37CBFED3E0}"/>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'F11'!$B$5:$C$5</c:f>
              <c:strCache>
                <c:ptCount val="2"/>
                <c:pt idx="0">
                  <c:v>Cofinanciamientos y subsidios</c:v>
                </c:pt>
                <c:pt idx="1">
                  <c:v>Crédito individual</c:v>
                </c:pt>
              </c:strCache>
            </c:strRef>
          </c:cat>
          <c:val>
            <c:numRef>
              <c:f>'F11'!$B$7:$C$7</c:f>
              <c:numCache>
                <c:formatCode>General</c:formatCode>
                <c:ptCount val="2"/>
                <c:pt idx="1">
                  <c:v>844</c:v>
                </c:pt>
              </c:numCache>
            </c:numRef>
          </c:val>
          <c:extLst>
            <c:ext xmlns:c16="http://schemas.microsoft.com/office/drawing/2014/chart" uri="{C3380CC4-5D6E-409C-BE32-E72D297353CC}">
              <c16:uniqueId val="{00000003-6920-417C-A968-8F37CBFED3E0}"/>
            </c:ext>
          </c:extLst>
        </c:ser>
        <c:ser>
          <c:idx val="2"/>
          <c:order val="2"/>
          <c:tx>
            <c:strRef>
              <c:f>'F11'!$A$8</c:f>
              <c:strCache>
                <c:ptCount val="1"/>
                <c:pt idx="0">
                  <c:v>FOVISSSTE</c:v>
                </c:pt>
              </c:strCache>
            </c:strRef>
          </c:tx>
          <c:spPr>
            <a:solidFill>
              <a:schemeClr val="accent3"/>
            </a:solidFill>
            <a:ln>
              <a:noFill/>
            </a:ln>
            <a:effectLst/>
          </c:spPr>
          <c:invertIfNegative val="0"/>
          <c:dLbls>
            <c:dLbl>
              <c:idx val="1"/>
              <c:tx>
                <c:rich>
                  <a:bodyPr/>
                  <a:lstStyle/>
                  <a:p>
                    <a:fld id="{7C9BA675-FB01-4A5C-8639-0B8A179EB4FB}"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{7C9BA675-FB01-4A5C-8639-0B8A179EB4FB}</c15:txfldGUID>
                      <c15:f>'F11'!$E$8</c15:f>
                      <c15:dlblFieldTableCache>
                        <c:ptCount val="1"/>
                        <c:pt idx="0">
                          <c:v>0.2%</c:v>
                        </c:pt>
                      </c15:dlblFieldTableCache>
                    </c15:dlblFTEntry>
                  </c15:dlblFieldTable>
                  <c15:showDataLabelsRange val="0"/>
                </c:ext>
                <c:ext xmlns:c16="http://schemas.microsoft.com/office/drawing/2014/chart" uri="{C3380CC4-5D6E-409C-BE32-E72D297353CC}">
                  <c16:uniqueId val="{00000004-6920-417C-A968-8F37CBFED3E0}"/>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'F11'!$B$5:$C$5</c:f>
              <c:strCache>
                <c:ptCount val="2"/>
                <c:pt idx="0">
                  <c:v>Cofinanciamientos y subsidios</c:v>
                </c:pt>
                <c:pt idx="1">
                  <c:v>Crédito individual</c:v>
                </c:pt>
              </c:strCache>
            </c:strRef>
          </c:cat>
          <c:val>
            <c:numRef>
              <c:f>'F11'!$B$8:$C$8</c:f>
              <c:numCache>
                <c:formatCode>General</c:formatCode>
                <c:ptCount val="2"/>
                <c:pt idx="1">
                  <c:v>5</c:v>
                </c:pt>
              </c:numCache>
            </c:numRef>
          </c:val>
          <c:extLst>
            <c:ext xmlns:c16="http://schemas.microsoft.com/office/drawing/2014/chart" uri="{C3380CC4-5D6E-409C-BE32-E72D297353CC}">
              <c16:uniqueId val="{00000005-6920-417C-A968-8F37CBFED3E0}"/>
            </c:ext>
          </c:extLst>
        </c:ser>
        <c:ser>
          <c:idx val="3"/>
          <c:order val="3"/>
          <c:tx>
            <c:strRef>
              <c:f>'F11'!$A$9</c:f>
              <c:strCache>
                <c:ptCount val="1"/>
                <c:pt idx="0">
                  <c:v>OTROS</c:v>
                </c:pt>
              </c:strCache>
            </c:strRef>
          </c:tx>
          <c:spPr>
            <a:solidFill>
              <a:srgbClr val="BDCFF1"/>
            </a:solidFill>
            <a:ln>
              <a:noFill/>
            </a:ln>
            <a:effectLst/>
          </c:spPr>
          <c:invertIfNegative val="0"/>
          <c:dLbls>
            <c:dLbl>
              <c:idx val="1"/>
              <c:layout>
                <c:manualLayout>
                  <c:x val="0"/>
                  <c:y val="-1.3333333333333353E-2"/>
                </c:manualLayout>
              </c:layout>
              <c:tx>
                <c:rich>
                  <a:bodyPr/>
                  <a:lstStyle/>
                  <a:p>
                    <a:fld id="{C5523015-966C-4D5E-A797-E97F7F2D5497}"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{C5523015-966C-4D5E-A797-E97F7F2D5497}</c15:txfldGUID>
                      <c15:f>'F11'!$E$9</c15:f>
                      <c15:dlblFieldTableCache>
                        <c:ptCount val="1"/>
                        <c:pt idx="0">
                          <c:v>0.0%</c:v>
                        </c:pt>
                      </c15:dlblFieldTableCache>
                    </c15:dlblFTEntry>
                  </c15:dlblFieldTable>
                  <c15:showDataLabelsRange val="0"/>
                </c:ext>
                <c:ext xmlns:c16="http://schemas.microsoft.com/office/drawing/2014/chart" uri="{C3380CC4-5D6E-409C-BE32-E72D297353CC}">
                  <c16:uniqueId val="{00000006-6920-417C-A968-8F37CBFED3E0}"/>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'F11'!$B$5:$C$5</c:f>
              <c:strCache>
                <c:ptCount val="2"/>
                <c:pt idx="0">
                  <c:v>Cofinanciamientos y subsidios</c:v>
                </c:pt>
                <c:pt idx="1">
                  <c:v>Crédito individual</c:v>
                </c:pt>
              </c:strCache>
            </c:strRef>
          </c:cat>
          <c:val>
            <c:numRef>
              <c:f>'F11'!$B$9:$C$9</c:f>
              <c:numCache>
                <c:formatCode>General</c:formatCode>
                <c:ptCount val="2"/>
                <c:pt idx="1">
                  <c:v>1</c:v>
                </c:pt>
              </c:numCache>
            </c:numRef>
          </c:val>
          <c:extLst>
            <c:ext xmlns:c16="http://schemas.microsoft.com/office/drawing/2014/chart" uri="{C3380CC4-5D6E-409C-BE32-E72D297353CC}">
              <c16:uniqueId val="{00000007-6920-417C-A968-8F37CBFED3E0}"/>
            </c:ext>
          </c:extLst>
        </c:ser>
        <c:ser>
          <c:idx val="4"/>
          <c:order val="4"/>
          <c:tx>
            <c:strRef>
              <c:f>'F11'!$A$10</c:f>
              <c:strCache>
                <c:ptCount val="1"/>
                <c:pt idx="0">
                  <c:v>Cofinanciamientos y subsidios</c:v>
                </c:pt>
              </c:strCache>
            </c:strRef>
          </c:tx>
          <c:spPr>
            <a:solidFill>
              <a:srgbClr val="393D3F"/>
            </a:solidFill>
            <a:ln>
              <a:noFill/>
            </a:ln>
            <a:effectLst/>
          </c:spPr>
          <c:invertIfNegative val="0"/>
          <c:dLbls>
            <c:dLbl>
              <c:idx val="0"/>
              <c:tx>
                <c:rich>
                  <a:bodyPr/>
                  <a:lstStyle/>
                  <a:p>
                    <a:fld id="{64F1EC54-A022-4432-B38E-6B28ACC18BA4}" type="CELLRANGE">
                      <a:rPr lang="es-MX"/>
                      <a:pPr/>
                      <a:t>[CELLRANGE]</a:t>
                    </a:fld>
                    <a:r>
                      <a:rPr lang="es-MX" baseline="0"/>
                      <a:t>, </a:t>
                    </a:r>
                    <a:fld id="{909119F0-D42B-47BF-AF9E-5436217EB305}" type="VALUE">
                      <a:rPr lang="es-MX" baseline="0"/>
                      <a:pPr/>
                      <a:t>[VALOR]</a:t>
                    </a:fld>
                    <a:endParaRPr lang="es-MX"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920-417C-A968-8F37CBFED3E0}"/>
                </c:ext>
              </c:extLst>
            </c:dLbl>
            <c:dLbl>
              <c:idx val="1"/>
              <c:tx>
                <c:rich>
                  <a:bodyPr/>
                  <a:lstStyle/>
                  <a:p>
                    <a:endParaRPr lang="en-US"/>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920-417C-A968-8F37CBFED3E0}"/>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'F11'!$B$5:$C$5</c:f>
              <c:strCache>
                <c:ptCount val="2"/>
                <c:pt idx="0">
                  <c:v>Cofinanciamientos y subsidios</c:v>
                </c:pt>
                <c:pt idx="1">
                  <c:v>Crédito individual</c:v>
                </c:pt>
              </c:strCache>
            </c:strRef>
          </c:cat>
          <c:val>
            <c:numRef>
              <c:f>'F11'!$B$10:$C$10</c:f>
              <c:numCache>
                <c:formatCode>General</c:formatCode>
                <c:ptCount val="2"/>
                <c:pt idx="0">
                  <c:v>572</c:v>
                </c:pt>
              </c:numCache>
            </c:numRef>
          </c:val>
          <c:extLst>
            <c:ext xmlns:c15="http://schemas.microsoft.com/office/drawing/2012/chart" uri="{02D57815-91ED-43cb-92C2-25804820EDAC}">
              <c15:datalabelsRange>
                <c15:f>'F11'!$D$10</c15:f>
                <c15:dlblRangeCache>
                  <c:ptCount val="1"/>
                  <c:pt idx="0">
                    <c:v>21.1%</c:v>
                  </c:pt>
                </c15:dlblRangeCache>
              </c15:datalabelsRange>
            </c:ext>
            <c:ext xmlns:c16="http://schemas.microsoft.com/office/drawing/2014/chart" uri="{C3380CC4-5D6E-409C-BE32-E72D297353CC}">
              <c16:uniqueId val="{0000000A-6920-417C-A968-8F37CBFED3E0}"/>
            </c:ext>
          </c:extLst>
        </c:ser>
        <c:dLbls>
          <c:dLblPos val="ctr"/>
          <c:showLegendKey val="0"/>
          <c:showVal val="1"/>
          <c:showCatName val="0"/>
          <c:showSerName val="0"/>
          <c:showPercent val="0"/>
          <c:showBubbleSize val="0"/>
        </c:dLbls>
        <c:gapWidth val="150"/>
        <c:overlap val="100"/>
        <c:axId val="439071768"/>
        <c:axId val="439071440"/>
      </c:barChart>
      <c:catAx>
        <c:axId val="439071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39071440"/>
        <c:crosses val="autoZero"/>
        <c:auto val="1"/>
        <c:lblAlgn val="ctr"/>
        <c:lblOffset val="100"/>
        <c:noMultiLvlLbl val="0"/>
      </c:catAx>
      <c:valAx>
        <c:axId val="439071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39071768"/>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'F82'!$C$5</c:f>
              <c:strCache>
                <c:ptCount val="1"/>
                <c:pt idx="0">
                  <c:v>Variación</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3DA6-48C0-BCC3-68AA5BC1295B}"/>
              </c:ext>
            </c:extLst>
          </c:dPt>
          <c:dPt>
            <c:idx val="22"/>
            <c:invertIfNegative val="0"/>
            <c:bubble3D val="0"/>
            <c:spPr>
              <a:solidFill>
                <a:srgbClr val="7C878E"/>
              </a:solidFill>
              <a:ln>
                <a:noFill/>
              </a:ln>
              <a:effectLst/>
            </c:spPr>
            <c:extLst>
              <c:ext xmlns:c16="http://schemas.microsoft.com/office/drawing/2014/chart" uri="{C3380CC4-5D6E-409C-BE32-E72D297353CC}">
                <c16:uniqueId val="{00000003-3DA6-48C0-BCC3-68AA5BC1295B}"/>
              </c:ext>
            </c:extLst>
          </c:dPt>
          <c:dPt>
            <c:idx val="34"/>
            <c:invertIfNegative val="0"/>
            <c:bubble3D val="0"/>
            <c:spPr>
              <a:solidFill>
                <a:srgbClr val="7C878E"/>
              </a:solidFill>
              <a:ln>
                <a:noFill/>
              </a:ln>
              <a:effectLst/>
            </c:spPr>
            <c:extLst>
              <c:ext xmlns:c16="http://schemas.microsoft.com/office/drawing/2014/chart" uri="{C3380CC4-5D6E-409C-BE32-E72D297353CC}">
                <c16:uniqueId val="{00000005-3DA6-48C0-BCC3-68AA5BC1295B}"/>
              </c:ext>
            </c:extLst>
          </c:dPt>
          <c:dPt>
            <c:idx val="46"/>
            <c:invertIfNegative val="0"/>
            <c:bubble3D val="0"/>
            <c:spPr>
              <a:solidFill>
                <a:srgbClr val="7C878E"/>
              </a:solidFill>
              <a:ln>
                <a:noFill/>
              </a:ln>
              <a:effectLst/>
            </c:spPr>
            <c:extLst>
              <c:ext xmlns:c16="http://schemas.microsoft.com/office/drawing/2014/chart" uri="{C3380CC4-5D6E-409C-BE32-E72D297353CC}">
                <c16:uniqueId val="{00000007-3DA6-48C0-BCC3-68AA5BC1295B}"/>
              </c:ext>
            </c:extLst>
          </c:dPt>
          <c:dPt>
            <c:idx val="58"/>
            <c:invertIfNegative val="0"/>
            <c:bubble3D val="0"/>
            <c:spPr>
              <a:solidFill>
                <a:srgbClr val="7C878E"/>
              </a:solidFill>
              <a:ln>
                <a:noFill/>
              </a:ln>
              <a:effectLst/>
            </c:spPr>
            <c:extLst>
              <c:ext xmlns:c16="http://schemas.microsoft.com/office/drawing/2014/chart" uri="{C3380CC4-5D6E-409C-BE32-E72D297353CC}">
                <c16:uniqueId val="{00000009-3DA6-48C0-BCC3-68AA5BC1295B}"/>
              </c:ext>
            </c:extLst>
          </c:dPt>
          <c:dPt>
            <c:idx val="70"/>
            <c:invertIfNegative val="0"/>
            <c:bubble3D val="0"/>
            <c:spPr>
              <a:solidFill>
                <a:srgbClr val="7C878E"/>
              </a:solidFill>
              <a:ln>
                <a:noFill/>
              </a:ln>
              <a:effectLst/>
            </c:spPr>
            <c:extLst>
              <c:ext xmlns:c16="http://schemas.microsoft.com/office/drawing/2014/chart" uri="{C3380CC4-5D6E-409C-BE32-E72D297353CC}">
                <c16:uniqueId val="{0000000B-3DA6-48C0-BCC3-68AA5BC1295B}"/>
              </c:ext>
            </c:extLst>
          </c:dPt>
          <c:dPt>
            <c:idx val="82"/>
            <c:invertIfNegative val="0"/>
            <c:bubble3D val="0"/>
            <c:spPr>
              <a:solidFill>
                <a:srgbClr val="7C878E"/>
              </a:solidFill>
              <a:ln>
                <a:noFill/>
              </a:ln>
              <a:effectLst/>
            </c:spPr>
            <c:extLst>
              <c:ext xmlns:c16="http://schemas.microsoft.com/office/drawing/2014/chart" uri="{C3380CC4-5D6E-409C-BE32-E72D297353CC}">
                <c16:uniqueId val="{0000000D-3DA6-48C0-BCC3-68AA5BC1295B}"/>
              </c:ext>
            </c:extLst>
          </c:dPt>
          <c:dPt>
            <c:idx val="94"/>
            <c:invertIfNegative val="0"/>
            <c:bubble3D val="0"/>
            <c:spPr>
              <a:solidFill>
                <a:srgbClr val="7C878E"/>
              </a:solidFill>
              <a:ln>
                <a:noFill/>
              </a:ln>
              <a:effectLst/>
            </c:spPr>
            <c:extLst>
              <c:ext xmlns:c16="http://schemas.microsoft.com/office/drawing/2014/chart" uri="{C3380CC4-5D6E-409C-BE32-E72D297353CC}">
                <c16:uniqueId val="{0000000F-3DA6-48C0-BCC3-68AA5BC1295B}"/>
              </c:ext>
            </c:extLst>
          </c:dPt>
          <c:dPt>
            <c:idx val="106"/>
            <c:invertIfNegative val="0"/>
            <c:bubble3D val="0"/>
            <c:spPr>
              <a:solidFill>
                <a:srgbClr val="7C878E"/>
              </a:solidFill>
              <a:ln>
                <a:noFill/>
              </a:ln>
              <a:effectLst/>
            </c:spPr>
            <c:extLst>
              <c:ext xmlns:c16="http://schemas.microsoft.com/office/drawing/2014/chart" uri="{C3380CC4-5D6E-409C-BE32-E72D297353CC}">
                <c16:uniqueId val="{00000011-3DA6-48C0-BCC3-68AA5BC1295B}"/>
              </c:ext>
            </c:extLst>
          </c:dPt>
          <c:dPt>
            <c:idx val="118"/>
            <c:invertIfNegative val="0"/>
            <c:bubble3D val="0"/>
            <c:spPr>
              <a:solidFill>
                <a:srgbClr val="FBBB27"/>
              </a:solidFill>
              <a:ln>
                <a:noFill/>
              </a:ln>
              <a:effectLst/>
            </c:spPr>
            <c:extLst>
              <c:ext xmlns:c16="http://schemas.microsoft.com/office/drawing/2014/chart" uri="{C3380CC4-5D6E-409C-BE32-E72D297353CC}">
                <c16:uniqueId val="{00000013-3DA6-48C0-BCC3-68AA5BC1295B}"/>
              </c:ext>
            </c:extLst>
          </c:dPt>
          <c:cat>
            <c:multiLvlStrRef>
              <c:f>'F82'!$A$6:$B$124</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'F82'!$C$6:$C$124</c:f>
              <c:numCache>
                <c:formatCode>0.0</c:formatCode>
                <c:ptCount val="119"/>
                <c:pt idx="0">
                  <c:v>1.028536511197</c:v>
                </c:pt>
                <c:pt idx="1">
                  <c:v>2.7224128748730001</c:v>
                </c:pt>
                <c:pt idx="2">
                  <c:v>-4.0246762657420003</c:v>
                </c:pt>
                <c:pt idx="3">
                  <c:v>7.9404131484659999</c:v>
                </c:pt>
                <c:pt idx="4">
                  <c:v>0.94795596536600002</c:v>
                </c:pt>
                <c:pt idx="5">
                  <c:v>6.1528287342999997E-2</c:v>
                </c:pt>
                <c:pt idx="6">
                  <c:v>1.8397864961549999</c:v>
                </c:pt>
                <c:pt idx="7">
                  <c:v>5.0786328562119998</c:v>
                </c:pt>
                <c:pt idx="8">
                  <c:v>3.673794626666</c:v>
                </c:pt>
                <c:pt idx="9">
                  <c:v>8.0135256010060001</c:v>
                </c:pt>
                <c:pt idx="10">
                  <c:v>4.6293547860649999</c:v>
                </c:pt>
                <c:pt idx="11">
                  <c:v>5.131460693717</c:v>
                </c:pt>
                <c:pt idx="12">
                  <c:v>5.8807987494839997</c:v>
                </c:pt>
                <c:pt idx="13">
                  <c:v>3.4970096434819999</c:v>
                </c:pt>
                <c:pt idx="14">
                  <c:v>12.292692224148</c:v>
                </c:pt>
                <c:pt idx="15">
                  <c:v>6.8373109882860001</c:v>
                </c:pt>
                <c:pt idx="16">
                  <c:v>13.353300013665001</c:v>
                </c:pt>
                <c:pt idx="17">
                  <c:v>12.409618293735001</c:v>
                </c:pt>
                <c:pt idx="18">
                  <c:v>7.4083142664280004</c:v>
                </c:pt>
                <c:pt idx="19">
                  <c:v>4.5745139717859997</c:v>
                </c:pt>
                <c:pt idx="20">
                  <c:v>9.2811047057970004</c:v>
                </c:pt>
                <c:pt idx="21">
                  <c:v>6.3789544641699996</c:v>
                </c:pt>
                <c:pt idx="22">
                  <c:v>6.9465060539180001</c:v>
                </c:pt>
                <c:pt idx="23">
                  <c:v>10.880841157113</c:v>
                </c:pt>
                <c:pt idx="24">
                  <c:v>10.519736115317</c:v>
                </c:pt>
                <c:pt idx="25">
                  <c:v>6.8262448166730003</c:v>
                </c:pt>
                <c:pt idx="26">
                  <c:v>2.2921912876969999</c:v>
                </c:pt>
                <c:pt idx="27">
                  <c:v>2.2070886310820002</c:v>
                </c:pt>
                <c:pt idx="28">
                  <c:v>1.078912142019</c:v>
                </c:pt>
                <c:pt idx="29">
                  <c:v>4.4841227445329999</c:v>
                </c:pt>
                <c:pt idx="30">
                  <c:v>9.3545304981079997</c:v>
                </c:pt>
                <c:pt idx="31">
                  <c:v>8.4389278552209994</c:v>
                </c:pt>
                <c:pt idx="32">
                  <c:v>15.371210776813999</c:v>
                </c:pt>
                <c:pt idx="33">
                  <c:v>1.5674818043259999</c:v>
                </c:pt>
                <c:pt idx="34">
                  <c:v>2.5234574823020002</c:v>
                </c:pt>
                <c:pt idx="35">
                  <c:v>4.1394425159760004</c:v>
                </c:pt>
                <c:pt idx="36">
                  <c:v>3.0262720001069998</c:v>
                </c:pt>
                <c:pt idx="37">
                  <c:v>6.0900161900930003</c:v>
                </c:pt>
                <c:pt idx="38">
                  <c:v>3.4067139252669998</c:v>
                </c:pt>
                <c:pt idx="39">
                  <c:v>6.6936190633330002</c:v>
                </c:pt>
                <c:pt idx="40">
                  <c:v>2.5296044142370002</c:v>
                </c:pt>
                <c:pt idx="41">
                  <c:v>2.1389658825229998</c:v>
                </c:pt>
                <c:pt idx="42">
                  <c:v>-5.7910617536329996</c:v>
                </c:pt>
                <c:pt idx="43">
                  <c:v>-2.1300034505209999</c:v>
                </c:pt>
                <c:pt idx="44">
                  <c:v>-7.4897879516990002</c:v>
                </c:pt>
                <c:pt idx="45">
                  <c:v>-2.9510925358879998</c:v>
                </c:pt>
                <c:pt idx="46">
                  <c:v>1.1073287594750001</c:v>
                </c:pt>
                <c:pt idx="47">
                  <c:v>-1.8457562059929999</c:v>
                </c:pt>
                <c:pt idx="48">
                  <c:v>-0.80837598077299999</c:v>
                </c:pt>
                <c:pt idx="49">
                  <c:v>0.53461465153900001</c:v>
                </c:pt>
                <c:pt idx="50">
                  <c:v>7.3685260017849998</c:v>
                </c:pt>
                <c:pt idx="51">
                  <c:v>-4.9013812515000001</c:v>
                </c:pt>
                <c:pt idx="52">
                  <c:v>1.448673462678</c:v>
                </c:pt>
                <c:pt idx="53">
                  <c:v>3.6189606915830002</c:v>
                </c:pt>
                <c:pt idx="54">
                  <c:v>2.2123137515960001</c:v>
                </c:pt>
                <c:pt idx="55">
                  <c:v>2.9787120449079998</c:v>
                </c:pt>
                <c:pt idx="56">
                  <c:v>3.1238025396100002</c:v>
                </c:pt>
                <c:pt idx="57">
                  <c:v>1.121916470633</c:v>
                </c:pt>
                <c:pt idx="58">
                  <c:v>0.39248058133399999</c:v>
                </c:pt>
                <c:pt idx="59">
                  <c:v>4.4588168712689997</c:v>
                </c:pt>
                <c:pt idx="60">
                  <c:v>4.3573138755469998</c:v>
                </c:pt>
                <c:pt idx="61">
                  <c:v>1.248533973335</c:v>
                </c:pt>
                <c:pt idx="62">
                  <c:v>-2.9426580333849999</c:v>
                </c:pt>
                <c:pt idx="63">
                  <c:v>5.2008290276029996</c:v>
                </c:pt>
                <c:pt idx="64">
                  <c:v>0.49398610989000002</c:v>
                </c:pt>
                <c:pt idx="65">
                  <c:v>-2.5618431095859999</c:v>
                </c:pt>
                <c:pt idx="66">
                  <c:v>2.6342514951139999</c:v>
                </c:pt>
                <c:pt idx="67">
                  <c:v>2.2234434086479999</c:v>
                </c:pt>
                <c:pt idx="68">
                  <c:v>-2.7852860089439999</c:v>
                </c:pt>
                <c:pt idx="69">
                  <c:v>4.0915670318549999</c:v>
                </c:pt>
                <c:pt idx="70">
                  <c:v>-1.9479407490409999</c:v>
                </c:pt>
                <c:pt idx="71">
                  <c:v>-4.9338475239240003</c:v>
                </c:pt>
                <c:pt idx="72">
                  <c:v>-0.82951024701700005</c:v>
                </c:pt>
                <c:pt idx="73">
                  <c:v>2.4087100482410002</c:v>
                </c:pt>
                <c:pt idx="74">
                  <c:v>4.3393070906959998</c:v>
                </c:pt>
                <c:pt idx="75">
                  <c:v>2.2459923804150002</c:v>
                </c:pt>
                <c:pt idx="76">
                  <c:v>0.63983935239500001</c:v>
                </c:pt>
                <c:pt idx="77">
                  <c:v>-0.4819568964</c:v>
                </c:pt>
                <c:pt idx="78">
                  <c:v>0.30165395023899999</c:v>
                </c:pt>
                <c:pt idx="79">
                  <c:v>-0.74724354722899999</c:v>
                </c:pt>
                <c:pt idx="80">
                  <c:v>-1.2510810828650001</c:v>
                </c:pt>
                <c:pt idx="81">
                  <c:v>-3.3946045965890002</c:v>
                </c:pt>
                <c:pt idx="82">
                  <c:v>-9.0039008175999996E-2</c:v>
                </c:pt>
                <c:pt idx="83">
                  <c:v>-1.660347226938</c:v>
                </c:pt>
                <c:pt idx="84">
                  <c:v>0.29265066065899997</c:v>
                </c:pt>
                <c:pt idx="85">
                  <c:v>-3.2406301761290002</c:v>
                </c:pt>
                <c:pt idx="86">
                  <c:v>-6.1456340939349996</c:v>
                </c:pt>
                <c:pt idx="87">
                  <c:v>-27.834675166993001</c:v>
                </c:pt>
                <c:pt idx="88">
                  <c:v>-27.601243893629</c:v>
                </c:pt>
                <c:pt idx="89">
                  <c:v>-16.324690623639</c:v>
                </c:pt>
                <c:pt idx="90">
                  <c:v>-12.904078466506</c:v>
                </c:pt>
                <c:pt idx="91">
                  <c:v>-11.603617480147999</c:v>
                </c:pt>
                <c:pt idx="92">
                  <c:v>-5.0122905584659998</c:v>
                </c:pt>
                <c:pt idx="93">
                  <c:v>-5.1451986721990002</c:v>
                </c:pt>
                <c:pt idx="94">
                  <c:v>-1.9967962495760001</c:v>
                </c:pt>
                <c:pt idx="95">
                  <c:v>2.845778027698</c:v>
                </c:pt>
                <c:pt idx="96">
                  <c:v>-6.9645229726520004</c:v>
                </c:pt>
                <c:pt idx="97">
                  <c:v>-3.3860979407779999</c:v>
                </c:pt>
                <c:pt idx="98">
                  <c:v>-0.38733456997900001</c:v>
                </c:pt>
                <c:pt idx="99">
                  <c:v>27.563636442387001</c:v>
                </c:pt>
                <c:pt idx="100">
                  <c:v>27.127171963744001</c:v>
                </c:pt>
                <c:pt idx="101">
                  <c:v>10.136237673451999</c:v>
                </c:pt>
                <c:pt idx="102">
                  <c:v>10.428613398429</c:v>
                </c:pt>
                <c:pt idx="103">
                  <c:v>7.6648727961110001</c:v>
                </c:pt>
                <c:pt idx="104">
                  <c:v>0.36550448977</c:v>
                </c:pt>
                <c:pt idx="105">
                  <c:v>1.5312056500889999</c:v>
                </c:pt>
                <c:pt idx="106">
                  <c:v>1.6249139593369999</c:v>
                </c:pt>
                <c:pt idx="107">
                  <c:v>-0.109731110196</c:v>
                </c:pt>
                <c:pt idx="108">
                  <c:v>5.2633730047459997</c:v>
                </c:pt>
                <c:pt idx="109">
                  <c:v>6.2207768872529998</c:v>
                </c:pt>
                <c:pt idx="110">
                  <c:v>8.6218923182699996</c:v>
                </c:pt>
                <c:pt idx="111">
                  <c:v>9.6871652546359996</c:v>
                </c:pt>
                <c:pt idx="112">
                  <c:v>12.024375494348</c:v>
                </c:pt>
                <c:pt idx="113">
                  <c:v>11.722476545072</c:v>
                </c:pt>
                <c:pt idx="114">
                  <c:v>7.0301631866319996</c:v>
                </c:pt>
                <c:pt idx="115">
                  <c:v>6.3121887116710003</c:v>
                </c:pt>
                <c:pt idx="116">
                  <c:v>10.936317649169</c:v>
                </c:pt>
                <c:pt idx="117">
                  <c:v>6.4059823847340001</c:v>
                </c:pt>
                <c:pt idx="118">
                  <c:v>2.0947703170419998</c:v>
                </c:pt>
              </c:numCache>
            </c:numRef>
          </c:val>
          <c:extLst>
            <c:ext xmlns:c16="http://schemas.microsoft.com/office/drawing/2014/chart" uri="{C3380CC4-5D6E-409C-BE32-E72D297353CC}">
              <c16:uniqueId val="{00000014-3DA6-48C0-BCC3-68AA5BC1295B}"/>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'F82'!$D$5</c:f>
              <c:strCache>
                <c:ptCount val="1"/>
                <c:pt idx="0">
                  <c:v>Variación promedio</c:v>
                </c:pt>
              </c:strCache>
            </c:strRef>
          </c:tx>
          <c:spPr>
            <a:ln w="28575" cap="rnd">
              <a:solidFill>
                <a:srgbClr val="B69630"/>
              </a:solidFill>
              <a:round/>
            </a:ln>
            <a:effectLst/>
          </c:spPr>
          <c:marker>
            <c:symbol val="none"/>
          </c:marker>
          <c:cat>
            <c:multiLvlStrRef>
              <c:f>'F82'!$A$6:$B$124</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'F82'!$D$6:$D$124</c:f>
              <c:numCache>
                <c:formatCode>0.0</c:formatCode>
                <c:ptCount val="119"/>
                <c:pt idx="0">
                  <c:v>3.92661902100892</c:v>
                </c:pt>
                <c:pt idx="1">
                  <c:v>3.6952641229335002</c:v>
                </c:pt>
                <c:pt idx="2">
                  <c:v>2.6846846618535798</c:v>
                </c:pt>
                <c:pt idx="3">
                  <c:v>3.3065130087411698</c:v>
                </c:pt>
                <c:pt idx="4">
                  <c:v>2.8096858883448301</c:v>
                </c:pt>
                <c:pt idx="5">
                  <c:v>2.4367352566523302</c:v>
                </c:pt>
                <c:pt idx="6">
                  <c:v>1.8741591003929201</c:v>
                </c:pt>
                <c:pt idx="7">
                  <c:v>1.89662317312125</c:v>
                </c:pt>
                <c:pt idx="8">
                  <c:v>1.9973313171660001</c:v>
                </c:pt>
                <c:pt idx="9">
                  <c:v>2.4302039737580001</c:v>
                </c:pt>
                <c:pt idx="10">
                  <c:v>2.7817554304915002</c:v>
                </c:pt>
                <c:pt idx="11">
                  <c:v>3.0868937984436702</c:v>
                </c:pt>
                <c:pt idx="12">
                  <c:v>3.4912489849675801</c:v>
                </c:pt>
                <c:pt idx="13">
                  <c:v>3.5557987156849999</c:v>
                </c:pt>
                <c:pt idx="14">
                  <c:v>4.9155794231758296</c:v>
                </c:pt>
                <c:pt idx="15">
                  <c:v>4.8236542431608296</c:v>
                </c:pt>
                <c:pt idx="16">
                  <c:v>5.8574329138524197</c:v>
                </c:pt>
                <c:pt idx="17">
                  <c:v>6.8864404143850804</c:v>
                </c:pt>
                <c:pt idx="18">
                  <c:v>7.3504843952411703</c:v>
                </c:pt>
                <c:pt idx="19">
                  <c:v>7.30847448820567</c:v>
                </c:pt>
                <c:pt idx="20">
                  <c:v>7.7757503281332498</c:v>
                </c:pt>
                <c:pt idx="21">
                  <c:v>7.6395360667302503</c:v>
                </c:pt>
                <c:pt idx="22">
                  <c:v>7.8326320057179997</c:v>
                </c:pt>
                <c:pt idx="23">
                  <c:v>8.3117470443343304</c:v>
                </c:pt>
                <c:pt idx="24">
                  <c:v>8.6983251581537502</c:v>
                </c:pt>
                <c:pt idx="25">
                  <c:v>8.9757614225863307</c:v>
                </c:pt>
                <c:pt idx="26">
                  <c:v>8.1423863445487505</c:v>
                </c:pt>
                <c:pt idx="27">
                  <c:v>7.7565344814484201</c:v>
                </c:pt>
                <c:pt idx="28">
                  <c:v>6.7336688254779196</c:v>
                </c:pt>
                <c:pt idx="29">
                  <c:v>6.0732108630444204</c:v>
                </c:pt>
                <c:pt idx="30">
                  <c:v>6.2353955490177499</c:v>
                </c:pt>
                <c:pt idx="31">
                  <c:v>6.5574300393040001</c:v>
                </c:pt>
                <c:pt idx="32">
                  <c:v>7.0649388785554201</c:v>
                </c:pt>
                <c:pt idx="33">
                  <c:v>6.6639828235684204</c:v>
                </c:pt>
                <c:pt idx="34">
                  <c:v>6.2953954426004204</c:v>
                </c:pt>
                <c:pt idx="35">
                  <c:v>5.7336122225056698</c:v>
                </c:pt>
                <c:pt idx="36">
                  <c:v>5.1091568795714997</c:v>
                </c:pt>
                <c:pt idx="37">
                  <c:v>5.0478044940231701</c:v>
                </c:pt>
                <c:pt idx="38">
                  <c:v>5.1406813804873304</c:v>
                </c:pt>
                <c:pt idx="39">
                  <c:v>5.5145589165082498</c:v>
                </c:pt>
                <c:pt idx="40">
                  <c:v>5.6354499391930801</c:v>
                </c:pt>
                <c:pt idx="41">
                  <c:v>5.44002020069225</c:v>
                </c:pt>
                <c:pt idx="42">
                  <c:v>4.1778875130471702</c:v>
                </c:pt>
                <c:pt idx="43">
                  <c:v>3.2971432375686698</c:v>
                </c:pt>
                <c:pt idx="44">
                  <c:v>1.39206001019258</c:v>
                </c:pt>
                <c:pt idx="45">
                  <c:v>1.01551214850808</c:v>
                </c:pt>
                <c:pt idx="46">
                  <c:v>0.89750142160583302</c:v>
                </c:pt>
                <c:pt idx="47">
                  <c:v>0.39873486144175002</c:v>
                </c:pt>
                <c:pt idx="48">
                  <c:v>7.9180863035083399E-2</c:v>
                </c:pt>
                <c:pt idx="49">
                  <c:v>-0.38376926517775001</c:v>
                </c:pt>
                <c:pt idx="50">
                  <c:v>-5.3618258801249999E-2</c:v>
                </c:pt>
                <c:pt idx="51">
                  <c:v>-1.01986828503733</c:v>
                </c:pt>
                <c:pt idx="52">
                  <c:v>-1.10994586433392</c:v>
                </c:pt>
                <c:pt idx="53">
                  <c:v>-0.98661296357891703</c:v>
                </c:pt>
                <c:pt idx="54">
                  <c:v>-0.31966500480983301</c:v>
                </c:pt>
                <c:pt idx="55">
                  <c:v>0.106061286475917</c:v>
                </c:pt>
                <c:pt idx="56">
                  <c:v>0.99052716075166702</c:v>
                </c:pt>
                <c:pt idx="57">
                  <c:v>1.32994457796175</c:v>
                </c:pt>
                <c:pt idx="58">
                  <c:v>1.27037389645</c:v>
                </c:pt>
                <c:pt idx="59">
                  <c:v>1.7957549862218301</c:v>
                </c:pt>
                <c:pt idx="60">
                  <c:v>2.2262291409151702</c:v>
                </c:pt>
                <c:pt idx="61">
                  <c:v>2.2857224177314999</c:v>
                </c:pt>
                <c:pt idx="62">
                  <c:v>1.4264570814673301</c:v>
                </c:pt>
                <c:pt idx="63">
                  <c:v>2.2683079380592499</c:v>
                </c:pt>
                <c:pt idx="64">
                  <c:v>2.1887506586602501</c:v>
                </c:pt>
                <c:pt idx="65">
                  <c:v>1.6736836752294999</c:v>
                </c:pt>
                <c:pt idx="66">
                  <c:v>1.7088451538560001</c:v>
                </c:pt>
                <c:pt idx="67">
                  <c:v>1.6459061008343301</c:v>
                </c:pt>
                <c:pt idx="68">
                  <c:v>1.1534820551214999</c:v>
                </c:pt>
                <c:pt idx="69">
                  <c:v>1.4009529352233301</c:v>
                </c:pt>
                <c:pt idx="70">
                  <c:v>1.2059178243587501</c:v>
                </c:pt>
                <c:pt idx="71">
                  <c:v>0.423195791426</c:v>
                </c:pt>
                <c:pt idx="72">
                  <c:v>-9.0395521210000392E-3</c:v>
                </c:pt>
                <c:pt idx="73">
                  <c:v>8.7641787454500006E-2</c:v>
                </c:pt>
                <c:pt idx="74">
                  <c:v>0.69447221446124996</c:v>
                </c:pt>
                <c:pt idx="75">
                  <c:v>0.44823582719558303</c:v>
                </c:pt>
                <c:pt idx="76">
                  <c:v>0.46039026407099998</c:v>
                </c:pt>
                <c:pt idx="77">
                  <c:v>0.633714115169833</c:v>
                </c:pt>
                <c:pt idx="78">
                  <c:v>0.43933098643024998</c:v>
                </c:pt>
                <c:pt idx="79">
                  <c:v>0.191773740107167</c:v>
                </c:pt>
                <c:pt idx="80">
                  <c:v>0.31962415061374999</c:v>
                </c:pt>
                <c:pt idx="81">
                  <c:v>-0.30422348508991698</c:v>
                </c:pt>
                <c:pt idx="82">
                  <c:v>-0.149398340017833</c:v>
                </c:pt>
                <c:pt idx="83">
                  <c:v>0.12339335139766699</c:v>
                </c:pt>
                <c:pt idx="84">
                  <c:v>0.216906760370667</c:v>
                </c:pt>
                <c:pt idx="85">
                  <c:v>-0.25387159166016698</c:v>
                </c:pt>
                <c:pt idx="86">
                  <c:v>-1.12761669037942</c:v>
                </c:pt>
                <c:pt idx="87">
                  <c:v>-3.6343389859967501</c:v>
                </c:pt>
                <c:pt idx="88">
                  <c:v>-5.9877625898320801</c:v>
                </c:pt>
                <c:pt idx="89">
                  <c:v>-7.3079904004353304</c:v>
                </c:pt>
                <c:pt idx="90">
                  <c:v>-8.4084681018307492</c:v>
                </c:pt>
                <c:pt idx="91">
                  <c:v>-9.3131659295739997</c:v>
                </c:pt>
                <c:pt idx="92">
                  <c:v>-9.6266000525407502</c:v>
                </c:pt>
                <c:pt idx="93">
                  <c:v>-9.7724828921749207</c:v>
                </c:pt>
                <c:pt idx="94">
                  <c:v>-9.9313793289582506</c:v>
                </c:pt>
                <c:pt idx="95">
                  <c:v>-9.5558688910719205</c:v>
                </c:pt>
                <c:pt idx="96">
                  <c:v>-10.160633360514501</c:v>
                </c:pt>
                <c:pt idx="97">
                  <c:v>-10.1727556742352</c:v>
                </c:pt>
                <c:pt idx="98">
                  <c:v>-9.6928973805722496</c:v>
                </c:pt>
                <c:pt idx="99">
                  <c:v>-5.0763714131239199</c:v>
                </c:pt>
                <c:pt idx="100">
                  <c:v>-0.51567009167616695</c:v>
                </c:pt>
                <c:pt idx="101">
                  <c:v>1.6894072664147499</c:v>
                </c:pt>
                <c:pt idx="102">
                  <c:v>3.6337982551593302</c:v>
                </c:pt>
                <c:pt idx="103">
                  <c:v>5.23950577818092</c:v>
                </c:pt>
                <c:pt idx="104">
                  <c:v>5.6876553655339199</c:v>
                </c:pt>
                <c:pt idx="105">
                  <c:v>6.2440223923912503</c:v>
                </c:pt>
                <c:pt idx="106">
                  <c:v>6.5458315764673296</c:v>
                </c:pt>
                <c:pt idx="107">
                  <c:v>6.2995391483095</c:v>
                </c:pt>
                <c:pt idx="108">
                  <c:v>7.31853047975933</c:v>
                </c:pt>
                <c:pt idx="109">
                  <c:v>8.1191033820952505</c:v>
                </c:pt>
                <c:pt idx="110">
                  <c:v>8.8698722894493294</c:v>
                </c:pt>
                <c:pt idx="111">
                  <c:v>7.3801663571367504</c:v>
                </c:pt>
                <c:pt idx="112">
                  <c:v>6.1215999846870801</c:v>
                </c:pt>
                <c:pt idx="113">
                  <c:v>6.2537865573220799</c:v>
                </c:pt>
                <c:pt idx="114">
                  <c:v>5.9705823730056702</c:v>
                </c:pt>
                <c:pt idx="115">
                  <c:v>5.8578586993023301</c:v>
                </c:pt>
                <c:pt idx="116">
                  <c:v>6.73875979591892</c:v>
                </c:pt>
                <c:pt idx="117">
                  <c:v>7.1449911904726697</c:v>
                </c:pt>
                <c:pt idx="118">
                  <c:v>7.1841458869480803</c:v>
                </c:pt>
              </c:numCache>
            </c:numRef>
          </c:val>
          <c:smooth val="0"/>
          <c:extLst>
            <c:ext xmlns:c16="http://schemas.microsoft.com/office/drawing/2014/chart" uri="{C3380CC4-5D6E-409C-BE32-E72D297353CC}">
              <c16:uniqueId val="{00000015-3DA6-48C0-BCC3-68AA5BC1295B}"/>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60B-4E7D-9F1F-B0A8F1EC6B7A}"/>
              </c:ext>
            </c:extLst>
          </c:dPt>
          <c:dPt>
            <c:idx val="1"/>
            <c:invertIfNegative val="0"/>
            <c:bubble3D val="0"/>
            <c:spPr>
              <a:solidFill>
                <a:srgbClr val="7C878E"/>
              </a:solidFill>
              <a:ln>
                <a:noFill/>
              </a:ln>
              <a:effectLst/>
            </c:spPr>
            <c:extLst>
              <c:ext xmlns:c16="http://schemas.microsoft.com/office/drawing/2014/chart" uri="{C3380CC4-5D6E-409C-BE32-E72D297353CC}">
                <c16:uniqueId val="{00000003-D60B-4E7D-9F1F-B0A8F1EC6B7A}"/>
              </c:ext>
            </c:extLst>
          </c:dPt>
          <c:dPt>
            <c:idx val="2"/>
            <c:invertIfNegative val="0"/>
            <c:bubble3D val="0"/>
            <c:spPr>
              <a:solidFill>
                <a:srgbClr val="7C878E"/>
              </a:solidFill>
              <a:ln>
                <a:noFill/>
              </a:ln>
              <a:effectLst/>
            </c:spPr>
            <c:extLst>
              <c:ext xmlns:c16="http://schemas.microsoft.com/office/drawing/2014/chart" uri="{C3380CC4-5D6E-409C-BE32-E72D297353CC}">
                <c16:uniqueId val="{00000005-D60B-4E7D-9F1F-B0A8F1EC6B7A}"/>
              </c:ext>
            </c:extLst>
          </c:dPt>
          <c:dPt>
            <c:idx val="3"/>
            <c:invertIfNegative val="0"/>
            <c:bubble3D val="0"/>
            <c:spPr>
              <a:solidFill>
                <a:srgbClr val="7C878E"/>
              </a:solidFill>
              <a:ln>
                <a:noFill/>
              </a:ln>
              <a:effectLst/>
            </c:spPr>
            <c:extLst>
              <c:ext xmlns:c16="http://schemas.microsoft.com/office/drawing/2014/chart" uri="{C3380CC4-5D6E-409C-BE32-E72D297353CC}">
                <c16:uniqueId val="{00000007-D60B-4E7D-9F1F-B0A8F1EC6B7A}"/>
              </c:ext>
            </c:extLst>
          </c:dPt>
          <c:dPt>
            <c:idx val="4"/>
            <c:invertIfNegative val="0"/>
            <c:bubble3D val="0"/>
            <c:spPr>
              <a:solidFill>
                <a:srgbClr val="7C878E"/>
              </a:solidFill>
              <a:ln>
                <a:noFill/>
              </a:ln>
              <a:effectLst/>
            </c:spPr>
            <c:extLst>
              <c:ext xmlns:c16="http://schemas.microsoft.com/office/drawing/2014/chart" uri="{C3380CC4-5D6E-409C-BE32-E72D297353CC}">
                <c16:uniqueId val="{00000009-D60B-4E7D-9F1F-B0A8F1EC6B7A}"/>
              </c:ext>
            </c:extLst>
          </c:dPt>
          <c:dPt>
            <c:idx val="5"/>
            <c:invertIfNegative val="0"/>
            <c:bubble3D val="0"/>
            <c:spPr>
              <a:solidFill>
                <a:srgbClr val="7C878E"/>
              </a:solidFill>
              <a:ln>
                <a:noFill/>
              </a:ln>
              <a:effectLst/>
            </c:spPr>
            <c:extLst>
              <c:ext xmlns:c16="http://schemas.microsoft.com/office/drawing/2014/chart" uri="{C3380CC4-5D6E-409C-BE32-E72D297353CC}">
                <c16:uniqueId val="{0000000B-D60B-4E7D-9F1F-B0A8F1EC6B7A}"/>
              </c:ext>
            </c:extLst>
          </c:dPt>
          <c:dPt>
            <c:idx val="6"/>
            <c:invertIfNegative val="0"/>
            <c:bubble3D val="0"/>
            <c:spPr>
              <a:solidFill>
                <a:srgbClr val="7C878E"/>
              </a:solidFill>
              <a:ln>
                <a:noFill/>
              </a:ln>
              <a:effectLst/>
            </c:spPr>
            <c:extLst>
              <c:ext xmlns:c16="http://schemas.microsoft.com/office/drawing/2014/chart" uri="{C3380CC4-5D6E-409C-BE32-E72D297353CC}">
                <c16:uniqueId val="{0000000D-D60B-4E7D-9F1F-B0A8F1EC6B7A}"/>
              </c:ext>
            </c:extLst>
          </c:dPt>
          <c:dPt>
            <c:idx val="7"/>
            <c:invertIfNegative val="0"/>
            <c:bubble3D val="0"/>
            <c:spPr>
              <a:solidFill>
                <a:srgbClr val="7C878E"/>
              </a:solidFill>
              <a:ln>
                <a:noFill/>
              </a:ln>
              <a:effectLst/>
            </c:spPr>
            <c:extLst>
              <c:ext xmlns:c16="http://schemas.microsoft.com/office/drawing/2014/chart" uri="{C3380CC4-5D6E-409C-BE32-E72D297353CC}">
                <c16:uniqueId val="{0000000F-D60B-4E7D-9F1F-B0A8F1EC6B7A}"/>
              </c:ext>
            </c:extLst>
          </c:dPt>
          <c:dPt>
            <c:idx val="8"/>
            <c:invertIfNegative val="0"/>
            <c:bubble3D val="0"/>
            <c:spPr>
              <a:solidFill>
                <a:srgbClr val="7C878E"/>
              </a:solidFill>
              <a:ln>
                <a:noFill/>
              </a:ln>
              <a:effectLst/>
            </c:spPr>
            <c:extLst>
              <c:ext xmlns:c16="http://schemas.microsoft.com/office/drawing/2014/chart" uri="{C3380CC4-5D6E-409C-BE32-E72D297353CC}">
                <c16:uniqueId val="{00000011-D60B-4E7D-9F1F-B0A8F1EC6B7A}"/>
              </c:ext>
            </c:extLst>
          </c:dPt>
          <c:dPt>
            <c:idx val="9"/>
            <c:invertIfNegative val="0"/>
            <c:bubble3D val="0"/>
            <c:spPr>
              <a:solidFill>
                <a:srgbClr val="7C878E"/>
              </a:solidFill>
              <a:ln>
                <a:noFill/>
              </a:ln>
              <a:effectLst/>
            </c:spPr>
            <c:extLst>
              <c:ext xmlns:c16="http://schemas.microsoft.com/office/drawing/2014/chart" uri="{C3380CC4-5D6E-409C-BE32-E72D297353CC}">
                <c16:uniqueId val="{00000013-D60B-4E7D-9F1F-B0A8F1EC6B7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D60B-4E7D-9F1F-B0A8F1EC6B7A}"/>
              </c:ext>
            </c:extLst>
          </c:dPt>
          <c:dPt>
            <c:idx val="11"/>
            <c:invertIfNegative val="0"/>
            <c:bubble3D val="0"/>
            <c:spPr>
              <a:solidFill>
                <a:srgbClr val="7C878E"/>
              </a:solidFill>
              <a:ln>
                <a:noFill/>
              </a:ln>
              <a:effectLst/>
            </c:spPr>
            <c:extLst>
              <c:ext xmlns:c16="http://schemas.microsoft.com/office/drawing/2014/chart" uri="{C3380CC4-5D6E-409C-BE32-E72D297353CC}">
                <c16:uniqueId val="{00000017-D60B-4E7D-9F1F-B0A8F1EC6B7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D60B-4E7D-9F1F-B0A8F1EC6B7A}"/>
              </c:ext>
            </c:extLst>
          </c:dPt>
          <c:dPt>
            <c:idx val="13"/>
            <c:invertIfNegative val="0"/>
            <c:bubble3D val="0"/>
            <c:spPr>
              <a:solidFill>
                <a:srgbClr val="7C878E"/>
              </a:solidFill>
              <a:ln>
                <a:noFill/>
              </a:ln>
              <a:effectLst/>
            </c:spPr>
            <c:extLst>
              <c:ext xmlns:c16="http://schemas.microsoft.com/office/drawing/2014/chart" uri="{C3380CC4-5D6E-409C-BE32-E72D297353CC}">
                <c16:uniqueId val="{0000001B-D60B-4E7D-9F1F-B0A8F1EC6B7A}"/>
              </c:ext>
            </c:extLst>
          </c:dPt>
          <c:dPt>
            <c:idx val="14"/>
            <c:invertIfNegative val="0"/>
            <c:bubble3D val="0"/>
            <c:spPr>
              <a:solidFill>
                <a:srgbClr val="FBBB27"/>
              </a:solidFill>
              <a:ln>
                <a:noFill/>
              </a:ln>
              <a:effectLst/>
            </c:spPr>
            <c:extLst>
              <c:ext xmlns:c16="http://schemas.microsoft.com/office/drawing/2014/chart" uri="{C3380CC4-5D6E-409C-BE32-E72D297353CC}">
                <c16:uniqueId val="{0000001D-D60B-4E7D-9F1F-B0A8F1EC6B7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D60B-4E7D-9F1F-B0A8F1EC6B7A}"/>
              </c:ext>
            </c:extLst>
          </c:dPt>
          <c:dPt>
            <c:idx val="16"/>
            <c:invertIfNegative val="0"/>
            <c:bubble3D val="0"/>
            <c:spPr>
              <a:solidFill>
                <a:srgbClr val="7C878E"/>
              </a:solidFill>
              <a:ln>
                <a:noFill/>
              </a:ln>
              <a:effectLst/>
            </c:spPr>
            <c:extLst>
              <c:ext xmlns:c16="http://schemas.microsoft.com/office/drawing/2014/chart" uri="{C3380CC4-5D6E-409C-BE32-E72D297353CC}">
                <c16:uniqueId val="{00000021-D60B-4E7D-9F1F-B0A8F1EC6B7A}"/>
              </c:ext>
            </c:extLst>
          </c:dPt>
          <c:dPt>
            <c:idx val="17"/>
            <c:invertIfNegative val="0"/>
            <c:bubble3D val="0"/>
            <c:spPr>
              <a:solidFill>
                <a:srgbClr val="7C878E"/>
              </a:solidFill>
              <a:ln>
                <a:noFill/>
              </a:ln>
              <a:effectLst/>
            </c:spPr>
            <c:extLst>
              <c:ext xmlns:c16="http://schemas.microsoft.com/office/drawing/2014/chart" uri="{C3380CC4-5D6E-409C-BE32-E72D297353CC}">
                <c16:uniqueId val="{00000023-D60B-4E7D-9F1F-B0A8F1EC6B7A}"/>
              </c:ext>
            </c:extLst>
          </c:dPt>
          <c:dPt>
            <c:idx val="20"/>
            <c:invertIfNegative val="0"/>
            <c:bubble3D val="0"/>
            <c:spPr>
              <a:solidFill>
                <a:srgbClr val="95682B"/>
              </a:solidFill>
              <a:ln>
                <a:noFill/>
              </a:ln>
              <a:effectLst/>
            </c:spPr>
            <c:extLst>
              <c:ext xmlns:c16="http://schemas.microsoft.com/office/drawing/2014/chart" uri="{C3380CC4-5D6E-409C-BE32-E72D297353CC}">
                <c16:uniqueId val="{00000025-D60B-4E7D-9F1F-B0A8F1EC6B7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'F83'!$A$6:$A$38</c:f>
              <c:strCache>
                <c:ptCount val="33"/>
                <c:pt idx="0">
                  <c:v>Zacatecas</c:v>
                </c:pt>
                <c:pt idx="1">
                  <c:v>Colima</c:v>
                </c:pt>
                <c:pt idx="2">
                  <c:v>Veracruz</c:v>
                </c:pt>
                <c:pt idx="3">
                  <c:v>Campeche</c:v>
                </c:pt>
                <c:pt idx="4">
                  <c:v>Durango</c:v>
                </c:pt>
                <c:pt idx="5">
                  <c:v>Tamaulipas</c:v>
                </c:pt>
                <c:pt idx="6">
                  <c:v>Aguascalientes</c:v>
                </c:pt>
                <c:pt idx="7">
                  <c:v>Nayarit</c:v>
                </c:pt>
                <c:pt idx="8">
                  <c:v>Guerrero</c:v>
                </c:pt>
                <c:pt idx="9">
                  <c:v>Baja California</c:v>
                </c:pt>
                <c:pt idx="10">
                  <c:v>Sinaloa</c:v>
                </c:pt>
                <c:pt idx="11">
                  <c:v>Yucatán</c:v>
                </c:pt>
                <c:pt idx="12">
                  <c:v>Querétaro</c:v>
                </c:pt>
                <c:pt idx="13">
                  <c:v>Morelos</c:v>
                </c:pt>
                <c:pt idx="14">
                  <c:v>Jalisco</c:v>
                </c:pt>
                <c:pt idx="15">
                  <c:v>Nuevo León</c:v>
                </c:pt>
                <c:pt idx="16">
                  <c:v>Estado de México</c:v>
                </c:pt>
                <c:pt idx="17">
                  <c:v>Coahuila</c:v>
                </c:pt>
                <c:pt idx="18">
                  <c:v>Ciudad de México</c:v>
                </c:pt>
                <c:pt idx="19">
                  <c:v>Sonora</c:v>
                </c:pt>
                <c:pt idx="20">
                  <c:v>Nacional</c:v>
                </c:pt>
                <c:pt idx="21">
                  <c:v>Tlaxcala</c:v>
                </c:pt>
                <c:pt idx="22">
                  <c:v>Guanajuato</c:v>
                </c:pt>
                <c:pt idx="23">
                  <c:v>Chihuahua</c:v>
                </c:pt>
                <c:pt idx="24">
                  <c:v>Michoacán</c:v>
                </c:pt>
                <c:pt idx="25">
                  <c:v>Tabasco</c:v>
                </c:pt>
                <c:pt idx="26">
                  <c:v>San Luis Potosí</c:v>
                </c:pt>
                <c:pt idx="27">
                  <c:v>Puebla</c:v>
                </c:pt>
                <c:pt idx="28">
                  <c:v>Chiapas</c:v>
                </c:pt>
                <c:pt idx="29">
                  <c:v>Hidalgo</c:v>
                </c:pt>
                <c:pt idx="30">
                  <c:v>Baja California Sur</c:v>
                </c:pt>
                <c:pt idx="31">
                  <c:v>Oaxaca</c:v>
                </c:pt>
                <c:pt idx="32">
                  <c:v>Quintana Roo</c:v>
                </c:pt>
              </c:strCache>
            </c:strRef>
          </c:cat>
          <c:val>
            <c:numRef>
              <c:f>'F83'!$B$6:$B$38</c:f>
              <c:numCache>
                <c:formatCode>0.0</c:formatCode>
                <c:ptCount val="33"/>
                <c:pt idx="0">
                  <c:v>-16.516413646025001</c:v>
                </c:pt>
                <c:pt idx="1">
                  <c:v>-15.671517493263</c:v>
                </c:pt>
                <c:pt idx="2">
                  <c:v>-7.676112067869</c:v>
                </c:pt>
                <c:pt idx="3">
                  <c:v>-5.6181132889349996</c:v>
                </c:pt>
                <c:pt idx="4">
                  <c:v>-4.2946568782150001</c:v>
                </c:pt>
                <c:pt idx="5">
                  <c:v>-3.876255313778</c:v>
                </c:pt>
                <c:pt idx="6">
                  <c:v>-3.6167283076899999</c:v>
                </c:pt>
                <c:pt idx="7">
                  <c:v>-3.2779294636660001</c:v>
                </c:pt>
                <c:pt idx="8">
                  <c:v>-1.9249732218919999</c:v>
                </c:pt>
                <c:pt idx="9">
                  <c:v>-1.528047153555</c:v>
                </c:pt>
                <c:pt idx="10">
                  <c:v>-1.1741153882099999</c:v>
                </c:pt>
                <c:pt idx="11">
                  <c:v>-1.2604187710000001E-2</c:v>
                </c:pt>
                <c:pt idx="12">
                  <c:v>0.45235742559199998</c:v>
                </c:pt>
                <c:pt idx="13">
                  <c:v>1.6198631288109999</c:v>
                </c:pt>
                <c:pt idx="14">
                  <c:v>2.0947703170419998</c:v>
                </c:pt>
                <c:pt idx="15">
                  <c:v>2.200164123225</c:v>
                </c:pt>
                <c:pt idx="16">
                  <c:v>2.5893552172629999</c:v>
                </c:pt>
                <c:pt idx="17">
                  <c:v>3.1016849973489999</c:v>
                </c:pt>
                <c:pt idx="18">
                  <c:v>3.1991285383519998</c:v>
                </c:pt>
                <c:pt idx="19">
                  <c:v>3.2755243973570001</c:v>
                </c:pt>
                <c:pt idx="20">
                  <c:v>3.4758305893979999</c:v>
                </c:pt>
                <c:pt idx="21">
                  <c:v>3.6069719019600002</c:v>
                </c:pt>
                <c:pt idx="22">
                  <c:v>5.0712542370650002</c:v>
                </c:pt>
                <c:pt idx="23">
                  <c:v>7.4136185651230004</c:v>
                </c:pt>
                <c:pt idx="24">
                  <c:v>8.0063388224480008</c:v>
                </c:pt>
                <c:pt idx="25">
                  <c:v>11.929993312366999</c:v>
                </c:pt>
                <c:pt idx="26">
                  <c:v>12.522433339126</c:v>
                </c:pt>
                <c:pt idx="27">
                  <c:v>14.138513223125999</c:v>
                </c:pt>
                <c:pt idx="28">
                  <c:v>18.998082341557001</c:v>
                </c:pt>
                <c:pt idx="29">
                  <c:v>20.179539284154998</c:v>
                </c:pt>
                <c:pt idx="30">
                  <c:v>29.955965775157001</c:v>
                </c:pt>
                <c:pt idx="31">
                  <c:v>41.170187894008997</c:v>
                </c:pt>
                <c:pt idx="32">
                  <c:v>77.975992339471006</c:v>
                </c:pt>
              </c:numCache>
            </c:numRef>
          </c:val>
          <c:extLst>
            <c:ext xmlns:c16="http://schemas.microsoft.com/office/drawing/2014/chart" uri="{C3380CC4-5D6E-409C-BE32-E72D297353CC}">
              <c16:uniqueId val="{00000026-D60B-4E7D-9F1F-B0A8F1EC6B7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'F84'!$C$5</c:f>
              <c:strCache>
                <c:ptCount val="1"/>
                <c:pt idx="0">
                  <c:v>Serie desestacionalizada</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B55E-4134-A8C3-6D885561AC5E}"/>
              </c:ext>
            </c:extLst>
          </c:dPt>
          <c:dPt>
            <c:idx val="22"/>
            <c:invertIfNegative val="0"/>
            <c:bubble3D val="0"/>
            <c:spPr>
              <a:solidFill>
                <a:srgbClr val="7C878E"/>
              </a:solidFill>
              <a:ln>
                <a:noFill/>
              </a:ln>
              <a:effectLst/>
            </c:spPr>
            <c:extLst>
              <c:ext xmlns:c16="http://schemas.microsoft.com/office/drawing/2014/chart" uri="{C3380CC4-5D6E-409C-BE32-E72D297353CC}">
                <c16:uniqueId val="{00000003-B55E-4134-A8C3-6D885561AC5E}"/>
              </c:ext>
            </c:extLst>
          </c:dPt>
          <c:dPt>
            <c:idx val="34"/>
            <c:invertIfNegative val="0"/>
            <c:bubble3D val="0"/>
            <c:spPr>
              <a:solidFill>
                <a:srgbClr val="7C878E"/>
              </a:solidFill>
              <a:ln>
                <a:noFill/>
              </a:ln>
              <a:effectLst/>
            </c:spPr>
            <c:extLst>
              <c:ext xmlns:c16="http://schemas.microsoft.com/office/drawing/2014/chart" uri="{C3380CC4-5D6E-409C-BE32-E72D297353CC}">
                <c16:uniqueId val="{00000005-B55E-4134-A8C3-6D885561AC5E}"/>
              </c:ext>
            </c:extLst>
          </c:dPt>
          <c:dPt>
            <c:idx val="46"/>
            <c:invertIfNegative val="0"/>
            <c:bubble3D val="0"/>
            <c:spPr>
              <a:solidFill>
                <a:srgbClr val="7C878E"/>
              </a:solidFill>
              <a:ln>
                <a:noFill/>
              </a:ln>
              <a:effectLst/>
            </c:spPr>
            <c:extLst>
              <c:ext xmlns:c16="http://schemas.microsoft.com/office/drawing/2014/chart" uri="{C3380CC4-5D6E-409C-BE32-E72D297353CC}">
                <c16:uniqueId val="{00000007-B55E-4134-A8C3-6D885561AC5E}"/>
              </c:ext>
            </c:extLst>
          </c:dPt>
          <c:dPt>
            <c:idx val="58"/>
            <c:invertIfNegative val="0"/>
            <c:bubble3D val="0"/>
            <c:spPr>
              <a:solidFill>
                <a:srgbClr val="7C878E"/>
              </a:solidFill>
              <a:ln>
                <a:noFill/>
              </a:ln>
              <a:effectLst/>
            </c:spPr>
            <c:extLst>
              <c:ext xmlns:c16="http://schemas.microsoft.com/office/drawing/2014/chart" uri="{C3380CC4-5D6E-409C-BE32-E72D297353CC}">
                <c16:uniqueId val="{00000009-B55E-4134-A8C3-6D885561AC5E}"/>
              </c:ext>
            </c:extLst>
          </c:dPt>
          <c:dPt>
            <c:idx val="70"/>
            <c:invertIfNegative val="0"/>
            <c:bubble3D val="0"/>
            <c:spPr>
              <a:solidFill>
                <a:srgbClr val="7C878E"/>
              </a:solidFill>
              <a:ln>
                <a:noFill/>
              </a:ln>
              <a:effectLst/>
            </c:spPr>
            <c:extLst>
              <c:ext xmlns:c16="http://schemas.microsoft.com/office/drawing/2014/chart" uri="{C3380CC4-5D6E-409C-BE32-E72D297353CC}">
                <c16:uniqueId val="{0000000B-B55E-4134-A8C3-6D885561AC5E}"/>
              </c:ext>
            </c:extLst>
          </c:dPt>
          <c:dPt>
            <c:idx val="82"/>
            <c:invertIfNegative val="0"/>
            <c:bubble3D val="0"/>
            <c:spPr>
              <a:solidFill>
                <a:srgbClr val="7C878E"/>
              </a:solidFill>
              <a:ln>
                <a:noFill/>
              </a:ln>
              <a:effectLst/>
            </c:spPr>
            <c:extLst>
              <c:ext xmlns:c16="http://schemas.microsoft.com/office/drawing/2014/chart" uri="{C3380CC4-5D6E-409C-BE32-E72D297353CC}">
                <c16:uniqueId val="{0000000D-B55E-4134-A8C3-6D885561AC5E}"/>
              </c:ext>
            </c:extLst>
          </c:dPt>
          <c:dPt>
            <c:idx val="94"/>
            <c:invertIfNegative val="0"/>
            <c:bubble3D val="0"/>
            <c:spPr>
              <a:solidFill>
                <a:srgbClr val="7C878E"/>
              </a:solidFill>
              <a:ln>
                <a:noFill/>
              </a:ln>
              <a:effectLst/>
            </c:spPr>
            <c:extLst>
              <c:ext xmlns:c16="http://schemas.microsoft.com/office/drawing/2014/chart" uri="{C3380CC4-5D6E-409C-BE32-E72D297353CC}">
                <c16:uniqueId val="{0000000F-B55E-4134-A8C3-6D885561AC5E}"/>
              </c:ext>
            </c:extLst>
          </c:dPt>
          <c:dPt>
            <c:idx val="106"/>
            <c:invertIfNegative val="0"/>
            <c:bubble3D val="0"/>
            <c:spPr>
              <a:solidFill>
                <a:srgbClr val="7C878E"/>
              </a:solidFill>
              <a:ln>
                <a:noFill/>
              </a:ln>
              <a:effectLst/>
            </c:spPr>
            <c:extLst>
              <c:ext xmlns:c16="http://schemas.microsoft.com/office/drawing/2014/chart" uri="{C3380CC4-5D6E-409C-BE32-E72D297353CC}">
                <c16:uniqueId val="{00000011-B55E-4134-A8C3-6D885561AC5E}"/>
              </c:ext>
            </c:extLst>
          </c:dPt>
          <c:dPt>
            <c:idx val="118"/>
            <c:invertIfNegative val="0"/>
            <c:bubble3D val="0"/>
            <c:spPr>
              <a:solidFill>
                <a:srgbClr val="FBBB27"/>
              </a:solidFill>
              <a:ln>
                <a:noFill/>
              </a:ln>
              <a:effectLst/>
            </c:spPr>
            <c:extLst>
              <c:ext xmlns:c16="http://schemas.microsoft.com/office/drawing/2014/chart" uri="{C3380CC4-5D6E-409C-BE32-E72D297353CC}">
                <c16:uniqueId val="{00000013-B55E-4134-A8C3-6D885561AC5E}"/>
              </c:ext>
            </c:extLst>
          </c:dPt>
          <c:cat>
            <c:multiLvlStrRef>
              <c:f>'F84'!$A$6:$B$124</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'F84'!$C$6:$C$124</c:f>
              <c:numCache>
                <c:formatCode>0.0</c:formatCode>
                <c:ptCount val="119"/>
                <c:pt idx="0">
                  <c:v>94.783626390421006</c:v>
                </c:pt>
                <c:pt idx="1">
                  <c:v>99.384154703416002</c:v>
                </c:pt>
                <c:pt idx="2">
                  <c:v>97.393342464743995</c:v>
                </c:pt>
                <c:pt idx="3">
                  <c:v>98.108018204548003</c:v>
                </c:pt>
                <c:pt idx="4">
                  <c:v>97.013114877386002</c:v>
                </c:pt>
                <c:pt idx="5">
                  <c:v>98.299967651995999</c:v>
                </c:pt>
                <c:pt idx="6">
                  <c:v>100.11445395892</c:v>
                </c:pt>
                <c:pt idx="7">
                  <c:v>102.767536941266</c:v>
                </c:pt>
                <c:pt idx="8">
                  <c:v>101.023779037883</c:v>
                </c:pt>
                <c:pt idx="9">
                  <c:v>104.90465198593</c:v>
                </c:pt>
                <c:pt idx="10">
                  <c:v>102.402883208354</c:v>
                </c:pt>
                <c:pt idx="11">
                  <c:v>102.469420374772</c:v>
                </c:pt>
                <c:pt idx="12">
                  <c:v>100.24040792253101</c:v>
                </c:pt>
                <c:pt idx="13">
                  <c:v>102.878087176036</c:v>
                </c:pt>
                <c:pt idx="14">
                  <c:v>106.64234128763199</c:v>
                </c:pt>
                <c:pt idx="15">
                  <c:v>108.247187379895</c:v>
                </c:pt>
                <c:pt idx="16">
                  <c:v>110.785296178027</c:v>
                </c:pt>
                <c:pt idx="17">
                  <c:v>110.176432468689</c:v>
                </c:pt>
                <c:pt idx="18">
                  <c:v>107.728711085265</c:v>
                </c:pt>
                <c:pt idx="19">
                  <c:v>107.86042909453801</c:v>
                </c:pt>
                <c:pt idx="20">
                  <c:v>108.268033995111</c:v>
                </c:pt>
                <c:pt idx="21">
                  <c:v>111.772630561323</c:v>
                </c:pt>
                <c:pt idx="22">
                  <c:v>112.010735704985</c:v>
                </c:pt>
                <c:pt idx="23">
                  <c:v>111.448041593559</c:v>
                </c:pt>
                <c:pt idx="24">
                  <c:v>111.827966050611</c:v>
                </c:pt>
                <c:pt idx="25">
                  <c:v>109.80404079130901</c:v>
                </c:pt>
                <c:pt idx="26">
                  <c:v>109.870507475401</c:v>
                </c:pt>
                <c:pt idx="27">
                  <c:v>110.327558870481</c:v>
                </c:pt>
                <c:pt idx="28">
                  <c:v>112.509390706099</c:v>
                </c:pt>
                <c:pt idx="29">
                  <c:v>113.046069459251</c:v>
                </c:pt>
                <c:pt idx="30">
                  <c:v>117.579757175666</c:v>
                </c:pt>
                <c:pt idx="31">
                  <c:v>117.79427678731101</c:v>
                </c:pt>
                <c:pt idx="32">
                  <c:v>123.296436084541</c:v>
                </c:pt>
                <c:pt idx="33">
                  <c:v>115.205740187177</c:v>
                </c:pt>
                <c:pt idx="34">
                  <c:v>115.605265165446</c:v>
                </c:pt>
                <c:pt idx="35">
                  <c:v>116.48147700891199</c:v>
                </c:pt>
                <c:pt idx="36">
                  <c:v>115.835335084958</c:v>
                </c:pt>
                <c:pt idx="37">
                  <c:v>116.180026022362</c:v>
                </c:pt>
                <c:pt idx="38">
                  <c:v>113.66703905176</c:v>
                </c:pt>
                <c:pt idx="39">
                  <c:v>115.09305225673</c:v>
                </c:pt>
                <c:pt idx="40">
                  <c:v>115.70933234401301</c:v>
                </c:pt>
                <c:pt idx="41">
                  <c:v>115.460433435299</c:v>
                </c:pt>
                <c:pt idx="42">
                  <c:v>112.51246813685199</c:v>
                </c:pt>
                <c:pt idx="43">
                  <c:v>112.25805850679301</c:v>
                </c:pt>
                <c:pt idx="44">
                  <c:v>114.92589062174601</c:v>
                </c:pt>
                <c:pt idx="45">
                  <c:v>114.16778238517</c:v>
                </c:pt>
                <c:pt idx="46">
                  <c:v>114.91056850385</c:v>
                </c:pt>
                <c:pt idx="47">
                  <c:v>115.33334853777799</c:v>
                </c:pt>
                <c:pt idx="48">
                  <c:v>114.950716702215</c:v>
                </c:pt>
                <c:pt idx="49">
                  <c:v>115.925621610249</c:v>
                </c:pt>
                <c:pt idx="50">
                  <c:v>116.998238604411</c:v>
                </c:pt>
                <c:pt idx="51">
                  <c:v>115.02205906912801</c:v>
                </c:pt>
                <c:pt idx="52">
                  <c:v>115.36174693952699</c:v>
                </c:pt>
                <c:pt idx="53">
                  <c:v>119.823700054482</c:v>
                </c:pt>
                <c:pt idx="54">
                  <c:v>115.93632844758299</c:v>
                </c:pt>
                <c:pt idx="55">
                  <c:v>116.03218086003</c:v>
                </c:pt>
                <c:pt idx="56">
                  <c:v>118.16776610839599</c:v>
                </c:pt>
                <c:pt idx="57">
                  <c:v>115.394972727358</c:v>
                </c:pt>
                <c:pt idx="58">
                  <c:v>117.13015287226401</c:v>
                </c:pt>
                <c:pt idx="59">
                  <c:v>121.42055360834399</c:v>
                </c:pt>
                <c:pt idx="60">
                  <c:v>117.650429599002</c:v>
                </c:pt>
                <c:pt idx="61">
                  <c:v>116.494510293319</c:v>
                </c:pt>
                <c:pt idx="62">
                  <c:v>117.90150753928199</c:v>
                </c:pt>
                <c:pt idx="63">
                  <c:v>116.41709251196001</c:v>
                </c:pt>
                <c:pt idx="64">
                  <c:v>116.65636340927</c:v>
                </c:pt>
                <c:pt idx="65">
                  <c:v>116.66228586629001</c:v>
                </c:pt>
                <c:pt idx="66">
                  <c:v>118.133462911362</c:v>
                </c:pt>
                <c:pt idx="67">
                  <c:v>118.33281775221199</c:v>
                </c:pt>
                <c:pt idx="68">
                  <c:v>117.297828643312</c:v>
                </c:pt>
                <c:pt idx="69">
                  <c:v>118.43317769528301</c:v>
                </c:pt>
                <c:pt idx="70">
                  <c:v>115.369192319847</c:v>
                </c:pt>
                <c:pt idx="71">
                  <c:v>116.488672956925</c:v>
                </c:pt>
                <c:pt idx="72">
                  <c:v>116.937712378602</c:v>
                </c:pt>
                <c:pt idx="73">
                  <c:v>118.704900321745</c:v>
                </c:pt>
                <c:pt idx="74">
                  <c:v>119.02774135658299</c:v>
                </c:pt>
                <c:pt idx="75">
                  <c:v>120.836728838854</c:v>
                </c:pt>
                <c:pt idx="76">
                  <c:v>117.133161012687</c:v>
                </c:pt>
                <c:pt idx="77">
                  <c:v>118.527045927063</c:v>
                </c:pt>
                <c:pt idx="78">
                  <c:v>116.118061324065</c:v>
                </c:pt>
                <c:pt idx="79">
                  <c:v>118.808293835021</c:v>
                </c:pt>
                <c:pt idx="80">
                  <c:v>116.37159520701201</c:v>
                </c:pt>
                <c:pt idx="81">
                  <c:v>114.93251723924099</c:v>
                </c:pt>
                <c:pt idx="82">
                  <c:v>115.097108922956</c:v>
                </c:pt>
                <c:pt idx="83">
                  <c:v>113.879059600701</c:v>
                </c:pt>
                <c:pt idx="84">
                  <c:v>116.977916646208</c:v>
                </c:pt>
                <c:pt idx="85">
                  <c:v>114.690272288355</c:v>
                </c:pt>
                <c:pt idx="86">
                  <c:v>111.579896209198</c:v>
                </c:pt>
                <c:pt idx="87">
                  <c:v>86.977093119380001</c:v>
                </c:pt>
                <c:pt idx="88">
                  <c:v>86.038310361105005</c:v>
                </c:pt>
                <c:pt idx="89">
                  <c:v>97.930195422411998</c:v>
                </c:pt>
                <c:pt idx="90">
                  <c:v>101.03158607274401</c:v>
                </c:pt>
                <c:pt idx="91">
                  <c:v>106.750455507049</c:v>
                </c:pt>
                <c:pt idx="92">
                  <c:v>108.303651416539</c:v>
                </c:pt>
                <c:pt idx="93">
                  <c:v>109.914994154277</c:v>
                </c:pt>
                <c:pt idx="94">
                  <c:v>114.862360926124</c:v>
                </c:pt>
                <c:pt idx="95">
                  <c:v>115.309965382925</c:v>
                </c:pt>
                <c:pt idx="96">
                  <c:v>110.430520639186</c:v>
                </c:pt>
                <c:pt idx="97">
                  <c:v>110.445540297668</c:v>
                </c:pt>
                <c:pt idx="98">
                  <c:v>111.28777465614201</c:v>
                </c:pt>
                <c:pt idx="99">
                  <c:v>108.650712080651</c:v>
                </c:pt>
                <c:pt idx="100">
                  <c:v>109.879910719495</c:v>
                </c:pt>
                <c:pt idx="101">
                  <c:v>107.181094879724</c:v>
                </c:pt>
                <c:pt idx="102">
                  <c:v>112.36361736144799</c:v>
                </c:pt>
                <c:pt idx="103">
                  <c:v>114.69669456555</c:v>
                </c:pt>
                <c:pt idx="104">
                  <c:v>109.980442930294</c:v>
                </c:pt>
                <c:pt idx="105">
                  <c:v>112.24964682275601</c:v>
                </c:pt>
                <c:pt idx="106">
                  <c:v>114.92646274845001</c:v>
                </c:pt>
                <c:pt idx="107">
                  <c:v>114.817618254096</c:v>
                </c:pt>
                <c:pt idx="108">
                  <c:v>117.162805886608</c:v>
                </c:pt>
                <c:pt idx="109">
                  <c:v>117.262249634379</c:v>
                </c:pt>
                <c:pt idx="110">
                  <c:v>118.89360026118899</c:v>
                </c:pt>
                <c:pt idx="111">
                  <c:v>121.154014839762</c:v>
                </c:pt>
                <c:pt idx="112">
                  <c:v>122.077892370493</c:v>
                </c:pt>
                <c:pt idx="113">
                  <c:v>121.03815773907</c:v>
                </c:pt>
                <c:pt idx="114">
                  <c:v>120.81521409084699</c:v>
                </c:pt>
                <c:pt idx="115">
                  <c:v>120.02274950522499</c:v>
                </c:pt>
                <c:pt idx="116">
                  <c:v>122.264145848022</c:v>
                </c:pt>
                <c:pt idx="117">
                  <c:v>120.348459644743</c:v>
                </c:pt>
                <c:pt idx="118">
                  <c:v>116.272108284276</c:v>
                </c:pt>
              </c:numCache>
            </c:numRef>
          </c:val>
          <c:extLst>
            <c:ext xmlns:c16="http://schemas.microsoft.com/office/drawing/2014/chart" uri="{C3380CC4-5D6E-409C-BE32-E72D297353CC}">
              <c16:uniqueId val="{00000014-B55E-4134-A8C3-6D885561AC5E}"/>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'F84'!$D$5</c:f>
              <c:strCache>
                <c:ptCount val="1"/>
                <c:pt idx="0">
                  <c:v>Tendencia-ciclo</c:v>
                </c:pt>
              </c:strCache>
            </c:strRef>
          </c:tx>
          <c:spPr>
            <a:ln w="28575" cap="rnd">
              <a:solidFill>
                <a:srgbClr val="B69630"/>
              </a:solidFill>
              <a:round/>
            </a:ln>
            <a:effectLst/>
          </c:spPr>
          <c:marker>
            <c:symbol val="none"/>
          </c:marker>
          <c:cat>
            <c:multiLvlStrRef>
              <c:f>'F84'!$A$6:$B$124</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'F84'!$D$6:$D$124</c:f>
              <c:numCache>
                <c:formatCode>0.0</c:formatCode>
                <c:ptCount val="119"/>
                <c:pt idx="0">
                  <c:v>98.039655674364994</c:v>
                </c:pt>
                <c:pt idx="1">
                  <c:v>97.952804395914995</c:v>
                </c:pt>
                <c:pt idx="2">
                  <c:v>97.834625439245997</c:v>
                </c:pt>
                <c:pt idx="3">
                  <c:v>97.869867007378005</c:v>
                </c:pt>
                <c:pt idx="4">
                  <c:v>98.233537303378995</c:v>
                </c:pt>
                <c:pt idx="5">
                  <c:v>98.992967002105999</c:v>
                </c:pt>
                <c:pt idx="6">
                  <c:v>100.000362675183</c:v>
                </c:pt>
                <c:pt idx="7">
                  <c:v>101.05954009021799</c:v>
                </c:pt>
                <c:pt idx="8">
                  <c:v>101.887852915498</c:v>
                </c:pt>
                <c:pt idx="9">
                  <c:v>102.33593665682299</c:v>
                </c:pt>
                <c:pt idx="10">
                  <c:v>102.546486807411</c:v>
                </c:pt>
                <c:pt idx="11">
                  <c:v>102.834113038665</c:v>
                </c:pt>
                <c:pt idx="12">
                  <c:v>103.585911365377</c:v>
                </c:pt>
                <c:pt idx="13">
                  <c:v>104.862178249715</c:v>
                </c:pt>
                <c:pt idx="14">
                  <c:v>106.401850259241</c:v>
                </c:pt>
                <c:pt idx="15">
                  <c:v>107.744056115239</c:v>
                </c:pt>
                <c:pt idx="16">
                  <c:v>108.62798865808099</c:v>
                </c:pt>
                <c:pt idx="17">
                  <c:v>109.000688963218</c:v>
                </c:pt>
                <c:pt idx="18">
                  <c:v>109.096842299846</c:v>
                </c:pt>
                <c:pt idx="19">
                  <c:v>109.258641422008</c:v>
                </c:pt>
                <c:pt idx="20">
                  <c:v>109.695351838034</c:v>
                </c:pt>
                <c:pt idx="21">
                  <c:v>110.371934066639</c:v>
                </c:pt>
                <c:pt idx="22">
                  <c:v>110.96214393177</c:v>
                </c:pt>
                <c:pt idx="23">
                  <c:v>111.21182081899001</c:v>
                </c:pt>
                <c:pt idx="24">
                  <c:v>110.993965672782</c:v>
                </c:pt>
                <c:pt idx="25">
                  <c:v>110.602322081767</c:v>
                </c:pt>
                <c:pt idx="26">
                  <c:v>110.556672021002</c:v>
                </c:pt>
                <c:pt idx="27">
                  <c:v>111.230170614844</c:v>
                </c:pt>
                <c:pt idx="28">
                  <c:v>112.587069179496</c:v>
                </c:pt>
                <c:pt idx="29">
                  <c:v>114.19822530318299</c:v>
                </c:pt>
                <c:pt idx="30">
                  <c:v>115.627124489281</c:v>
                </c:pt>
                <c:pt idx="31">
                  <c:v>116.53453079811</c:v>
                </c:pt>
                <c:pt idx="32">
                  <c:v>116.856872775019</c:v>
                </c:pt>
                <c:pt idx="33">
                  <c:v>116.722293436315</c:v>
                </c:pt>
                <c:pt idx="34">
                  <c:v>116.32117897844699</c:v>
                </c:pt>
                <c:pt idx="35">
                  <c:v>115.88313855392499</c:v>
                </c:pt>
                <c:pt idx="36">
                  <c:v>115.61449079537999</c:v>
                </c:pt>
                <c:pt idx="37">
                  <c:v>115.530049854572</c:v>
                </c:pt>
                <c:pt idx="38">
                  <c:v>115.368749864004</c:v>
                </c:pt>
                <c:pt idx="39">
                  <c:v>115.04927875895</c:v>
                </c:pt>
                <c:pt idx="40">
                  <c:v>114.616569194405</c:v>
                </c:pt>
                <c:pt idx="41">
                  <c:v>114.200345402827</c:v>
                </c:pt>
                <c:pt idx="42">
                  <c:v>113.90165583119099</c:v>
                </c:pt>
                <c:pt idx="43">
                  <c:v>113.77233753509</c:v>
                </c:pt>
                <c:pt idx="44">
                  <c:v>113.844375591101</c:v>
                </c:pt>
                <c:pt idx="45">
                  <c:v>114.16643443692899</c:v>
                </c:pt>
                <c:pt idx="46">
                  <c:v>114.70029932879601</c:v>
                </c:pt>
                <c:pt idx="47">
                  <c:v>115.217786069341</c:v>
                </c:pt>
                <c:pt idx="48">
                  <c:v>115.560092396473</c:v>
                </c:pt>
                <c:pt idx="49">
                  <c:v>115.719199805461</c:v>
                </c:pt>
                <c:pt idx="50">
                  <c:v>115.761769802195</c:v>
                </c:pt>
                <c:pt idx="51">
                  <c:v>115.791283595217</c:v>
                </c:pt>
                <c:pt idx="52">
                  <c:v>115.82962855900701</c:v>
                </c:pt>
                <c:pt idx="53">
                  <c:v>115.941062926002</c:v>
                </c:pt>
                <c:pt idx="54">
                  <c:v>116.13126979483999</c:v>
                </c:pt>
                <c:pt idx="55">
                  <c:v>116.41452448248199</c:v>
                </c:pt>
                <c:pt idx="56">
                  <c:v>116.717935976368</c:v>
                </c:pt>
                <c:pt idx="57">
                  <c:v>116.969360723633</c:v>
                </c:pt>
                <c:pt idx="58">
                  <c:v>117.12857352407001</c:v>
                </c:pt>
                <c:pt idx="59">
                  <c:v>117.224910526504</c:v>
                </c:pt>
                <c:pt idx="60">
                  <c:v>117.21310744945301</c:v>
                </c:pt>
                <c:pt idx="61">
                  <c:v>117.102445972683</c:v>
                </c:pt>
                <c:pt idx="62">
                  <c:v>116.999882654378</c:v>
                </c:pt>
                <c:pt idx="63">
                  <c:v>116.954443065337</c:v>
                </c:pt>
                <c:pt idx="64">
                  <c:v>117.05056527639</c:v>
                </c:pt>
                <c:pt idx="65">
                  <c:v>117.30485897286501</c:v>
                </c:pt>
                <c:pt idx="66">
                  <c:v>117.551270667986</c:v>
                </c:pt>
                <c:pt idx="67">
                  <c:v>117.61566377030999</c:v>
                </c:pt>
                <c:pt idx="68">
                  <c:v>117.455190302265</c:v>
                </c:pt>
                <c:pt idx="69">
                  <c:v>117.159071963239</c:v>
                </c:pt>
                <c:pt idx="70">
                  <c:v>116.970715436565</c:v>
                </c:pt>
                <c:pt idx="71">
                  <c:v>117.081939936691</c:v>
                </c:pt>
                <c:pt idx="72">
                  <c:v>117.539697585521</c:v>
                </c:pt>
                <c:pt idx="73">
                  <c:v>118.118554523648</c:v>
                </c:pt>
                <c:pt idx="74">
                  <c:v>118.57620004728</c:v>
                </c:pt>
                <c:pt idx="75">
                  <c:v>118.770019527299</c:v>
                </c:pt>
                <c:pt idx="76">
                  <c:v>118.628380725981</c:v>
                </c:pt>
                <c:pt idx="77">
                  <c:v>118.191773857242</c:v>
                </c:pt>
                <c:pt idx="78">
                  <c:v>117.601174835439</c:v>
                </c:pt>
                <c:pt idx="79">
                  <c:v>116.931053922556</c:v>
                </c:pt>
                <c:pt idx="80">
                  <c:v>116.31381784671299</c:v>
                </c:pt>
                <c:pt idx="81">
                  <c:v>115.745290899674</c:v>
                </c:pt>
                <c:pt idx="82">
                  <c:v>115.194612097209</c:v>
                </c:pt>
                <c:pt idx="83">
                  <c:v>114.639411377901</c:v>
                </c:pt>
                <c:pt idx="84">
                  <c:v>114.090642771679</c:v>
                </c:pt>
                <c:pt idx="85">
                  <c:v>113.46306189985999</c:v>
                </c:pt>
                <c:pt idx="86">
                  <c:v>112.705904087707</c:v>
                </c:pt>
                <c:pt idx="87">
                  <c:v>111.721266429325</c:v>
                </c:pt>
                <c:pt idx="88">
                  <c:v>110.64248956472601</c:v>
                </c:pt>
                <c:pt idx="89">
                  <c:v>109.680721853197</c:v>
                </c:pt>
                <c:pt idx="90">
                  <c:v>109.07062467986999</c:v>
                </c:pt>
                <c:pt idx="91">
                  <c:v>108.93977276285401</c:v>
                </c:pt>
                <c:pt idx="92">
                  <c:v>109.19290524659699</c:v>
                </c:pt>
                <c:pt idx="93">
                  <c:v>109.733419204165</c:v>
                </c:pt>
                <c:pt idx="94">
                  <c:v>110.36018198026299</c:v>
                </c:pt>
                <c:pt idx="95">
                  <c:v>110.77990889895401</c:v>
                </c:pt>
                <c:pt idx="96">
                  <c:v>110.82221864496699</c:v>
                </c:pt>
                <c:pt idx="97">
                  <c:v>110.57136012847199</c:v>
                </c:pt>
                <c:pt idx="98">
                  <c:v>110.26100182938001</c:v>
                </c:pt>
                <c:pt idx="99">
                  <c:v>110.121990198826</c:v>
                </c:pt>
                <c:pt idx="100">
                  <c:v>110.206670021904</c:v>
                </c:pt>
                <c:pt idx="101">
                  <c:v>110.496313787426</c:v>
                </c:pt>
                <c:pt idx="102">
                  <c:v>110.91910150883599</c:v>
                </c:pt>
                <c:pt idx="103">
                  <c:v>111.472513287859</c:v>
                </c:pt>
                <c:pt idx="104">
                  <c:v>112.175825281306</c:v>
                </c:pt>
                <c:pt idx="105">
                  <c:v>112.998703268935</c:v>
                </c:pt>
                <c:pt idx="106">
                  <c:v>113.96532883186001</c:v>
                </c:pt>
                <c:pt idx="107">
                  <c:v>115.191255145062</c:v>
                </c:pt>
                <c:pt idx="108">
                  <c:v>116.61639317783199</c:v>
                </c:pt>
                <c:pt idx="109">
                  <c:v>118.091001386965</c:v>
                </c:pt>
                <c:pt idx="110">
                  <c:v>119.35906538666001</c:v>
                </c:pt>
                <c:pt idx="111">
                  <c:v>120.333730024752</c:v>
                </c:pt>
                <c:pt idx="112">
                  <c:v>121.022851082643</c:v>
                </c:pt>
                <c:pt idx="113">
                  <c:v>121.366587486214</c:v>
                </c:pt>
                <c:pt idx="114">
                  <c:v>121.35142022669</c:v>
                </c:pt>
                <c:pt idx="115">
                  <c:v>121.03026164350401</c:v>
                </c:pt>
                <c:pt idx="116">
                  <c:v>120.454757789072</c:v>
                </c:pt>
                <c:pt idx="117">
                  <c:v>119.71195028964399</c:v>
                </c:pt>
                <c:pt idx="118">
                  <c:v>118.860446208593</c:v>
                </c:pt>
              </c:numCache>
            </c:numRef>
          </c:val>
          <c:smooth val="0"/>
          <c:extLst>
            <c:ext xmlns:c16="http://schemas.microsoft.com/office/drawing/2014/chart" uri="{C3380CC4-5D6E-409C-BE32-E72D297353CC}">
              <c16:uniqueId val="{00000015-B55E-4134-A8C3-6D885561AC5E}"/>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max val="130"/>
          <c:min val="80"/>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8D4-4ACB-BCA2-DA70DCCC7A80}"/>
              </c:ext>
            </c:extLst>
          </c:dPt>
          <c:dPt>
            <c:idx val="1"/>
            <c:invertIfNegative val="0"/>
            <c:bubble3D val="0"/>
            <c:spPr>
              <a:solidFill>
                <a:srgbClr val="7C878E"/>
              </a:solidFill>
              <a:ln>
                <a:noFill/>
              </a:ln>
              <a:effectLst/>
            </c:spPr>
            <c:extLst>
              <c:ext xmlns:c16="http://schemas.microsoft.com/office/drawing/2014/chart" uri="{C3380CC4-5D6E-409C-BE32-E72D297353CC}">
                <c16:uniqueId val="{00000003-B8D4-4ACB-BCA2-DA70DCCC7A80}"/>
              </c:ext>
            </c:extLst>
          </c:dPt>
          <c:dPt>
            <c:idx val="2"/>
            <c:invertIfNegative val="0"/>
            <c:bubble3D val="0"/>
            <c:spPr>
              <a:solidFill>
                <a:srgbClr val="7C878E"/>
              </a:solidFill>
              <a:ln>
                <a:noFill/>
              </a:ln>
              <a:effectLst/>
            </c:spPr>
            <c:extLst>
              <c:ext xmlns:c16="http://schemas.microsoft.com/office/drawing/2014/chart" uri="{C3380CC4-5D6E-409C-BE32-E72D297353CC}">
                <c16:uniqueId val="{00000005-B8D4-4ACB-BCA2-DA70DCCC7A80}"/>
              </c:ext>
            </c:extLst>
          </c:dPt>
          <c:dPt>
            <c:idx val="3"/>
            <c:invertIfNegative val="0"/>
            <c:bubble3D val="0"/>
            <c:spPr>
              <a:solidFill>
                <a:srgbClr val="7C878E"/>
              </a:solidFill>
              <a:ln>
                <a:noFill/>
              </a:ln>
              <a:effectLst/>
            </c:spPr>
            <c:extLst>
              <c:ext xmlns:c16="http://schemas.microsoft.com/office/drawing/2014/chart" uri="{C3380CC4-5D6E-409C-BE32-E72D297353CC}">
                <c16:uniqueId val="{00000007-B8D4-4ACB-BCA2-DA70DCCC7A80}"/>
              </c:ext>
            </c:extLst>
          </c:dPt>
          <c:dPt>
            <c:idx val="4"/>
            <c:invertIfNegative val="0"/>
            <c:bubble3D val="0"/>
            <c:spPr>
              <a:solidFill>
                <a:srgbClr val="7C878E"/>
              </a:solidFill>
              <a:ln>
                <a:noFill/>
              </a:ln>
              <a:effectLst/>
            </c:spPr>
            <c:extLst>
              <c:ext xmlns:c16="http://schemas.microsoft.com/office/drawing/2014/chart" uri="{C3380CC4-5D6E-409C-BE32-E72D297353CC}">
                <c16:uniqueId val="{00000009-B8D4-4ACB-BCA2-DA70DCCC7A80}"/>
              </c:ext>
            </c:extLst>
          </c:dPt>
          <c:dPt>
            <c:idx val="5"/>
            <c:invertIfNegative val="0"/>
            <c:bubble3D val="0"/>
            <c:spPr>
              <a:solidFill>
                <a:srgbClr val="7C878E"/>
              </a:solidFill>
              <a:ln>
                <a:noFill/>
              </a:ln>
              <a:effectLst/>
            </c:spPr>
            <c:extLst>
              <c:ext xmlns:c16="http://schemas.microsoft.com/office/drawing/2014/chart" uri="{C3380CC4-5D6E-409C-BE32-E72D297353CC}">
                <c16:uniqueId val="{0000000B-B8D4-4ACB-BCA2-DA70DCCC7A80}"/>
              </c:ext>
            </c:extLst>
          </c:dPt>
          <c:dPt>
            <c:idx val="6"/>
            <c:invertIfNegative val="0"/>
            <c:bubble3D val="0"/>
            <c:spPr>
              <a:solidFill>
                <a:srgbClr val="7C878E"/>
              </a:solidFill>
              <a:ln>
                <a:noFill/>
              </a:ln>
              <a:effectLst/>
            </c:spPr>
            <c:extLst>
              <c:ext xmlns:c16="http://schemas.microsoft.com/office/drawing/2014/chart" uri="{C3380CC4-5D6E-409C-BE32-E72D297353CC}">
                <c16:uniqueId val="{0000000D-B8D4-4ACB-BCA2-DA70DCCC7A80}"/>
              </c:ext>
            </c:extLst>
          </c:dPt>
          <c:dPt>
            <c:idx val="7"/>
            <c:invertIfNegative val="0"/>
            <c:bubble3D val="0"/>
            <c:spPr>
              <a:solidFill>
                <a:srgbClr val="7C878E"/>
              </a:solidFill>
              <a:ln>
                <a:noFill/>
              </a:ln>
              <a:effectLst/>
            </c:spPr>
            <c:extLst>
              <c:ext xmlns:c16="http://schemas.microsoft.com/office/drawing/2014/chart" uri="{C3380CC4-5D6E-409C-BE32-E72D297353CC}">
                <c16:uniqueId val="{0000000F-B8D4-4ACB-BCA2-DA70DCCC7A80}"/>
              </c:ext>
            </c:extLst>
          </c:dPt>
          <c:dPt>
            <c:idx val="8"/>
            <c:invertIfNegative val="0"/>
            <c:bubble3D val="0"/>
            <c:spPr>
              <a:solidFill>
                <a:srgbClr val="7C878E"/>
              </a:solidFill>
              <a:ln>
                <a:noFill/>
              </a:ln>
              <a:effectLst/>
            </c:spPr>
            <c:extLst>
              <c:ext xmlns:c16="http://schemas.microsoft.com/office/drawing/2014/chart" uri="{C3380CC4-5D6E-409C-BE32-E72D297353CC}">
                <c16:uniqueId val="{00000011-B8D4-4ACB-BCA2-DA70DCCC7A80}"/>
              </c:ext>
            </c:extLst>
          </c:dPt>
          <c:dPt>
            <c:idx val="9"/>
            <c:invertIfNegative val="0"/>
            <c:bubble3D val="0"/>
            <c:spPr>
              <a:solidFill>
                <a:srgbClr val="7C878E"/>
              </a:solidFill>
              <a:ln>
                <a:noFill/>
              </a:ln>
              <a:effectLst/>
            </c:spPr>
            <c:extLst>
              <c:ext xmlns:c16="http://schemas.microsoft.com/office/drawing/2014/chart" uri="{C3380CC4-5D6E-409C-BE32-E72D297353CC}">
                <c16:uniqueId val="{00000013-B8D4-4ACB-BCA2-DA70DCCC7A8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8D4-4ACB-BCA2-DA70DCCC7A8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8D4-4ACB-BCA2-DA70DCCC7A8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8D4-4ACB-BCA2-DA70DCCC7A8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8D4-4ACB-BCA2-DA70DCCC7A80}"/>
              </c:ext>
            </c:extLst>
          </c:dPt>
          <c:dPt>
            <c:idx val="14"/>
            <c:invertIfNegative val="0"/>
            <c:bubble3D val="0"/>
            <c:spPr>
              <a:solidFill>
                <a:srgbClr val="FBBB27"/>
              </a:solidFill>
              <a:ln>
                <a:noFill/>
              </a:ln>
              <a:effectLst/>
            </c:spPr>
            <c:extLst>
              <c:ext xmlns:c16="http://schemas.microsoft.com/office/drawing/2014/chart" uri="{C3380CC4-5D6E-409C-BE32-E72D297353CC}">
                <c16:uniqueId val="{0000001D-B8D4-4ACB-BCA2-DA70DCCC7A8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8D4-4ACB-BCA2-DA70DCCC7A80}"/>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8D4-4ACB-BCA2-DA70DCCC7A8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8D4-4ACB-BCA2-DA70DCCC7A80}"/>
              </c:ext>
            </c:extLst>
          </c:dPt>
          <c:dPt>
            <c:idx val="18"/>
            <c:invertIfNegative val="0"/>
            <c:bubble3D val="0"/>
            <c:spPr>
              <a:solidFill>
                <a:srgbClr val="95682B"/>
              </a:solidFill>
              <a:ln>
                <a:noFill/>
              </a:ln>
              <a:effectLst/>
            </c:spPr>
            <c:extLst>
              <c:ext xmlns:c16="http://schemas.microsoft.com/office/drawing/2014/chart" uri="{C3380CC4-5D6E-409C-BE32-E72D297353CC}">
                <c16:uniqueId val="{00000025-B8D4-4ACB-BCA2-DA70DCCC7A8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'F85'!$A$6:$A$38</c:f>
              <c:strCache>
                <c:ptCount val="33"/>
                <c:pt idx="0">
                  <c:v>Zacatecas</c:v>
                </c:pt>
                <c:pt idx="1">
                  <c:v>Colima</c:v>
                </c:pt>
                <c:pt idx="2">
                  <c:v>Veracruz</c:v>
                </c:pt>
                <c:pt idx="3">
                  <c:v>Campeche</c:v>
                </c:pt>
                <c:pt idx="4">
                  <c:v>Durango</c:v>
                </c:pt>
                <c:pt idx="5">
                  <c:v>Aguascalientes</c:v>
                </c:pt>
                <c:pt idx="6">
                  <c:v>Tamaulipas</c:v>
                </c:pt>
                <c:pt idx="7">
                  <c:v>Nayarit</c:v>
                </c:pt>
                <c:pt idx="8">
                  <c:v>Baja California</c:v>
                </c:pt>
                <c:pt idx="9">
                  <c:v>Guerrero</c:v>
                </c:pt>
                <c:pt idx="10">
                  <c:v>Yucatán</c:v>
                </c:pt>
                <c:pt idx="11">
                  <c:v>Sinaloa</c:v>
                </c:pt>
                <c:pt idx="12">
                  <c:v>Querétaro</c:v>
                </c:pt>
                <c:pt idx="13">
                  <c:v>Morelos</c:v>
                </c:pt>
                <c:pt idx="14">
                  <c:v>Jalisco</c:v>
                </c:pt>
                <c:pt idx="15">
                  <c:v>Estado de México</c:v>
                </c:pt>
                <c:pt idx="16">
                  <c:v>Nuevo León</c:v>
                </c:pt>
                <c:pt idx="17">
                  <c:v>Coahuila</c:v>
                </c:pt>
                <c:pt idx="18">
                  <c:v>Nacional</c:v>
                </c:pt>
                <c:pt idx="19">
                  <c:v>Ciudad de México</c:v>
                </c:pt>
                <c:pt idx="20">
                  <c:v>Tlaxcala</c:v>
                </c:pt>
                <c:pt idx="21">
                  <c:v>Sonora</c:v>
                </c:pt>
                <c:pt idx="22">
                  <c:v>Guanajuato</c:v>
                </c:pt>
                <c:pt idx="23">
                  <c:v>Chihuahua</c:v>
                </c:pt>
                <c:pt idx="24">
                  <c:v>Michoacán</c:v>
                </c:pt>
                <c:pt idx="25">
                  <c:v>Tabasco</c:v>
                </c:pt>
                <c:pt idx="26">
                  <c:v>San Luis Potosí</c:v>
                </c:pt>
                <c:pt idx="27">
                  <c:v>Puebla</c:v>
                </c:pt>
                <c:pt idx="28">
                  <c:v>Chiapas</c:v>
                </c:pt>
                <c:pt idx="29">
                  <c:v>Hidalgo</c:v>
                </c:pt>
                <c:pt idx="30">
                  <c:v>Baja California Sur</c:v>
                </c:pt>
                <c:pt idx="31">
                  <c:v>Oaxaca</c:v>
                </c:pt>
                <c:pt idx="32">
                  <c:v>Quintana Roo</c:v>
                </c:pt>
              </c:strCache>
            </c:strRef>
          </c:cat>
          <c:val>
            <c:numRef>
              <c:f>'F85'!$B$6:$B$38</c:f>
              <c:numCache>
                <c:formatCode>0.0</c:formatCode>
                <c:ptCount val="33"/>
                <c:pt idx="0">
                  <c:v>-16.56951458256</c:v>
                </c:pt>
                <c:pt idx="1">
                  <c:v>-16.193940532494999</c:v>
                </c:pt>
                <c:pt idx="2">
                  <c:v>-7.8616593977499996</c:v>
                </c:pt>
                <c:pt idx="3">
                  <c:v>-5.7424346042880003</c:v>
                </c:pt>
                <c:pt idx="4">
                  <c:v>-4.2467840196999997</c:v>
                </c:pt>
                <c:pt idx="5">
                  <c:v>-3.9087676823450002</c:v>
                </c:pt>
                <c:pt idx="6">
                  <c:v>-3.7832733376390002</c:v>
                </c:pt>
                <c:pt idx="7">
                  <c:v>-3.3410106456299999</c:v>
                </c:pt>
                <c:pt idx="8">
                  <c:v>-2.276624686676</c:v>
                </c:pt>
                <c:pt idx="9">
                  <c:v>-1.5347079577989999</c:v>
                </c:pt>
                <c:pt idx="10">
                  <c:v>-1.101567241643</c:v>
                </c:pt>
                <c:pt idx="11">
                  <c:v>-0.74265660823699997</c:v>
                </c:pt>
                <c:pt idx="12">
                  <c:v>0.220909769112</c:v>
                </c:pt>
                <c:pt idx="13">
                  <c:v>0.74668683614300002</c:v>
                </c:pt>
                <c:pt idx="14">
                  <c:v>1.170875274193</c:v>
                </c:pt>
                <c:pt idx="15">
                  <c:v>1.2378723818849999</c:v>
                </c:pt>
                <c:pt idx="16">
                  <c:v>1.2724146216079999</c:v>
                </c:pt>
                <c:pt idx="17">
                  <c:v>2.065017634233</c:v>
                </c:pt>
                <c:pt idx="18">
                  <c:v>3.287940875336</c:v>
                </c:pt>
                <c:pt idx="19">
                  <c:v>3.3051159303170001</c:v>
                </c:pt>
                <c:pt idx="20">
                  <c:v>3.4263070061810001</c:v>
                </c:pt>
                <c:pt idx="21">
                  <c:v>4.3462102013459996</c:v>
                </c:pt>
                <c:pt idx="22">
                  <c:v>4.9592518398080001</c:v>
                </c:pt>
                <c:pt idx="23">
                  <c:v>7.6454813207469998</c:v>
                </c:pt>
                <c:pt idx="24">
                  <c:v>8.0060989913210001</c:v>
                </c:pt>
                <c:pt idx="25">
                  <c:v>11.493835233853</c:v>
                </c:pt>
                <c:pt idx="26">
                  <c:v>12.433964268175</c:v>
                </c:pt>
                <c:pt idx="27">
                  <c:v>14.667137339348001</c:v>
                </c:pt>
                <c:pt idx="28">
                  <c:v>18.701818469107</c:v>
                </c:pt>
                <c:pt idx="29">
                  <c:v>20.552259336186001</c:v>
                </c:pt>
                <c:pt idx="30">
                  <c:v>29.61361715284</c:v>
                </c:pt>
                <c:pt idx="31">
                  <c:v>41.100996234619998</c:v>
                </c:pt>
                <c:pt idx="32">
                  <c:v>77.976335286961998</c:v>
                </c:pt>
              </c:numCache>
            </c:numRef>
          </c:val>
          <c:extLst>
            <c:ext xmlns:c16="http://schemas.microsoft.com/office/drawing/2014/chart" uri="{C3380CC4-5D6E-409C-BE32-E72D297353CC}">
              <c16:uniqueId val="{00000026-B8D4-4ACB-BCA2-DA70DCCC7A8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3CE-40A8-BC36-7A2F4E7DA8A0}"/>
              </c:ext>
            </c:extLst>
          </c:dPt>
          <c:dPt>
            <c:idx val="1"/>
            <c:invertIfNegative val="0"/>
            <c:bubble3D val="0"/>
            <c:spPr>
              <a:solidFill>
                <a:srgbClr val="7C878E"/>
              </a:solidFill>
              <a:ln>
                <a:noFill/>
              </a:ln>
              <a:effectLst/>
            </c:spPr>
            <c:extLst>
              <c:ext xmlns:c16="http://schemas.microsoft.com/office/drawing/2014/chart" uri="{C3380CC4-5D6E-409C-BE32-E72D297353CC}">
                <c16:uniqueId val="{00000003-D3CE-40A8-BC36-7A2F4E7DA8A0}"/>
              </c:ext>
            </c:extLst>
          </c:dPt>
          <c:dPt>
            <c:idx val="2"/>
            <c:invertIfNegative val="0"/>
            <c:bubble3D val="0"/>
            <c:spPr>
              <a:solidFill>
                <a:srgbClr val="7C878E"/>
              </a:solidFill>
              <a:ln>
                <a:noFill/>
              </a:ln>
              <a:effectLst/>
            </c:spPr>
            <c:extLst>
              <c:ext xmlns:c16="http://schemas.microsoft.com/office/drawing/2014/chart" uri="{C3380CC4-5D6E-409C-BE32-E72D297353CC}">
                <c16:uniqueId val="{00000005-D3CE-40A8-BC36-7A2F4E7DA8A0}"/>
              </c:ext>
            </c:extLst>
          </c:dPt>
          <c:dPt>
            <c:idx val="3"/>
            <c:invertIfNegative val="0"/>
            <c:bubble3D val="0"/>
            <c:spPr>
              <a:solidFill>
                <a:srgbClr val="FBBB27"/>
              </a:solidFill>
              <a:ln>
                <a:noFill/>
              </a:ln>
              <a:effectLst/>
            </c:spPr>
            <c:extLst>
              <c:ext xmlns:c16="http://schemas.microsoft.com/office/drawing/2014/chart" uri="{C3380CC4-5D6E-409C-BE32-E72D297353CC}">
                <c16:uniqueId val="{00000007-D3CE-40A8-BC36-7A2F4E7DA8A0}"/>
              </c:ext>
            </c:extLst>
          </c:dPt>
          <c:dPt>
            <c:idx val="4"/>
            <c:invertIfNegative val="0"/>
            <c:bubble3D val="0"/>
            <c:spPr>
              <a:solidFill>
                <a:srgbClr val="7C878E"/>
              </a:solidFill>
              <a:ln>
                <a:noFill/>
              </a:ln>
              <a:effectLst/>
            </c:spPr>
            <c:extLst>
              <c:ext xmlns:c16="http://schemas.microsoft.com/office/drawing/2014/chart" uri="{C3380CC4-5D6E-409C-BE32-E72D297353CC}">
                <c16:uniqueId val="{00000009-D3CE-40A8-BC36-7A2F4E7DA8A0}"/>
              </c:ext>
            </c:extLst>
          </c:dPt>
          <c:dPt>
            <c:idx val="5"/>
            <c:invertIfNegative val="0"/>
            <c:bubble3D val="0"/>
            <c:spPr>
              <a:solidFill>
                <a:srgbClr val="7C878E"/>
              </a:solidFill>
              <a:ln>
                <a:noFill/>
              </a:ln>
              <a:effectLst/>
            </c:spPr>
            <c:extLst>
              <c:ext xmlns:c16="http://schemas.microsoft.com/office/drawing/2014/chart" uri="{C3380CC4-5D6E-409C-BE32-E72D297353CC}">
                <c16:uniqueId val="{0000000B-D3CE-40A8-BC36-7A2F4E7DA8A0}"/>
              </c:ext>
            </c:extLst>
          </c:dPt>
          <c:dPt>
            <c:idx val="6"/>
            <c:invertIfNegative val="0"/>
            <c:bubble3D val="0"/>
            <c:spPr>
              <a:solidFill>
                <a:srgbClr val="7C878E"/>
              </a:solidFill>
              <a:ln>
                <a:noFill/>
              </a:ln>
              <a:effectLst/>
            </c:spPr>
            <c:extLst>
              <c:ext xmlns:c16="http://schemas.microsoft.com/office/drawing/2014/chart" uri="{C3380CC4-5D6E-409C-BE32-E72D297353CC}">
                <c16:uniqueId val="{0000000D-D3CE-40A8-BC36-7A2F4E7DA8A0}"/>
              </c:ext>
            </c:extLst>
          </c:dPt>
          <c:dPt>
            <c:idx val="7"/>
            <c:invertIfNegative val="0"/>
            <c:bubble3D val="0"/>
            <c:spPr>
              <a:solidFill>
                <a:srgbClr val="7C878E"/>
              </a:solidFill>
              <a:ln>
                <a:noFill/>
              </a:ln>
              <a:effectLst/>
            </c:spPr>
            <c:extLst>
              <c:ext xmlns:c16="http://schemas.microsoft.com/office/drawing/2014/chart" uri="{C3380CC4-5D6E-409C-BE32-E72D297353CC}">
                <c16:uniqueId val="{0000000F-D3CE-40A8-BC36-7A2F4E7DA8A0}"/>
              </c:ext>
            </c:extLst>
          </c:dPt>
          <c:dPt>
            <c:idx val="8"/>
            <c:invertIfNegative val="0"/>
            <c:bubble3D val="0"/>
            <c:spPr>
              <a:solidFill>
                <a:srgbClr val="7C878E"/>
              </a:solidFill>
              <a:ln>
                <a:noFill/>
              </a:ln>
              <a:effectLst/>
            </c:spPr>
            <c:extLst>
              <c:ext xmlns:c16="http://schemas.microsoft.com/office/drawing/2014/chart" uri="{C3380CC4-5D6E-409C-BE32-E72D297353CC}">
                <c16:uniqueId val="{00000011-D3CE-40A8-BC36-7A2F4E7DA8A0}"/>
              </c:ext>
            </c:extLst>
          </c:dPt>
          <c:dPt>
            <c:idx val="9"/>
            <c:invertIfNegative val="0"/>
            <c:bubble3D val="0"/>
            <c:spPr>
              <a:solidFill>
                <a:srgbClr val="7C878E"/>
              </a:solidFill>
              <a:ln>
                <a:noFill/>
              </a:ln>
              <a:effectLst/>
            </c:spPr>
            <c:extLst>
              <c:ext xmlns:c16="http://schemas.microsoft.com/office/drawing/2014/chart" uri="{C3380CC4-5D6E-409C-BE32-E72D297353CC}">
                <c16:uniqueId val="{00000013-D3CE-40A8-BC36-7A2F4E7DA8A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D3CE-40A8-BC36-7A2F4E7DA8A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D3CE-40A8-BC36-7A2F4E7DA8A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D3CE-40A8-BC36-7A2F4E7DA8A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D3CE-40A8-BC36-7A2F4E7DA8A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D3CE-40A8-BC36-7A2F4E7DA8A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D3CE-40A8-BC36-7A2F4E7DA8A0}"/>
              </c:ext>
            </c:extLst>
          </c:dPt>
          <c:dPt>
            <c:idx val="16"/>
            <c:invertIfNegative val="0"/>
            <c:bubble3D val="0"/>
            <c:spPr>
              <a:solidFill>
                <a:srgbClr val="7C878E"/>
              </a:solidFill>
              <a:ln>
                <a:noFill/>
              </a:ln>
              <a:effectLst/>
            </c:spPr>
            <c:extLst>
              <c:ext xmlns:c16="http://schemas.microsoft.com/office/drawing/2014/chart" uri="{C3380CC4-5D6E-409C-BE32-E72D297353CC}">
                <c16:uniqueId val="{00000021-D3CE-40A8-BC36-7A2F4E7DA8A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D3CE-40A8-BC36-7A2F4E7DA8A0}"/>
              </c:ext>
            </c:extLst>
          </c:dPt>
          <c:dPt>
            <c:idx val="21"/>
            <c:invertIfNegative val="0"/>
            <c:bubble3D val="0"/>
            <c:spPr>
              <a:solidFill>
                <a:srgbClr val="95682B"/>
              </a:solidFill>
              <a:ln>
                <a:noFill/>
              </a:ln>
              <a:effectLst/>
            </c:spPr>
            <c:extLst>
              <c:ext xmlns:c16="http://schemas.microsoft.com/office/drawing/2014/chart" uri="{C3380CC4-5D6E-409C-BE32-E72D297353CC}">
                <c16:uniqueId val="{00000025-D3CE-40A8-BC36-7A2F4E7DA8A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'F86'!$A$6:$A$38</c:f>
              <c:strCache>
                <c:ptCount val="33"/>
                <c:pt idx="0">
                  <c:v>Oaxaca</c:v>
                </c:pt>
                <c:pt idx="1">
                  <c:v>Hidalgo</c:v>
                </c:pt>
                <c:pt idx="2">
                  <c:v>Tamaulipas</c:v>
                </c:pt>
                <c:pt idx="3">
                  <c:v>Jalisco</c:v>
                </c:pt>
                <c:pt idx="4">
                  <c:v>Baja California</c:v>
                </c:pt>
                <c:pt idx="5">
                  <c:v>Zacatecas</c:v>
                </c:pt>
                <c:pt idx="6">
                  <c:v>Nayarit</c:v>
                </c:pt>
                <c:pt idx="7">
                  <c:v>Guerrero</c:v>
                </c:pt>
                <c:pt idx="8">
                  <c:v>Querétaro</c:v>
                </c:pt>
                <c:pt idx="9">
                  <c:v>Veracruz</c:v>
                </c:pt>
                <c:pt idx="10">
                  <c:v>Campeche</c:v>
                </c:pt>
                <c:pt idx="11">
                  <c:v>Aguascalientes</c:v>
                </c:pt>
                <c:pt idx="12">
                  <c:v>Coahuila</c:v>
                </c:pt>
                <c:pt idx="13">
                  <c:v>Ciudad de México</c:v>
                </c:pt>
                <c:pt idx="14">
                  <c:v>Michoacán</c:v>
                </c:pt>
                <c:pt idx="15">
                  <c:v>Chiapas</c:v>
                </c:pt>
                <c:pt idx="16">
                  <c:v>Sinaloa</c:v>
                </c:pt>
                <c:pt idx="17">
                  <c:v>Puebla</c:v>
                </c:pt>
                <c:pt idx="18">
                  <c:v>Nuevo León</c:v>
                </c:pt>
                <c:pt idx="19">
                  <c:v>Morelos</c:v>
                </c:pt>
                <c:pt idx="20">
                  <c:v>Chihuahua</c:v>
                </c:pt>
                <c:pt idx="21">
                  <c:v>Nacional</c:v>
                </c:pt>
                <c:pt idx="22">
                  <c:v>Durango</c:v>
                </c:pt>
                <c:pt idx="23">
                  <c:v>Sonora</c:v>
                </c:pt>
                <c:pt idx="24">
                  <c:v>Guanajuato</c:v>
                </c:pt>
                <c:pt idx="25">
                  <c:v>Yucatán</c:v>
                </c:pt>
                <c:pt idx="26">
                  <c:v>Colima</c:v>
                </c:pt>
                <c:pt idx="27">
                  <c:v>Tabasco</c:v>
                </c:pt>
                <c:pt idx="28">
                  <c:v>San Luis Potosí</c:v>
                </c:pt>
                <c:pt idx="29">
                  <c:v>Tlaxcala</c:v>
                </c:pt>
                <c:pt idx="30">
                  <c:v>Estado de México</c:v>
                </c:pt>
                <c:pt idx="31">
                  <c:v>Baja California Sur</c:v>
                </c:pt>
                <c:pt idx="32">
                  <c:v>Quintana Roo</c:v>
                </c:pt>
              </c:strCache>
            </c:strRef>
          </c:cat>
          <c:val>
            <c:numRef>
              <c:f>'F86'!$B$6:$B$38</c:f>
              <c:numCache>
                <c:formatCode>0.0</c:formatCode>
                <c:ptCount val="33"/>
                <c:pt idx="0">
                  <c:v>-7.0294414637499996</c:v>
                </c:pt>
                <c:pt idx="1">
                  <c:v>-4.4328603339230002</c:v>
                </c:pt>
                <c:pt idx="2">
                  <c:v>-3.6109362582059998</c:v>
                </c:pt>
                <c:pt idx="3">
                  <c:v>-3.3871238339900001</c:v>
                </c:pt>
                <c:pt idx="4">
                  <c:v>-3.3063468546910002</c:v>
                </c:pt>
                <c:pt idx="5">
                  <c:v>-3.2655294440299998</c:v>
                </c:pt>
                <c:pt idx="6">
                  <c:v>-2.9780830809809999</c:v>
                </c:pt>
                <c:pt idx="7">
                  <c:v>-2.7659825770789999</c:v>
                </c:pt>
                <c:pt idx="8">
                  <c:v>-2.1143844882609999</c:v>
                </c:pt>
                <c:pt idx="9">
                  <c:v>-1.936592473355</c:v>
                </c:pt>
                <c:pt idx="10">
                  <c:v>-1.7117091637540001</c:v>
                </c:pt>
                <c:pt idx="11">
                  <c:v>-1.0165055310090001</c:v>
                </c:pt>
                <c:pt idx="12">
                  <c:v>-0.88875923562500003</c:v>
                </c:pt>
                <c:pt idx="13">
                  <c:v>-0.83014749344000005</c:v>
                </c:pt>
                <c:pt idx="14">
                  <c:v>-0.48522180796499997</c:v>
                </c:pt>
                <c:pt idx="15">
                  <c:v>-0.47745290563199999</c:v>
                </c:pt>
                <c:pt idx="16">
                  <c:v>-0.358462549947</c:v>
                </c:pt>
                <c:pt idx="17">
                  <c:v>-0.27220964274999998</c:v>
                </c:pt>
                <c:pt idx="18">
                  <c:v>-0.123874340441</c:v>
                </c:pt>
                <c:pt idx="19">
                  <c:v>-3.6559894900000002E-4</c:v>
                </c:pt>
                <c:pt idx="20">
                  <c:v>0.130369584939</c:v>
                </c:pt>
                <c:pt idx="21">
                  <c:v>0.15254138746400001</c:v>
                </c:pt>
                <c:pt idx="22">
                  <c:v>0.46190413384899998</c:v>
                </c:pt>
                <c:pt idx="23">
                  <c:v>0.92510149805300002</c:v>
                </c:pt>
                <c:pt idx="24">
                  <c:v>0.95663520925400003</c:v>
                </c:pt>
                <c:pt idx="25">
                  <c:v>1.0192761492160001</c:v>
                </c:pt>
                <c:pt idx="26">
                  <c:v>2.0293774719819999</c:v>
                </c:pt>
                <c:pt idx="27">
                  <c:v>2.063602513797</c:v>
                </c:pt>
                <c:pt idx="28">
                  <c:v>2.3127378608889999</c:v>
                </c:pt>
                <c:pt idx="29">
                  <c:v>2.610205892662</c:v>
                </c:pt>
                <c:pt idx="30">
                  <c:v>3.8153228985599998</c:v>
                </c:pt>
                <c:pt idx="31">
                  <c:v>8.5112967887110003</c:v>
                </c:pt>
                <c:pt idx="32">
                  <c:v>60.025453894644997</c:v>
                </c:pt>
              </c:numCache>
            </c:numRef>
          </c:val>
          <c:extLst>
            <c:ext xmlns:c16="http://schemas.microsoft.com/office/drawing/2014/chart" uri="{C3380CC4-5D6E-409C-BE32-E72D297353CC}">
              <c16:uniqueId val="{00000026-D3CE-40A8-BC36-7A2F4E7DA8A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347C-46A1-A3B6-8492683A47AC}"/>
              </c:ext>
            </c:extLst>
          </c:dPt>
          <c:dPt>
            <c:idx val="2"/>
            <c:invertIfNegative val="0"/>
            <c:bubble3D val="0"/>
            <c:spPr>
              <a:solidFill>
                <a:srgbClr val="95682B"/>
              </a:solidFill>
              <a:ln>
                <a:noFill/>
              </a:ln>
              <a:effectLst/>
            </c:spPr>
            <c:extLst>
              <c:ext xmlns:c16="http://schemas.microsoft.com/office/drawing/2014/chart" uri="{C3380CC4-5D6E-409C-BE32-E72D297353CC}">
                <c16:uniqueId val="{00000003-347C-46A1-A3B6-8492683A47AC}"/>
              </c:ext>
            </c:extLst>
          </c:dPt>
          <c:dPt>
            <c:idx val="3"/>
            <c:invertIfNegative val="0"/>
            <c:bubble3D val="0"/>
            <c:spPr>
              <a:solidFill>
                <a:srgbClr val="BDCFD6"/>
              </a:solidFill>
              <a:ln>
                <a:noFill/>
              </a:ln>
              <a:effectLst/>
            </c:spPr>
            <c:extLst>
              <c:ext xmlns:c16="http://schemas.microsoft.com/office/drawing/2014/chart" uri="{C3380CC4-5D6E-409C-BE32-E72D297353CC}">
                <c16:uniqueId val="{00000005-347C-46A1-A3B6-8492683A47AC}"/>
              </c:ext>
            </c:extLst>
          </c:dPt>
          <c:dPt>
            <c:idx val="4"/>
            <c:invertIfNegative val="0"/>
            <c:bubble3D val="0"/>
            <c:spPr>
              <a:solidFill>
                <a:srgbClr val="004A98"/>
              </a:solidFill>
              <a:ln>
                <a:noFill/>
              </a:ln>
              <a:effectLst/>
            </c:spPr>
            <c:extLst>
              <c:ext xmlns:c16="http://schemas.microsoft.com/office/drawing/2014/chart" uri="{C3380CC4-5D6E-409C-BE32-E72D297353CC}">
                <c16:uniqueId val="{00000007-347C-46A1-A3B6-8492683A47AC}"/>
              </c:ext>
            </c:extLst>
          </c:dPt>
          <c:dPt>
            <c:idx val="6"/>
            <c:invertIfNegative val="0"/>
            <c:bubble3D val="0"/>
            <c:spPr>
              <a:solidFill>
                <a:srgbClr val="FBBB27"/>
              </a:solidFill>
              <a:ln>
                <a:noFill/>
              </a:ln>
              <a:effectLst/>
            </c:spPr>
            <c:extLst>
              <c:ext xmlns:c16="http://schemas.microsoft.com/office/drawing/2014/chart" uri="{C3380CC4-5D6E-409C-BE32-E72D297353CC}">
                <c16:uniqueId val="{00000009-347C-46A1-A3B6-8492683A47AC}"/>
              </c:ext>
            </c:extLst>
          </c:dPt>
          <c:dPt>
            <c:idx val="10"/>
            <c:invertIfNegative val="0"/>
            <c:bubble3D val="0"/>
            <c:spPr>
              <a:solidFill>
                <a:srgbClr val="FBBB27"/>
              </a:solidFill>
              <a:ln>
                <a:noFill/>
              </a:ln>
              <a:effectLst/>
            </c:spPr>
            <c:extLst>
              <c:ext xmlns:c16="http://schemas.microsoft.com/office/drawing/2014/chart" uri="{C3380CC4-5D6E-409C-BE32-E72D297353CC}">
                <c16:uniqueId val="{0000000B-347C-46A1-A3B6-8492683A47AC}"/>
              </c:ext>
            </c:extLst>
          </c:dPt>
          <c:dPt>
            <c:idx val="14"/>
            <c:invertIfNegative val="0"/>
            <c:bubble3D val="0"/>
            <c:spPr>
              <a:solidFill>
                <a:srgbClr val="FBBB27"/>
              </a:solidFill>
              <a:ln>
                <a:noFill/>
              </a:ln>
              <a:effectLst/>
            </c:spPr>
            <c:extLst>
              <c:ext xmlns:c16="http://schemas.microsoft.com/office/drawing/2014/chart" uri="{C3380CC4-5D6E-409C-BE32-E72D297353CC}">
                <c16:uniqueId val="{0000000D-347C-46A1-A3B6-8492683A47AC}"/>
              </c:ext>
            </c:extLst>
          </c:dPt>
          <c:dPt>
            <c:idx val="18"/>
            <c:invertIfNegative val="0"/>
            <c:bubble3D val="0"/>
            <c:spPr>
              <a:solidFill>
                <a:srgbClr val="FBBB27"/>
              </a:solidFill>
              <a:ln>
                <a:noFill/>
              </a:ln>
              <a:effectLst/>
            </c:spPr>
            <c:extLst>
              <c:ext xmlns:c16="http://schemas.microsoft.com/office/drawing/2014/chart" uri="{C3380CC4-5D6E-409C-BE32-E72D297353CC}">
                <c16:uniqueId val="{0000000F-347C-46A1-A3B6-8492683A47AC}"/>
              </c:ext>
            </c:extLst>
          </c:dPt>
          <c:dPt>
            <c:idx val="22"/>
            <c:invertIfNegative val="0"/>
            <c:bubble3D val="0"/>
            <c:spPr>
              <a:solidFill>
                <a:srgbClr val="FBBB27"/>
              </a:solidFill>
              <a:ln>
                <a:noFill/>
              </a:ln>
              <a:effectLst/>
            </c:spPr>
            <c:extLst>
              <c:ext xmlns:c16="http://schemas.microsoft.com/office/drawing/2014/chart" uri="{C3380CC4-5D6E-409C-BE32-E72D297353CC}">
                <c16:uniqueId val="{00000011-347C-46A1-A3B6-8492683A47AC}"/>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'F87'!$A$6:$A$10</c:f>
              <c:strCache>
                <c:ptCount val="5"/>
                <c:pt idx="0">
                  <c:v>Actividades secundarias</c:v>
                </c:pt>
                <c:pt idx="1">
                  <c:v>Industria de la construcción</c:v>
                </c:pt>
                <c:pt idx="2">
                  <c:v>Industrias manufactureras</c:v>
                </c:pt>
                <c:pt idx="3">
                  <c:v>Minería</c:v>
                </c:pt>
                <c:pt idx="4">
                  <c:v>Servicios Públicos</c:v>
                </c:pt>
              </c:strCache>
            </c:strRef>
          </c:cat>
          <c:val>
            <c:numRef>
              <c:f>'F87'!$B$6:$B$10</c:f>
              <c:numCache>
                <c:formatCode>0.0</c:formatCode>
                <c:ptCount val="5"/>
                <c:pt idx="0">
                  <c:v>2.0947703170419998</c:v>
                </c:pt>
                <c:pt idx="1">
                  <c:v>-5.9550450665980001</c:v>
                </c:pt>
                <c:pt idx="2">
                  <c:v>4.7537763257119998</c:v>
                </c:pt>
                <c:pt idx="3">
                  <c:v>1.297404681573</c:v>
                </c:pt>
                <c:pt idx="4">
                  <c:v>-1.01935839979</c:v>
                </c:pt>
              </c:numCache>
            </c:numRef>
          </c:val>
          <c:extLst>
            <c:ext xmlns:c16="http://schemas.microsoft.com/office/drawing/2014/chart" uri="{C3380CC4-5D6E-409C-BE32-E72D297353CC}">
              <c16:uniqueId val="{00000012-347C-46A1-A3B6-8492683A47AC}"/>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1"/>
        <c:axPos val="l"/>
        <c:numFmt formatCode="0.0" sourceLinked="1"/>
        <c:majorTickMark val="none"/>
        <c:minorTickMark val="none"/>
        <c:tickLblPos val="nextTo"/>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'F88'!$C$5</c:f>
              <c:strCache>
                <c:ptCount val="1"/>
                <c:pt idx="0">
                  <c:v>Variación</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23C2-4992-9EB2-7A0D394BC002}"/>
              </c:ext>
            </c:extLst>
          </c:dPt>
          <c:dPt>
            <c:idx val="22"/>
            <c:invertIfNegative val="0"/>
            <c:bubble3D val="0"/>
            <c:spPr>
              <a:solidFill>
                <a:srgbClr val="7C878E"/>
              </a:solidFill>
              <a:ln>
                <a:noFill/>
              </a:ln>
              <a:effectLst/>
            </c:spPr>
            <c:extLst>
              <c:ext xmlns:c16="http://schemas.microsoft.com/office/drawing/2014/chart" uri="{C3380CC4-5D6E-409C-BE32-E72D297353CC}">
                <c16:uniqueId val="{00000003-23C2-4992-9EB2-7A0D394BC002}"/>
              </c:ext>
            </c:extLst>
          </c:dPt>
          <c:dPt>
            <c:idx val="34"/>
            <c:invertIfNegative val="0"/>
            <c:bubble3D val="0"/>
            <c:spPr>
              <a:solidFill>
                <a:srgbClr val="7C878E"/>
              </a:solidFill>
              <a:ln>
                <a:noFill/>
              </a:ln>
              <a:effectLst/>
            </c:spPr>
            <c:extLst>
              <c:ext xmlns:c16="http://schemas.microsoft.com/office/drawing/2014/chart" uri="{C3380CC4-5D6E-409C-BE32-E72D297353CC}">
                <c16:uniqueId val="{00000005-23C2-4992-9EB2-7A0D394BC002}"/>
              </c:ext>
            </c:extLst>
          </c:dPt>
          <c:dPt>
            <c:idx val="46"/>
            <c:invertIfNegative val="0"/>
            <c:bubble3D val="0"/>
            <c:spPr>
              <a:solidFill>
                <a:srgbClr val="7C878E"/>
              </a:solidFill>
              <a:ln>
                <a:noFill/>
              </a:ln>
              <a:effectLst/>
            </c:spPr>
            <c:extLst>
              <c:ext xmlns:c16="http://schemas.microsoft.com/office/drawing/2014/chart" uri="{C3380CC4-5D6E-409C-BE32-E72D297353CC}">
                <c16:uniqueId val="{00000007-23C2-4992-9EB2-7A0D394BC002}"/>
              </c:ext>
            </c:extLst>
          </c:dPt>
          <c:dPt>
            <c:idx val="58"/>
            <c:invertIfNegative val="0"/>
            <c:bubble3D val="0"/>
            <c:spPr>
              <a:solidFill>
                <a:srgbClr val="7C878E"/>
              </a:solidFill>
              <a:ln>
                <a:noFill/>
              </a:ln>
              <a:effectLst/>
            </c:spPr>
            <c:extLst>
              <c:ext xmlns:c16="http://schemas.microsoft.com/office/drawing/2014/chart" uri="{C3380CC4-5D6E-409C-BE32-E72D297353CC}">
                <c16:uniqueId val="{00000009-23C2-4992-9EB2-7A0D394BC002}"/>
              </c:ext>
            </c:extLst>
          </c:dPt>
          <c:dPt>
            <c:idx val="70"/>
            <c:invertIfNegative val="0"/>
            <c:bubble3D val="0"/>
            <c:spPr>
              <a:solidFill>
                <a:srgbClr val="7C878E"/>
              </a:solidFill>
              <a:ln>
                <a:noFill/>
              </a:ln>
              <a:effectLst/>
            </c:spPr>
            <c:extLst>
              <c:ext xmlns:c16="http://schemas.microsoft.com/office/drawing/2014/chart" uri="{C3380CC4-5D6E-409C-BE32-E72D297353CC}">
                <c16:uniqueId val="{0000000B-23C2-4992-9EB2-7A0D394BC002}"/>
              </c:ext>
            </c:extLst>
          </c:dPt>
          <c:dPt>
            <c:idx val="82"/>
            <c:invertIfNegative val="0"/>
            <c:bubble3D val="0"/>
            <c:spPr>
              <a:solidFill>
                <a:srgbClr val="7C878E"/>
              </a:solidFill>
              <a:ln>
                <a:noFill/>
              </a:ln>
              <a:effectLst/>
            </c:spPr>
            <c:extLst>
              <c:ext xmlns:c16="http://schemas.microsoft.com/office/drawing/2014/chart" uri="{C3380CC4-5D6E-409C-BE32-E72D297353CC}">
                <c16:uniqueId val="{0000000D-23C2-4992-9EB2-7A0D394BC002}"/>
              </c:ext>
            </c:extLst>
          </c:dPt>
          <c:dPt>
            <c:idx val="94"/>
            <c:invertIfNegative val="0"/>
            <c:bubble3D val="0"/>
            <c:spPr>
              <a:solidFill>
                <a:srgbClr val="7C878E"/>
              </a:solidFill>
              <a:ln>
                <a:noFill/>
              </a:ln>
              <a:effectLst/>
            </c:spPr>
            <c:extLst>
              <c:ext xmlns:c16="http://schemas.microsoft.com/office/drawing/2014/chart" uri="{C3380CC4-5D6E-409C-BE32-E72D297353CC}">
                <c16:uniqueId val="{0000000F-23C2-4992-9EB2-7A0D394BC002}"/>
              </c:ext>
            </c:extLst>
          </c:dPt>
          <c:dPt>
            <c:idx val="106"/>
            <c:invertIfNegative val="0"/>
            <c:bubble3D val="0"/>
            <c:spPr>
              <a:solidFill>
                <a:srgbClr val="7C878E"/>
              </a:solidFill>
              <a:ln>
                <a:noFill/>
              </a:ln>
              <a:effectLst/>
            </c:spPr>
            <c:extLst>
              <c:ext xmlns:c16="http://schemas.microsoft.com/office/drawing/2014/chart" uri="{C3380CC4-5D6E-409C-BE32-E72D297353CC}">
                <c16:uniqueId val="{00000011-23C2-4992-9EB2-7A0D394BC002}"/>
              </c:ext>
            </c:extLst>
          </c:dPt>
          <c:dPt>
            <c:idx val="118"/>
            <c:invertIfNegative val="0"/>
            <c:bubble3D val="0"/>
            <c:spPr>
              <a:solidFill>
                <a:srgbClr val="FBBB27"/>
              </a:solidFill>
              <a:ln>
                <a:noFill/>
              </a:ln>
              <a:effectLst/>
            </c:spPr>
            <c:extLst>
              <c:ext xmlns:c16="http://schemas.microsoft.com/office/drawing/2014/chart" uri="{C3380CC4-5D6E-409C-BE32-E72D297353CC}">
                <c16:uniqueId val="{00000013-23C2-4992-9EB2-7A0D394BC002}"/>
              </c:ext>
            </c:extLst>
          </c:dPt>
          <c:cat>
            <c:multiLvlStrRef>
              <c:f>'F88'!$A$6:$B$124</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'F88'!$C$6:$C$124</c:f>
              <c:numCache>
                <c:formatCode>0.0</c:formatCode>
                <c:ptCount val="119"/>
                <c:pt idx="0">
                  <c:v>-6.3030388102500003</c:v>
                </c:pt>
                <c:pt idx="1">
                  <c:v>10.537166309092999</c:v>
                </c:pt>
                <c:pt idx="2">
                  <c:v>0.33568804040900002</c:v>
                </c:pt>
                <c:pt idx="3">
                  <c:v>5.5321143209760004</c:v>
                </c:pt>
                <c:pt idx="4">
                  <c:v>4.2366484948650003</c:v>
                </c:pt>
                <c:pt idx="5">
                  <c:v>-0.237713817991</c:v>
                </c:pt>
                <c:pt idx="6">
                  <c:v>-11.130681708709</c:v>
                </c:pt>
                <c:pt idx="7">
                  <c:v>-4.2002370804730003</c:v>
                </c:pt>
                <c:pt idx="8">
                  <c:v>-7.4554859270609999</c:v>
                </c:pt>
                <c:pt idx="9">
                  <c:v>2.9719639952339998</c:v>
                </c:pt>
                <c:pt idx="10">
                  <c:v>-4.2087281755239996</c:v>
                </c:pt>
                <c:pt idx="11">
                  <c:v>0.23437665859000001</c:v>
                </c:pt>
                <c:pt idx="12">
                  <c:v>-10.169887268804001</c:v>
                </c:pt>
                <c:pt idx="13">
                  <c:v>-10.979377136831999</c:v>
                </c:pt>
                <c:pt idx="14">
                  <c:v>1.1803846758700001</c:v>
                </c:pt>
                <c:pt idx="15">
                  <c:v>-0.93329774827</c:v>
                </c:pt>
                <c:pt idx="16">
                  <c:v>1.277380309148</c:v>
                </c:pt>
                <c:pt idx="17">
                  <c:v>7.2421283930399998</c:v>
                </c:pt>
                <c:pt idx="18">
                  <c:v>-4.3924468359409996</c:v>
                </c:pt>
                <c:pt idx="19">
                  <c:v>-3.5340396832819998</c:v>
                </c:pt>
                <c:pt idx="20">
                  <c:v>-7.5066399642129999</c:v>
                </c:pt>
                <c:pt idx="21">
                  <c:v>-2.2528938782460002</c:v>
                </c:pt>
                <c:pt idx="22">
                  <c:v>-5.0349158142080004</c:v>
                </c:pt>
                <c:pt idx="23">
                  <c:v>-1.9455998156209999</c:v>
                </c:pt>
                <c:pt idx="24">
                  <c:v>3.110790724199</c:v>
                </c:pt>
                <c:pt idx="25">
                  <c:v>-8.6215333413300002</c:v>
                </c:pt>
                <c:pt idx="26">
                  <c:v>-8.6180923180170002</c:v>
                </c:pt>
                <c:pt idx="27">
                  <c:v>-1.6146865113969999</c:v>
                </c:pt>
                <c:pt idx="28">
                  <c:v>2.0070108488309999</c:v>
                </c:pt>
                <c:pt idx="29">
                  <c:v>7.7227434833849999</c:v>
                </c:pt>
                <c:pt idx="30">
                  <c:v>25.745566875714001</c:v>
                </c:pt>
                <c:pt idx="31">
                  <c:v>26.009693408415998</c:v>
                </c:pt>
                <c:pt idx="32">
                  <c:v>62.382067594139997</c:v>
                </c:pt>
                <c:pt idx="33">
                  <c:v>2.6541317186720002</c:v>
                </c:pt>
                <c:pt idx="34">
                  <c:v>7.7159649844780001</c:v>
                </c:pt>
                <c:pt idx="35">
                  <c:v>7.410099639207</c:v>
                </c:pt>
                <c:pt idx="36">
                  <c:v>20.916623189606</c:v>
                </c:pt>
                <c:pt idx="37">
                  <c:v>22.632525234309</c:v>
                </c:pt>
                <c:pt idx="38">
                  <c:v>14.626096158169</c:v>
                </c:pt>
                <c:pt idx="39">
                  <c:v>10.665984700434</c:v>
                </c:pt>
                <c:pt idx="40">
                  <c:v>6.1182193104240001</c:v>
                </c:pt>
                <c:pt idx="41">
                  <c:v>1.497022412937</c:v>
                </c:pt>
                <c:pt idx="42">
                  <c:v>-16.525902822862001</c:v>
                </c:pt>
                <c:pt idx="43">
                  <c:v>-13.802730871878</c:v>
                </c:pt>
                <c:pt idx="44">
                  <c:v>-21.933979242448999</c:v>
                </c:pt>
                <c:pt idx="45">
                  <c:v>2.840365310468</c:v>
                </c:pt>
                <c:pt idx="46">
                  <c:v>14.439603581218</c:v>
                </c:pt>
                <c:pt idx="47">
                  <c:v>2.1740779912920001</c:v>
                </c:pt>
                <c:pt idx="48">
                  <c:v>4.3017152267479997</c:v>
                </c:pt>
                <c:pt idx="49">
                  <c:v>5.26899374036</c:v>
                </c:pt>
                <c:pt idx="50">
                  <c:v>9.2988112586810008</c:v>
                </c:pt>
                <c:pt idx="51">
                  <c:v>-7.4557712764230004</c:v>
                </c:pt>
                <c:pt idx="52">
                  <c:v>-5.8107170292969998</c:v>
                </c:pt>
                <c:pt idx="53">
                  <c:v>-0.99310176623799995</c:v>
                </c:pt>
                <c:pt idx="54">
                  <c:v>4.8289770010849997</c:v>
                </c:pt>
                <c:pt idx="55">
                  <c:v>4.429831217117</c:v>
                </c:pt>
                <c:pt idx="56">
                  <c:v>11.176776922366001</c:v>
                </c:pt>
                <c:pt idx="57">
                  <c:v>1.323905841043</c:v>
                </c:pt>
                <c:pt idx="58">
                  <c:v>-1.720407799033</c:v>
                </c:pt>
                <c:pt idx="59">
                  <c:v>11.144133101014001</c:v>
                </c:pt>
                <c:pt idx="60">
                  <c:v>1.2113419710619999</c:v>
                </c:pt>
                <c:pt idx="61">
                  <c:v>-5.2290522854779997</c:v>
                </c:pt>
                <c:pt idx="62">
                  <c:v>-7.9461423712070003</c:v>
                </c:pt>
                <c:pt idx="63">
                  <c:v>-2.992866654747</c:v>
                </c:pt>
                <c:pt idx="64">
                  <c:v>-4.6635322790620002</c:v>
                </c:pt>
                <c:pt idx="65">
                  <c:v>-15.634308001834</c:v>
                </c:pt>
                <c:pt idx="66">
                  <c:v>1.058209501196</c:v>
                </c:pt>
                <c:pt idx="67">
                  <c:v>-2.6429174142680001</c:v>
                </c:pt>
                <c:pt idx="68">
                  <c:v>-14.410181970209001</c:v>
                </c:pt>
                <c:pt idx="69">
                  <c:v>1.7555614032769999</c:v>
                </c:pt>
                <c:pt idx="70">
                  <c:v>-10.991603041265</c:v>
                </c:pt>
                <c:pt idx="71">
                  <c:v>0.96727719596299999</c:v>
                </c:pt>
                <c:pt idx="72">
                  <c:v>9.758145470414</c:v>
                </c:pt>
                <c:pt idx="73">
                  <c:v>10.883598871862</c:v>
                </c:pt>
                <c:pt idx="74">
                  <c:v>2.1781025468999999</c:v>
                </c:pt>
                <c:pt idx="75">
                  <c:v>3.5665780580550002</c:v>
                </c:pt>
                <c:pt idx="76">
                  <c:v>-11.669951095943</c:v>
                </c:pt>
                <c:pt idx="77">
                  <c:v>-3.9800981695209998</c:v>
                </c:pt>
                <c:pt idx="78">
                  <c:v>-7.2465116730129999</c:v>
                </c:pt>
                <c:pt idx="79">
                  <c:v>-6.3472062572389998</c:v>
                </c:pt>
                <c:pt idx="80">
                  <c:v>-14.066716788627</c:v>
                </c:pt>
                <c:pt idx="81">
                  <c:v>-16.351220399260999</c:v>
                </c:pt>
                <c:pt idx="82">
                  <c:v>-8.5105036247230004</c:v>
                </c:pt>
                <c:pt idx="83">
                  <c:v>-19.754815372543</c:v>
                </c:pt>
                <c:pt idx="84">
                  <c:v>-15.50578483138</c:v>
                </c:pt>
                <c:pt idx="85">
                  <c:v>-14.862726162129</c:v>
                </c:pt>
                <c:pt idx="86">
                  <c:v>-2.890845618643</c:v>
                </c:pt>
                <c:pt idx="87">
                  <c:v>-44.809709610017002</c:v>
                </c:pt>
                <c:pt idx="88">
                  <c:v>-30.118374441090999</c:v>
                </c:pt>
                <c:pt idx="89">
                  <c:v>-14.333894990739999</c:v>
                </c:pt>
                <c:pt idx="90">
                  <c:v>-22.476179661545</c:v>
                </c:pt>
                <c:pt idx="91">
                  <c:v>-6.3629153471700004</c:v>
                </c:pt>
                <c:pt idx="92">
                  <c:v>-9.1114072269299999</c:v>
                </c:pt>
                <c:pt idx="93">
                  <c:v>4.3071440233090001</c:v>
                </c:pt>
                <c:pt idx="94">
                  <c:v>15.624420395834999</c:v>
                </c:pt>
                <c:pt idx="95">
                  <c:v>6.7329599625530001</c:v>
                </c:pt>
                <c:pt idx="96">
                  <c:v>3.241450695553</c:v>
                </c:pt>
                <c:pt idx="97">
                  <c:v>3.0879680439300001</c:v>
                </c:pt>
                <c:pt idx="98">
                  <c:v>-3.697815825463</c:v>
                </c:pt>
                <c:pt idx="99">
                  <c:v>63.138235329144997</c:v>
                </c:pt>
                <c:pt idx="100">
                  <c:v>47.839646180922998</c:v>
                </c:pt>
                <c:pt idx="101">
                  <c:v>0.54362949179599995</c:v>
                </c:pt>
                <c:pt idx="102">
                  <c:v>22.053996792058999</c:v>
                </c:pt>
                <c:pt idx="103">
                  <c:v>10.808655065436</c:v>
                </c:pt>
                <c:pt idx="104">
                  <c:v>18.075236068093002</c:v>
                </c:pt>
                <c:pt idx="105">
                  <c:v>1.064413821454</c:v>
                </c:pt>
                <c:pt idx="106">
                  <c:v>-7.3639302452609998</c:v>
                </c:pt>
                <c:pt idx="107">
                  <c:v>-6.4339850287139999</c:v>
                </c:pt>
                <c:pt idx="108">
                  <c:v>-9.4859457727170007</c:v>
                </c:pt>
                <c:pt idx="109">
                  <c:v>-9.8213686816419994</c:v>
                </c:pt>
                <c:pt idx="110">
                  <c:v>-3.6424343717759999</c:v>
                </c:pt>
                <c:pt idx="111">
                  <c:v>-0.93605900202100001</c:v>
                </c:pt>
                <c:pt idx="112">
                  <c:v>-3.5288914928250001</c:v>
                </c:pt>
                <c:pt idx="113">
                  <c:v>10.143044488247</c:v>
                </c:pt>
                <c:pt idx="114">
                  <c:v>-2.0814218077870001</c:v>
                </c:pt>
                <c:pt idx="115">
                  <c:v>-7.3684898266459999</c:v>
                </c:pt>
                <c:pt idx="116">
                  <c:v>-3.6713437020609998</c:v>
                </c:pt>
                <c:pt idx="117">
                  <c:v>-4.3693665252939997</c:v>
                </c:pt>
                <c:pt idx="118">
                  <c:v>-5.9550450665980001</c:v>
                </c:pt>
              </c:numCache>
            </c:numRef>
          </c:val>
          <c:extLst>
            <c:ext xmlns:c16="http://schemas.microsoft.com/office/drawing/2014/chart" uri="{C3380CC4-5D6E-409C-BE32-E72D297353CC}">
              <c16:uniqueId val="{00000014-23C2-4992-9EB2-7A0D394BC002}"/>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'F88'!$D$5</c:f>
              <c:strCache>
                <c:ptCount val="1"/>
                <c:pt idx="0">
                  <c:v>Variación promedio</c:v>
                </c:pt>
              </c:strCache>
            </c:strRef>
          </c:tx>
          <c:spPr>
            <a:ln w="28575" cap="rnd">
              <a:solidFill>
                <a:srgbClr val="B69630"/>
              </a:solidFill>
              <a:round/>
            </a:ln>
            <a:effectLst/>
          </c:spPr>
          <c:marker>
            <c:symbol val="none"/>
          </c:marker>
          <c:cat>
            <c:multiLvlStrRef>
              <c:f>'F88'!$A$6:$B$124</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'F88'!$D$6:$D$124</c:f>
              <c:numCache>
                <c:formatCode>0.0</c:formatCode>
                <c:ptCount val="119"/>
                <c:pt idx="0">
                  <c:v>1.2790675617770799</c:v>
                </c:pt>
                <c:pt idx="1">
                  <c:v>1.8882142780886699</c:v>
                </c:pt>
                <c:pt idx="2">
                  <c:v>0.97256918009266702</c:v>
                </c:pt>
                <c:pt idx="3">
                  <c:v>1.77800103433458</c:v>
                </c:pt>
                <c:pt idx="4">
                  <c:v>1.78399059076808</c:v>
                </c:pt>
                <c:pt idx="5">
                  <c:v>1.922651429806</c:v>
                </c:pt>
                <c:pt idx="6">
                  <c:v>0.253374708835583</c:v>
                </c:pt>
                <c:pt idx="7">
                  <c:v>-0.78093929499750003</c:v>
                </c:pt>
                <c:pt idx="8">
                  <c:v>-2.05029867219708</c:v>
                </c:pt>
                <c:pt idx="9">
                  <c:v>-1.4453209666882501</c:v>
                </c:pt>
                <c:pt idx="10">
                  <c:v>-1.2131446871298299</c:v>
                </c:pt>
                <c:pt idx="11">
                  <c:v>-0.80732730840341704</c:v>
                </c:pt>
                <c:pt idx="12">
                  <c:v>-1.12956467994958</c:v>
                </c:pt>
                <c:pt idx="13">
                  <c:v>-2.9226099671100001</c:v>
                </c:pt>
                <c:pt idx="14">
                  <c:v>-2.8522185808215799</c:v>
                </c:pt>
                <c:pt idx="15">
                  <c:v>-3.3910029199254201</c:v>
                </c:pt>
                <c:pt idx="16">
                  <c:v>-3.6376086020685001</c:v>
                </c:pt>
                <c:pt idx="17">
                  <c:v>-3.0142884178159202</c:v>
                </c:pt>
                <c:pt idx="18">
                  <c:v>-2.4527688450852501</c:v>
                </c:pt>
                <c:pt idx="19">
                  <c:v>-2.3972523953193301</c:v>
                </c:pt>
                <c:pt idx="20">
                  <c:v>-2.4015152317486699</c:v>
                </c:pt>
                <c:pt idx="21">
                  <c:v>-2.8369200545386701</c:v>
                </c:pt>
                <c:pt idx="22">
                  <c:v>-2.905769024429</c:v>
                </c:pt>
                <c:pt idx="23">
                  <c:v>-3.0874337306132502</c:v>
                </c:pt>
                <c:pt idx="24">
                  <c:v>-1.9807105645296701</c:v>
                </c:pt>
                <c:pt idx="25">
                  <c:v>-1.78422358157117</c:v>
                </c:pt>
                <c:pt idx="26">
                  <c:v>-2.6007633310617502</c:v>
                </c:pt>
                <c:pt idx="27">
                  <c:v>-2.657545727989</c:v>
                </c:pt>
                <c:pt idx="28">
                  <c:v>-2.5967431830154202</c:v>
                </c:pt>
                <c:pt idx="29">
                  <c:v>-2.5566919254866698</c:v>
                </c:pt>
                <c:pt idx="30">
                  <c:v>-4.519078284875E-2</c:v>
                </c:pt>
                <c:pt idx="31">
                  <c:v>2.4167869747927502</c:v>
                </c:pt>
                <c:pt idx="32">
                  <c:v>8.2408459379888299</c:v>
                </c:pt>
                <c:pt idx="33">
                  <c:v>8.6497647377319993</c:v>
                </c:pt>
                <c:pt idx="34">
                  <c:v>9.7123381376225009</c:v>
                </c:pt>
                <c:pt idx="35">
                  <c:v>10.4919797588582</c:v>
                </c:pt>
                <c:pt idx="36">
                  <c:v>11.9757991309754</c:v>
                </c:pt>
                <c:pt idx="37">
                  <c:v>14.580304012278701</c:v>
                </c:pt>
                <c:pt idx="38">
                  <c:v>16.517319718627501</c:v>
                </c:pt>
                <c:pt idx="39">
                  <c:v>17.540708986280102</c:v>
                </c:pt>
                <c:pt idx="40">
                  <c:v>17.883309691412801</c:v>
                </c:pt>
                <c:pt idx="41">
                  <c:v>17.364499602208799</c:v>
                </c:pt>
                <c:pt idx="42">
                  <c:v>13.8418771273275</c:v>
                </c:pt>
                <c:pt idx="43">
                  <c:v>10.5241751039697</c:v>
                </c:pt>
                <c:pt idx="44">
                  <c:v>3.4978378675872501</c:v>
                </c:pt>
                <c:pt idx="45">
                  <c:v>3.5133573335702502</c:v>
                </c:pt>
                <c:pt idx="46">
                  <c:v>4.0736605499652496</c:v>
                </c:pt>
                <c:pt idx="47">
                  <c:v>3.637325412639</c:v>
                </c:pt>
                <c:pt idx="48">
                  <c:v>2.2527497490675001</c:v>
                </c:pt>
                <c:pt idx="49">
                  <c:v>0.80578879123841696</c:v>
                </c:pt>
                <c:pt idx="50">
                  <c:v>0.36184838294775001</c:v>
                </c:pt>
                <c:pt idx="51">
                  <c:v>-1.148297948457</c:v>
                </c:pt>
                <c:pt idx="52">
                  <c:v>-2.14237597676708</c:v>
                </c:pt>
                <c:pt idx="53">
                  <c:v>-2.3498863250316702</c:v>
                </c:pt>
                <c:pt idx="54">
                  <c:v>-0.57031300636941695</c:v>
                </c:pt>
                <c:pt idx="55">
                  <c:v>0.94906716771349997</c:v>
                </c:pt>
                <c:pt idx="56">
                  <c:v>3.7082968481147498</c:v>
                </c:pt>
                <c:pt idx="57">
                  <c:v>3.5819252256626699</c:v>
                </c:pt>
                <c:pt idx="58">
                  <c:v>2.2352576106417499</c:v>
                </c:pt>
                <c:pt idx="59">
                  <c:v>2.9827622031185799</c:v>
                </c:pt>
                <c:pt idx="60">
                  <c:v>2.7252310984780799</c:v>
                </c:pt>
                <c:pt idx="61">
                  <c:v>1.8503939296582499</c:v>
                </c:pt>
                <c:pt idx="62">
                  <c:v>0.41331446050091702</c:v>
                </c:pt>
                <c:pt idx="63">
                  <c:v>0.78522317897391702</c:v>
                </c:pt>
                <c:pt idx="64">
                  <c:v>0.88082190816016703</c:v>
                </c:pt>
                <c:pt idx="65">
                  <c:v>-0.339278611472833</c:v>
                </c:pt>
                <c:pt idx="66">
                  <c:v>-0.65350923646358305</c:v>
                </c:pt>
                <c:pt idx="67">
                  <c:v>-1.2429049557456699</c:v>
                </c:pt>
                <c:pt idx="68">
                  <c:v>-3.3751515301269199</c:v>
                </c:pt>
                <c:pt idx="69">
                  <c:v>-3.3391802332740799</c:v>
                </c:pt>
                <c:pt idx="70">
                  <c:v>-4.1117798367934197</c:v>
                </c:pt>
                <c:pt idx="71">
                  <c:v>-4.9598511622143304</c:v>
                </c:pt>
                <c:pt idx="72">
                  <c:v>-4.2476175372683302</c:v>
                </c:pt>
                <c:pt idx="73">
                  <c:v>-2.90489660749</c:v>
                </c:pt>
                <c:pt idx="74">
                  <c:v>-2.0612095309810798</c:v>
                </c:pt>
                <c:pt idx="75">
                  <c:v>-1.51458913824758</c:v>
                </c:pt>
                <c:pt idx="76">
                  <c:v>-2.0984573729876699</c:v>
                </c:pt>
                <c:pt idx="77">
                  <c:v>-1.1272732202949201</c:v>
                </c:pt>
                <c:pt idx="78">
                  <c:v>-1.8193333181456699</c:v>
                </c:pt>
                <c:pt idx="79">
                  <c:v>-2.1280240550599201</c:v>
                </c:pt>
                <c:pt idx="80">
                  <c:v>-2.0994019565947499</c:v>
                </c:pt>
                <c:pt idx="81">
                  <c:v>-3.6083004401395802</c:v>
                </c:pt>
                <c:pt idx="82">
                  <c:v>-3.4015421554277498</c:v>
                </c:pt>
                <c:pt idx="83">
                  <c:v>-5.1283832028032501</c:v>
                </c:pt>
                <c:pt idx="84">
                  <c:v>-7.2337107279527499</c:v>
                </c:pt>
                <c:pt idx="85">
                  <c:v>-9.3792378141186692</c:v>
                </c:pt>
                <c:pt idx="86">
                  <c:v>-9.8016501612472506</c:v>
                </c:pt>
                <c:pt idx="87">
                  <c:v>-13.8330074669199</c:v>
                </c:pt>
                <c:pt idx="88">
                  <c:v>-15.3703760790156</c:v>
                </c:pt>
                <c:pt idx="89">
                  <c:v>-16.233192480783799</c:v>
                </c:pt>
                <c:pt idx="90">
                  <c:v>-17.5023314798282</c:v>
                </c:pt>
                <c:pt idx="91">
                  <c:v>-17.503640570655801</c:v>
                </c:pt>
                <c:pt idx="92">
                  <c:v>-17.090698107181002</c:v>
                </c:pt>
                <c:pt idx="93">
                  <c:v>-15.3691677386335</c:v>
                </c:pt>
                <c:pt idx="94">
                  <c:v>-13.3579240702537</c:v>
                </c:pt>
                <c:pt idx="95">
                  <c:v>-11.150609458995699</c:v>
                </c:pt>
                <c:pt idx="96">
                  <c:v>-9.5883398317512505</c:v>
                </c:pt>
                <c:pt idx="97">
                  <c:v>-8.0924486479130007</c:v>
                </c:pt>
                <c:pt idx="98">
                  <c:v>-8.1596961651480004</c:v>
                </c:pt>
                <c:pt idx="99">
                  <c:v>0.83596591311549995</c:v>
                </c:pt>
                <c:pt idx="100">
                  <c:v>7.3324676316166704</c:v>
                </c:pt>
                <c:pt idx="101">
                  <c:v>8.5722613384946698</c:v>
                </c:pt>
                <c:pt idx="102">
                  <c:v>12.283109376295</c:v>
                </c:pt>
                <c:pt idx="103">
                  <c:v>13.7140735773455</c:v>
                </c:pt>
                <c:pt idx="104">
                  <c:v>15.9796271852641</c:v>
                </c:pt>
                <c:pt idx="105">
                  <c:v>15.709399668442799</c:v>
                </c:pt>
                <c:pt idx="106">
                  <c:v>13.793703781684799</c:v>
                </c:pt>
                <c:pt idx="107">
                  <c:v>12.696458365745899</c:v>
                </c:pt>
                <c:pt idx="108">
                  <c:v>11.6358419933901</c:v>
                </c:pt>
                <c:pt idx="109">
                  <c:v>10.5600639329258</c:v>
                </c:pt>
                <c:pt idx="110">
                  <c:v>10.5646790540663</c:v>
                </c:pt>
                <c:pt idx="111">
                  <c:v>5.2251545264691703</c:v>
                </c:pt>
                <c:pt idx="112">
                  <c:v>0.94444305365683301</c:v>
                </c:pt>
                <c:pt idx="113">
                  <c:v>1.74439430336108</c:v>
                </c:pt>
                <c:pt idx="114">
                  <c:v>-0.26689057995941701</c:v>
                </c:pt>
                <c:pt idx="115">
                  <c:v>-1.7816526542995801</c:v>
                </c:pt>
                <c:pt idx="116">
                  <c:v>-3.5938676351457501</c:v>
                </c:pt>
                <c:pt idx="117">
                  <c:v>-4.0466826640414197</c:v>
                </c:pt>
                <c:pt idx="118">
                  <c:v>-3.9292755658195002</c:v>
                </c:pt>
              </c:numCache>
            </c:numRef>
          </c:val>
          <c:smooth val="0"/>
          <c:extLst>
            <c:ext xmlns:c16="http://schemas.microsoft.com/office/drawing/2014/chart" uri="{C3380CC4-5D6E-409C-BE32-E72D297353CC}">
              <c16:uniqueId val="{00000015-23C2-4992-9EB2-7A0D394BC002}"/>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A8D-40FA-97D0-ACFA43D265B7}"/>
              </c:ext>
            </c:extLst>
          </c:dPt>
          <c:dPt>
            <c:idx val="1"/>
            <c:invertIfNegative val="0"/>
            <c:bubble3D val="0"/>
            <c:spPr>
              <a:solidFill>
                <a:srgbClr val="7C878E"/>
              </a:solidFill>
              <a:ln>
                <a:noFill/>
              </a:ln>
              <a:effectLst/>
            </c:spPr>
            <c:extLst>
              <c:ext xmlns:c16="http://schemas.microsoft.com/office/drawing/2014/chart" uri="{C3380CC4-5D6E-409C-BE32-E72D297353CC}">
                <c16:uniqueId val="{00000003-BA8D-40FA-97D0-ACFA43D265B7}"/>
              </c:ext>
            </c:extLst>
          </c:dPt>
          <c:dPt>
            <c:idx val="2"/>
            <c:invertIfNegative val="0"/>
            <c:bubble3D val="0"/>
            <c:spPr>
              <a:solidFill>
                <a:srgbClr val="7C878E"/>
              </a:solidFill>
              <a:ln>
                <a:noFill/>
              </a:ln>
              <a:effectLst/>
            </c:spPr>
            <c:extLst>
              <c:ext xmlns:c16="http://schemas.microsoft.com/office/drawing/2014/chart" uri="{C3380CC4-5D6E-409C-BE32-E72D297353CC}">
                <c16:uniqueId val="{00000005-BA8D-40FA-97D0-ACFA43D265B7}"/>
              </c:ext>
            </c:extLst>
          </c:dPt>
          <c:dPt>
            <c:idx val="3"/>
            <c:invertIfNegative val="0"/>
            <c:bubble3D val="0"/>
            <c:spPr>
              <a:solidFill>
                <a:srgbClr val="7C878E"/>
              </a:solidFill>
              <a:ln>
                <a:noFill/>
              </a:ln>
              <a:effectLst/>
            </c:spPr>
            <c:extLst>
              <c:ext xmlns:c16="http://schemas.microsoft.com/office/drawing/2014/chart" uri="{C3380CC4-5D6E-409C-BE32-E72D297353CC}">
                <c16:uniqueId val="{00000007-BA8D-40FA-97D0-ACFA43D265B7}"/>
              </c:ext>
            </c:extLst>
          </c:dPt>
          <c:dPt>
            <c:idx val="4"/>
            <c:invertIfNegative val="0"/>
            <c:bubble3D val="0"/>
            <c:spPr>
              <a:solidFill>
                <a:srgbClr val="7C878E"/>
              </a:solidFill>
              <a:ln>
                <a:noFill/>
              </a:ln>
              <a:effectLst/>
            </c:spPr>
            <c:extLst>
              <c:ext xmlns:c16="http://schemas.microsoft.com/office/drawing/2014/chart" uri="{C3380CC4-5D6E-409C-BE32-E72D297353CC}">
                <c16:uniqueId val="{00000009-BA8D-40FA-97D0-ACFA43D265B7}"/>
              </c:ext>
            </c:extLst>
          </c:dPt>
          <c:dPt>
            <c:idx val="5"/>
            <c:invertIfNegative val="0"/>
            <c:bubble3D val="0"/>
            <c:spPr>
              <a:solidFill>
                <a:srgbClr val="7C878E"/>
              </a:solidFill>
              <a:ln>
                <a:noFill/>
              </a:ln>
              <a:effectLst/>
            </c:spPr>
            <c:extLst>
              <c:ext xmlns:c16="http://schemas.microsoft.com/office/drawing/2014/chart" uri="{C3380CC4-5D6E-409C-BE32-E72D297353CC}">
                <c16:uniqueId val="{0000000B-BA8D-40FA-97D0-ACFA43D265B7}"/>
              </c:ext>
            </c:extLst>
          </c:dPt>
          <c:dPt>
            <c:idx val="6"/>
            <c:invertIfNegative val="0"/>
            <c:bubble3D val="0"/>
            <c:spPr>
              <a:solidFill>
                <a:srgbClr val="7C878E"/>
              </a:solidFill>
              <a:ln>
                <a:noFill/>
              </a:ln>
              <a:effectLst/>
            </c:spPr>
            <c:extLst>
              <c:ext xmlns:c16="http://schemas.microsoft.com/office/drawing/2014/chart" uri="{C3380CC4-5D6E-409C-BE32-E72D297353CC}">
                <c16:uniqueId val="{0000000D-BA8D-40FA-97D0-ACFA43D265B7}"/>
              </c:ext>
            </c:extLst>
          </c:dPt>
          <c:dPt>
            <c:idx val="7"/>
            <c:invertIfNegative val="0"/>
            <c:bubble3D val="0"/>
            <c:spPr>
              <a:solidFill>
                <a:srgbClr val="7C878E"/>
              </a:solidFill>
              <a:ln>
                <a:noFill/>
              </a:ln>
              <a:effectLst/>
            </c:spPr>
            <c:extLst>
              <c:ext xmlns:c16="http://schemas.microsoft.com/office/drawing/2014/chart" uri="{C3380CC4-5D6E-409C-BE32-E72D297353CC}">
                <c16:uniqueId val="{0000000F-BA8D-40FA-97D0-ACFA43D265B7}"/>
              </c:ext>
            </c:extLst>
          </c:dPt>
          <c:dPt>
            <c:idx val="8"/>
            <c:invertIfNegative val="0"/>
            <c:bubble3D val="0"/>
            <c:spPr>
              <a:solidFill>
                <a:srgbClr val="7C878E"/>
              </a:solidFill>
              <a:ln>
                <a:noFill/>
              </a:ln>
              <a:effectLst/>
            </c:spPr>
            <c:extLst>
              <c:ext xmlns:c16="http://schemas.microsoft.com/office/drawing/2014/chart" uri="{C3380CC4-5D6E-409C-BE32-E72D297353CC}">
                <c16:uniqueId val="{00000011-BA8D-40FA-97D0-ACFA43D265B7}"/>
              </c:ext>
            </c:extLst>
          </c:dPt>
          <c:dPt>
            <c:idx val="9"/>
            <c:invertIfNegative val="0"/>
            <c:bubble3D val="0"/>
            <c:spPr>
              <a:solidFill>
                <a:srgbClr val="7C878E"/>
              </a:solidFill>
              <a:ln>
                <a:noFill/>
              </a:ln>
              <a:effectLst/>
            </c:spPr>
            <c:extLst>
              <c:ext xmlns:c16="http://schemas.microsoft.com/office/drawing/2014/chart" uri="{C3380CC4-5D6E-409C-BE32-E72D297353CC}">
                <c16:uniqueId val="{00000013-BA8D-40FA-97D0-ACFA43D265B7}"/>
              </c:ext>
            </c:extLst>
          </c:dPt>
          <c:dPt>
            <c:idx val="10"/>
            <c:invertIfNegative val="0"/>
            <c:bubble3D val="0"/>
            <c:spPr>
              <a:solidFill>
                <a:srgbClr val="FBBB27"/>
              </a:solidFill>
              <a:ln>
                <a:noFill/>
              </a:ln>
              <a:effectLst/>
            </c:spPr>
            <c:extLst>
              <c:ext xmlns:c16="http://schemas.microsoft.com/office/drawing/2014/chart" uri="{C3380CC4-5D6E-409C-BE32-E72D297353CC}">
                <c16:uniqueId val="{00000015-BA8D-40FA-97D0-ACFA43D265B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A8D-40FA-97D0-ACFA43D265B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A8D-40FA-97D0-ACFA43D265B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A8D-40FA-97D0-ACFA43D265B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A8D-40FA-97D0-ACFA43D265B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A8D-40FA-97D0-ACFA43D265B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A8D-40FA-97D0-ACFA43D265B7}"/>
              </c:ext>
            </c:extLst>
          </c:dPt>
          <c:dPt>
            <c:idx val="17"/>
            <c:invertIfNegative val="0"/>
            <c:bubble3D val="0"/>
            <c:spPr>
              <a:solidFill>
                <a:srgbClr val="95682B"/>
              </a:solidFill>
              <a:ln>
                <a:noFill/>
              </a:ln>
              <a:effectLst/>
            </c:spPr>
            <c:extLst>
              <c:ext xmlns:c16="http://schemas.microsoft.com/office/drawing/2014/chart" uri="{C3380CC4-5D6E-409C-BE32-E72D297353CC}">
                <c16:uniqueId val="{00000023-BA8D-40FA-97D0-ACFA43D265B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'F89'!$A$6:$A$38</c:f>
              <c:strCache>
                <c:ptCount val="33"/>
                <c:pt idx="0">
                  <c:v>Zacatecas</c:v>
                </c:pt>
                <c:pt idx="1">
                  <c:v>Colima</c:v>
                </c:pt>
                <c:pt idx="2">
                  <c:v>Durango</c:v>
                </c:pt>
                <c:pt idx="3">
                  <c:v>Aguascalientes</c:v>
                </c:pt>
                <c:pt idx="4">
                  <c:v>Guerrero</c:v>
                </c:pt>
                <c:pt idx="5">
                  <c:v>Coahuila</c:v>
                </c:pt>
                <c:pt idx="6">
                  <c:v>Veracruz</c:v>
                </c:pt>
                <c:pt idx="7">
                  <c:v>Tamaulipas</c:v>
                </c:pt>
                <c:pt idx="8">
                  <c:v>Nuevo León</c:v>
                </c:pt>
                <c:pt idx="9">
                  <c:v>Guanajuato</c:v>
                </c:pt>
                <c:pt idx="10">
                  <c:v>Jalisco</c:v>
                </c:pt>
                <c:pt idx="11">
                  <c:v>Baja California</c:v>
                </c:pt>
                <c:pt idx="12">
                  <c:v>Estado de México</c:v>
                </c:pt>
                <c:pt idx="13">
                  <c:v>Sinaloa</c:v>
                </c:pt>
                <c:pt idx="14">
                  <c:v>Querétaro</c:v>
                </c:pt>
                <c:pt idx="15">
                  <c:v>Puebla</c:v>
                </c:pt>
                <c:pt idx="16">
                  <c:v>Yucatán</c:v>
                </c:pt>
                <c:pt idx="17">
                  <c:v>Nacional</c:v>
                </c:pt>
                <c:pt idx="18">
                  <c:v>Nayarit</c:v>
                </c:pt>
                <c:pt idx="19">
                  <c:v>Sonora</c:v>
                </c:pt>
                <c:pt idx="20">
                  <c:v>Ciudad de México</c:v>
                </c:pt>
                <c:pt idx="21">
                  <c:v>Chiapas</c:v>
                </c:pt>
                <c:pt idx="22">
                  <c:v>Tlaxcala</c:v>
                </c:pt>
                <c:pt idx="23">
                  <c:v>Michoacán</c:v>
                </c:pt>
                <c:pt idx="24">
                  <c:v>Chihuahua</c:v>
                </c:pt>
                <c:pt idx="25">
                  <c:v>Morelos</c:v>
                </c:pt>
                <c:pt idx="26">
                  <c:v>San Luis Potosí</c:v>
                </c:pt>
                <c:pt idx="27">
                  <c:v>Tabasco</c:v>
                </c:pt>
                <c:pt idx="28">
                  <c:v>Campeche</c:v>
                </c:pt>
                <c:pt idx="29">
                  <c:v>Baja California Sur</c:v>
                </c:pt>
                <c:pt idx="30">
                  <c:v>Hidalgo</c:v>
                </c:pt>
                <c:pt idx="31">
                  <c:v>Oaxaca</c:v>
                </c:pt>
                <c:pt idx="32">
                  <c:v>Quintana Roo</c:v>
                </c:pt>
              </c:strCache>
            </c:strRef>
          </c:cat>
          <c:val>
            <c:numRef>
              <c:f>'F89'!$B$6:$B$38</c:f>
              <c:numCache>
                <c:formatCode>0.0</c:formatCode>
                <c:ptCount val="33"/>
                <c:pt idx="0">
                  <c:v>-44.397059610641001</c:v>
                </c:pt>
                <c:pt idx="1">
                  <c:v>-30.350057577236001</c:v>
                </c:pt>
                <c:pt idx="2">
                  <c:v>-22.981107695917999</c:v>
                </c:pt>
                <c:pt idx="3">
                  <c:v>-19.087890759892002</c:v>
                </c:pt>
                <c:pt idx="4">
                  <c:v>-14.113748339189</c:v>
                </c:pt>
                <c:pt idx="5">
                  <c:v>-12.705245125603</c:v>
                </c:pt>
                <c:pt idx="6">
                  <c:v>-12.243214543389</c:v>
                </c:pt>
                <c:pt idx="7">
                  <c:v>-11.698373320007001</c:v>
                </c:pt>
                <c:pt idx="8">
                  <c:v>-11.124174868500999</c:v>
                </c:pt>
                <c:pt idx="9">
                  <c:v>-6.2666687197369999</c:v>
                </c:pt>
                <c:pt idx="10">
                  <c:v>-5.9550450665980001</c:v>
                </c:pt>
                <c:pt idx="11">
                  <c:v>-5.7998110097279998</c:v>
                </c:pt>
                <c:pt idx="12">
                  <c:v>-3.7700422039069998</c:v>
                </c:pt>
                <c:pt idx="13">
                  <c:v>-2.4602718224309998</c:v>
                </c:pt>
                <c:pt idx="14">
                  <c:v>-1.258185829206</c:v>
                </c:pt>
                <c:pt idx="15">
                  <c:v>-1.2063595385200001</c:v>
                </c:pt>
                <c:pt idx="16">
                  <c:v>2.1042465402169999</c:v>
                </c:pt>
                <c:pt idx="17">
                  <c:v>3.0073037819090001</c:v>
                </c:pt>
                <c:pt idx="18">
                  <c:v>3.040822032336</c:v>
                </c:pt>
                <c:pt idx="19">
                  <c:v>6.4280344708479999</c:v>
                </c:pt>
                <c:pt idx="20">
                  <c:v>6.7328397998199998</c:v>
                </c:pt>
                <c:pt idx="21">
                  <c:v>6.823265687588</c:v>
                </c:pt>
                <c:pt idx="22">
                  <c:v>7.2093951960179998</c:v>
                </c:pt>
                <c:pt idx="23">
                  <c:v>8.5642879962639995</c:v>
                </c:pt>
                <c:pt idx="24">
                  <c:v>12.260068949035</c:v>
                </c:pt>
                <c:pt idx="25">
                  <c:v>13.511959041256</c:v>
                </c:pt>
                <c:pt idx="26">
                  <c:v>14.078389119581001</c:v>
                </c:pt>
                <c:pt idx="27">
                  <c:v>19.020964414085</c:v>
                </c:pt>
                <c:pt idx="28">
                  <c:v>32.718867932058998</c:v>
                </c:pt>
                <c:pt idx="29">
                  <c:v>46.937498499359002</c:v>
                </c:pt>
                <c:pt idx="30">
                  <c:v>76.237282578383002</c:v>
                </c:pt>
                <c:pt idx="31">
                  <c:v>84.098257426741995</c:v>
                </c:pt>
                <c:pt idx="32">
                  <c:v>117.63552553863001</c:v>
                </c:pt>
              </c:numCache>
            </c:numRef>
          </c:val>
          <c:extLst>
            <c:ext xmlns:c16="http://schemas.microsoft.com/office/drawing/2014/chart" uri="{C3380CC4-5D6E-409C-BE32-E72D297353CC}">
              <c16:uniqueId val="{00000024-BA8D-40FA-97D0-ACFA43D265B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'F90'!$C$5</c:f>
              <c:strCache>
                <c:ptCount val="1"/>
                <c:pt idx="0">
                  <c:v>Variación</c:v>
                </c:pt>
              </c:strCache>
            </c:strRef>
          </c:tx>
          <c:spPr>
            <a:solidFill>
              <a:srgbClr val="C9D0D6"/>
            </a:solidFill>
            <a:ln>
              <a:noFill/>
            </a:ln>
            <a:effectLst/>
          </c:spPr>
          <c:invertIfNegative val="0"/>
          <c:dPt>
            <c:idx val="10"/>
            <c:invertIfNegative val="0"/>
            <c:bubble3D val="0"/>
            <c:spPr>
              <a:solidFill>
                <a:srgbClr val="7C878E"/>
              </a:solidFill>
              <a:ln>
                <a:noFill/>
              </a:ln>
              <a:effectLst/>
            </c:spPr>
            <c:extLst>
              <c:ext xmlns:c16="http://schemas.microsoft.com/office/drawing/2014/chart" uri="{C3380CC4-5D6E-409C-BE32-E72D297353CC}">
                <c16:uniqueId val="{00000001-DDCA-41A9-94A5-B93F846ECFC3}"/>
              </c:ext>
            </c:extLst>
          </c:dPt>
          <c:dPt>
            <c:idx val="22"/>
            <c:invertIfNegative val="0"/>
            <c:bubble3D val="0"/>
            <c:spPr>
              <a:solidFill>
                <a:srgbClr val="7C878E"/>
              </a:solidFill>
              <a:ln>
                <a:noFill/>
              </a:ln>
              <a:effectLst/>
            </c:spPr>
            <c:extLst>
              <c:ext xmlns:c16="http://schemas.microsoft.com/office/drawing/2014/chart" uri="{C3380CC4-5D6E-409C-BE32-E72D297353CC}">
                <c16:uniqueId val="{00000003-DDCA-41A9-94A5-B93F846ECFC3}"/>
              </c:ext>
            </c:extLst>
          </c:dPt>
          <c:dPt>
            <c:idx val="34"/>
            <c:invertIfNegative val="0"/>
            <c:bubble3D val="0"/>
            <c:spPr>
              <a:solidFill>
                <a:srgbClr val="7C878E"/>
              </a:solidFill>
              <a:ln>
                <a:noFill/>
              </a:ln>
              <a:effectLst/>
            </c:spPr>
            <c:extLst>
              <c:ext xmlns:c16="http://schemas.microsoft.com/office/drawing/2014/chart" uri="{C3380CC4-5D6E-409C-BE32-E72D297353CC}">
                <c16:uniqueId val="{00000005-DDCA-41A9-94A5-B93F846ECFC3}"/>
              </c:ext>
            </c:extLst>
          </c:dPt>
          <c:dPt>
            <c:idx val="46"/>
            <c:invertIfNegative val="0"/>
            <c:bubble3D val="0"/>
            <c:spPr>
              <a:solidFill>
                <a:srgbClr val="7C878E"/>
              </a:solidFill>
              <a:ln>
                <a:noFill/>
              </a:ln>
              <a:effectLst/>
            </c:spPr>
            <c:extLst>
              <c:ext xmlns:c16="http://schemas.microsoft.com/office/drawing/2014/chart" uri="{C3380CC4-5D6E-409C-BE32-E72D297353CC}">
                <c16:uniqueId val="{00000007-DDCA-41A9-94A5-B93F846ECFC3}"/>
              </c:ext>
            </c:extLst>
          </c:dPt>
          <c:dPt>
            <c:idx val="58"/>
            <c:invertIfNegative val="0"/>
            <c:bubble3D val="0"/>
            <c:spPr>
              <a:solidFill>
                <a:srgbClr val="7C878E"/>
              </a:solidFill>
              <a:ln>
                <a:noFill/>
              </a:ln>
              <a:effectLst/>
            </c:spPr>
            <c:extLst>
              <c:ext xmlns:c16="http://schemas.microsoft.com/office/drawing/2014/chart" uri="{C3380CC4-5D6E-409C-BE32-E72D297353CC}">
                <c16:uniqueId val="{00000009-DDCA-41A9-94A5-B93F846ECFC3}"/>
              </c:ext>
            </c:extLst>
          </c:dPt>
          <c:dPt>
            <c:idx val="70"/>
            <c:invertIfNegative val="0"/>
            <c:bubble3D val="0"/>
            <c:spPr>
              <a:solidFill>
                <a:srgbClr val="7C878E"/>
              </a:solidFill>
              <a:ln>
                <a:noFill/>
              </a:ln>
              <a:effectLst/>
            </c:spPr>
            <c:extLst>
              <c:ext xmlns:c16="http://schemas.microsoft.com/office/drawing/2014/chart" uri="{C3380CC4-5D6E-409C-BE32-E72D297353CC}">
                <c16:uniqueId val="{0000000B-DDCA-41A9-94A5-B93F846ECFC3}"/>
              </c:ext>
            </c:extLst>
          </c:dPt>
          <c:dPt>
            <c:idx val="82"/>
            <c:invertIfNegative val="0"/>
            <c:bubble3D val="0"/>
            <c:spPr>
              <a:solidFill>
                <a:srgbClr val="7C878E"/>
              </a:solidFill>
              <a:ln>
                <a:noFill/>
              </a:ln>
              <a:effectLst/>
            </c:spPr>
            <c:extLst>
              <c:ext xmlns:c16="http://schemas.microsoft.com/office/drawing/2014/chart" uri="{C3380CC4-5D6E-409C-BE32-E72D297353CC}">
                <c16:uniqueId val="{0000000D-DDCA-41A9-94A5-B93F846ECFC3}"/>
              </c:ext>
            </c:extLst>
          </c:dPt>
          <c:dPt>
            <c:idx val="94"/>
            <c:invertIfNegative val="0"/>
            <c:bubble3D val="0"/>
            <c:spPr>
              <a:solidFill>
                <a:srgbClr val="7C878E"/>
              </a:solidFill>
              <a:ln>
                <a:noFill/>
              </a:ln>
              <a:effectLst/>
            </c:spPr>
            <c:extLst>
              <c:ext xmlns:c16="http://schemas.microsoft.com/office/drawing/2014/chart" uri="{C3380CC4-5D6E-409C-BE32-E72D297353CC}">
                <c16:uniqueId val="{0000000F-DDCA-41A9-94A5-B93F846ECFC3}"/>
              </c:ext>
            </c:extLst>
          </c:dPt>
          <c:dPt>
            <c:idx val="106"/>
            <c:invertIfNegative val="0"/>
            <c:bubble3D val="0"/>
            <c:spPr>
              <a:solidFill>
                <a:srgbClr val="7C878E"/>
              </a:solidFill>
              <a:ln>
                <a:noFill/>
              </a:ln>
              <a:effectLst/>
            </c:spPr>
            <c:extLst>
              <c:ext xmlns:c16="http://schemas.microsoft.com/office/drawing/2014/chart" uri="{C3380CC4-5D6E-409C-BE32-E72D297353CC}">
                <c16:uniqueId val="{00000011-DDCA-41A9-94A5-B93F846ECFC3}"/>
              </c:ext>
            </c:extLst>
          </c:dPt>
          <c:dPt>
            <c:idx val="118"/>
            <c:invertIfNegative val="0"/>
            <c:bubble3D val="0"/>
            <c:spPr>
              <a:solidFill>
                <a:srgbClr val="FBBB27"/>
              </a:solidFill>
              <a:ln>
                <a:noFill/>
              </a:ln>
              <a:effectLst/>
            </c:spPr>
            <c:extLst>
              <c:ext xmlns:c16="http://schemas.microsoft.com/office/drawing/2014/chart" uri="{C3380CC4-5D6E-409C-BE32-E72D297353CC}">
                <c16:uniqueId val="{00000013-DDCA-41A9-94A5-B93F846ECFC3}"/>
              </c:ext>
            </c:extLst>
          </c:dPt>
          <c:cat>
            <c:multiLvlStrRef>
              <c:f>'F90'!$A$6:$B$124</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'F90'!$C$6:$C$124</c:f>
              <c:numCache>
                <c:formatCode>0.0</c:formatCode>
                <c:ptCount val="119"/>
                <c:pt idx="0">
                  <c:v>4.3489814822520003</c:v>
                </c:pt>
                <c:pt idx="1">
                  <c:v>7.6688342542999999E-2</c:v>
                </c:pt>
                <c:pt idx="2">
                  <c:v>-5.3107610952369999</c:v>
                </c:pt>
                <c:pt idx="3">
                  <c:v>9.7672991222899999</c:v>
                </c:pt>
                <c:pt idx="4">
                  <c:v>-0.25038604494</c:v>
                </c:pt>
                <c:pt idx="5">
                  <c:v>0.41425849692400002</c:v>
                </c:pt>
                <c:pt idx="6">
                  <c:v>8.5280309815350002</c:v>
                </c:pt>
                <c:pt idx="7">
                  <c:v>9.3677517911389998</c:v>
                </c:pt>
                <c:pt idx="8">
                  <c:v>8.7003794736369997</c:v>
                </c:pt>
                <c:pt idx="9">
                  <c:v>10.349140011433001</c:v>
                </c:pt>
                <c:pt idx="10">
                  <c:v>8.4341761885840008</c:v>
                </c:pt>
                <c:pt idx="11">
                  <c:v>7.3449979922399997</c:v>
                </c:pt>
                <c:pt idx="12">
                  <c:v>12.679695661944001</c:v>
                </c:pt>
                <c:pt idx="13">
                  <c:v>10.472691544741</c:v>
                </c:pt>
                <c:pt idx="14">
                  <c:v>17.076960310813998</c:v>
                </c:pt>
                <c:pt idx="15">
                  <c:v>10.079026376462</c:v>
                </c:pt>
                <c:pt idx="16">
                  <c:v>19.196487897335999</c:v>
                </c:pt>
                <c:pt idx="17">
                  <c:v>14.833549292520001</c:v>
                </c:pt>
                <c:pt idx="18">
                  <c:v>12.098835811023999</c:v>
                </c:pt>
                <c:pt idx="19">
                  <c:v>7.1974996770089996</c:v>
                </c:pt>
                <c:pt idx="20">
                  <c:v>15.484734199774</c:v>
                </c:pt>
                <c:pt idx="21">
                  <c:v>9.2245568760839998</c:v>
                </c:pt>
                <c:pt idx="22">
                  <c:v>10.836714628345</c:v>
                </c:pt>
                <c:pt idx="23">
                  <c:v>15.347833212195001</c:v>
                </c:pt>
                <c:pt idx="24">
                  <c:v>12.581733517883</c:v>
                </c:pt>
                <c:pt idx="25">
                  <c:v>12.340382375542999</c:v>
                </c:pt>
                <c:pt idx="26">
                  <c:v>6.0925930226059997</c:v>
                </c:pt>
                <c:pt idx="27">
                  <c:v>3.9920059982580001</c:v>
                </c:pt>
                <c:pt idx="28">
                  <c:v>0.96123128205800001</c:v>
                </c:pt>
                <c:pt idx="29">
                  <c:v>3.503677285562</c:v>
                </c:pt>
                <c:pt idx="30">
                  <c:v>4.3477102514850001</c:v>
                </c:pt>
                <c:pt idx="31">
                  <c:v>3.3938480963759998</c:v>
                </c:pt>
                <c:pt idx="32">
                  <c:v>2.569342680394</c:v>
                </c:pt>
                <c:pt idx="33">
                  <c:v>1.2471075522640001</c:v>
                </c:pt>
                <c:pt idx="34">
                  <c:v>1.083706185729</c:v>
                </c:pt>
                <c:pt idx="35">
                  <c:v>3.728677662045</c:v>
                </c:pt>
                <c:pt idx="36">
                  <c:v>-1.5802503460999999</c:v>
                </c:pt>
                <c:pt idx="37">
                  <c:v>1.6608267011069999</c:v>
                </c:pt>
                <c:pt idx="38">
                  <c:v>0.22143961993399999</c:v>
                </c:pt>
                <c:pt idx="39">
                  <c:v>5.4558337595589999</c:v>
                </c:pt>
                <c:pt idx="40">
                  <c:v>1.1027071126650001</c:v>
                </c:pt>
                <c:pt idx="41">
                  <c:v>2.446162429233</c:v>
                </c:pt>
                <c:pt idx="42">
                  <c:v>-1.7398381847290001</c:v>
                </c:pt>
                <c:pt idx="43">
                  <c:v>2.2406719064830001</c:v>
                </c:pt>
                <c:pt idx="44">
                  <c:v>-1.297198673302</c:v>
                </c:pt>
                <c:pt idx="45">
                  <c:v>-4.9589783469729998</c:v>
                </c:pt>
                <c:pt idx="46">
                  <c:v>-2.9734585952030002</c:v>
                </c:pt>
                <c:pt idx="47">
                  <c:v>-3.4627131512129998</c:v>
                </c:pt>
                <c:pt idx="48">
                  <c:v>-2.505453673481</c:v>
                </c:pt>
                <c:pt idx="49">
                  <c:v>-1.1246399283349999</c:v>
                </c:pt>
                <c:pt idx="50">
                  <c:v>7.0054736958459998</c:v>
                </c:pt>
                <c:pt idx="51">
                  <c:v>-4.2845433174950003</c:v>
                </c:pt>
                <c:pt idx="52">
                  <c:v>4.2747418007839997</c:v>
                </c:pt>
                <c:pt idx="53">
                  <c:v>5.4941229190850001</c:v>
                </c:pt>
                <c:pt idx="54">
                  <c:v>1.5463505636479999</c:v>
                </c:pt>
                <c:pt idx="55">
                  <c:v>2.6980369594029998</c:v>
                </c:pt>
                <c:pt idx="56">
                  <c:v>0.16771004394200001</c:v>
                </c:pt>
                <c:pt idx="57">
                  <c:v>1.2292601913429999</c:v>
                </c:pt>
                <c:pt idx="58">
                  <c:v>0.91486294564899995</c:v>
                </c:pt>
                <c:pt idx="59">
                  <c:v>2.0542082721049999</c:v>
                </c:pt>
                <c:pt idx="60">
                  <c:v>5.4769990498369996</c:v>
                </c:pt>
                <c:pt idx="61">
                  <c:v>3.4040632899859999</c:v>
                </c:pt>
                <c:pt idx="62">
                  <c:v>-1.3884936747650001</c:v>
                </c:pt>
                <c:pt idx="63">
                  <c:v>7.9669359163219999</c:v>
                </c:pt>
                <c:pt idx="64">
                  <c:v>2.454945466186</c:v>
                </c:pt>
                <c:pt idx="65">
                  <c:v>1.8007274404389999</c:v>
                </c:pt>
                <c:pt idx="66">
                  <c:v>2.9218341820710001</c:v>
                </c:pt>
                <c:pt idx="67">
                  <c:v>3.8362137040070001</c:v>
                </c:pt>
                <c:pt idx="68">
                  <c:v>1.6821145768220001</c:v>
                </c:pt>
                <c:pt idx="69">
                  <c:v>4.7389041746549996</c:v>
                </c:pt>
                <c:pt idx="70">
                  <c:v>1.0111262358540001</c:v>
                </c:pt>
                <c:pt idx="71">
                  <c:v>-7.2123897479909997</c:v>
                </c:pt>
                <c:pt idx="72">
                  <c:v>-4.7469251201549998</c:v>
                </c:pt>
                <c:pt idx="73">
                  <c:v>-0.204216946639</c:v>
                </c:pt>
                <c:pt idx="74">
                  <c:v>5.4898010081380004</c:v>
                </c:pt>
                <c:pt idx="75">
                  <c:v>2.1679932632579999</c:v>
                </c:pt>
                <c:pt idx="76">
                  <c:v>4.9030498187529998</c:v>
                </c:pt>
                <c:pt idx="77">
                  <c:v>0.83982048721400004</c:v>
                </c:pt>
                <c:pt idx="78">
                  <c:v>3.0764761667610001</c:v>
                </c:pt>
                <c:pt idx="79">
                  <c:v>0.99744517075600003</c:v>
                </c:pt>
                <c:pt idx="80">
                  <c:v>2.9292222942100001</c:v>
                </c:pt>
                <c:pt idx="81">
                  <c:v>0.65342344324699997</c:v>
                </c:pt>
                <c:pt idx="82">
                  <c:v>2.304396280602</c:v>
                </c:pt>
                <c:pt idx="83">
                  <c:v>5.2487456399100001</c:v>
                </c:pt>
                <c:pt idx="84">
                  <c:v>6.5398092959670002</c:v>
                </c:pt>
                <c:pt idx="85">
                  <c:v>0.90690058852900002</c:v>
                </c:pt>
                <c:pt idx="86">
                  <c:v>-7.9842849611369999</c:v>
                </c:pt>
                <c:pt idx="87">
                  <c:v>-24.628350928591999</c:v>
                </c:pt>
                <c:pt idx="88">
                  <c:v>-28.539517184087</c:v>
                </c:pt>
                <c:pt idx="89">
                  <c:v>-18.103365220238</c:v>
                </c:pt>
                <c:pt idx="90">
                  <c:v>-10.887123649547</c:v>
                </c:pt>
                <c:pt idx="91">
                  <c:v>-14.383621891342999</c:v>
                </c:pt>
                <c:pt idx="92">
                  <c:v>-4.5621733655929999</c:v>
                </c:pt>
                <c:pt idx="93">
                  <c:v>-8.6215557063970003</c:v>
                </c:pt>
                <c:pt idx="94">
                  <c:v>-7.1754910162080003</c:v>
                </c:pt>
                <c:pt idx="95">
                  <c:v>1.6371687716800001</c:v>
                </c:pt>
                <c:pt idx="96">
                  <c:v>-9.8813196386069997</c:v>
                </c:pt>
                <c:pt idx="97">
                  <c:v>-4.7567316430849997</c:v>
                </c:pt>
                <c:pt idx="98">
                  <c:v>1.3485695471720001</c:v>
                </c:pt>
                <c:pt idx="99">
                  <c:v>22.876777582237001</c:v>
                </c:pt>
                <c:pt idx="100">
                  <c:v>24.024668840316998</c:v>
                </c:pt>
                <c:pt idx="101">
                  <c:v>14.626882733713</c:v>
                </c:pt>
                <c:pt idx="102">
                  <c:v>8.7860589592569998</c:v>
                </c:pt>
                <c:pt idx="103">
                  <c:v>8.5247799704259997</c:v>
                </c:pt>
                <c:pt idx="104">
                  <c:v>-3.2260920666790001</c:v>
                </c:pt>
                <c:pt idx="105">
                  <c:v>3.0479312995219998</c:v>
                </c:pt>
                <c:pt idx="106">
                  <c:v>5.8609182704389999</c:v>
                </c:pt>
                <c:pt idx="107">
                  <c:v>2.913040070483</c:v>
                </c:pt>
                <c:pt idx="108">
                  <c:v>11.056521783359001</c:v>
                </c:pt>
                <c:pt idx="109">
                  <c:v>12.299571867136001</c:v>
                </c:pt>
                <c:pt idx="110">
                  <c:v>13.072342853406999</c:v>
                </c:pt>
                <c:pt idx="111">
                  <c:v>13.726399088876001</c:v>
                </c:pt>
                <c:pt idx="112">
                  <c:v>17.873428944467999</c:v>
                </c:pt>
                <c:pt idx="113">
                  <c:v>12.687927855274999</c:v>
                </c:pt>
                <c:pt idx="114">
                  <c:v>10.347180120579999</c:v>
                </c:pt>
                <c:pt idx="115">
                  <c:v>11.099166742894001</c:v>
                </c:pt>
                <c:pt idx="116">
                  <c:v>16.330428669330999</c:v>
                </c:pt>
                <c:pt idx="117">
                  <c:v>10.076544576143</c:v>
                </c:pt>
                <c:pt idx="118">
                  <c:v>4.7537763257119998</c:v>
                </c:pt>
              </c:numCache>
            </c:numRef>
          </c:val>
          <c:extLst>
            <c:ext xmlns:c16="http://schemas.microsoft.com/office/drawing/2014/chart" uri="{C3380CC4-5D6E-409C-BE32-E72D297353CC}">
              <c16:uniqueId val="{00000014-DDCA-41A9-94A5-B93F846ECFC3}"/>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'F90'!$D$5</c:f>
              <c:strCache>
                <c:ptCount val="1"/>
                <c:pt idx="0">
                  <c:v>Variación promedio</c:v>
                </c:pt>
              </c:strCache>
            </c:strRef>
          </c:tx>
          <c:spPr>
            <a:ln w="28575" cap="rnd">
              <a:solidFill>
                <a:srgbClr val="B69630"/>
              </a:solidFill>
              <a:round/>
            </a:ln>
            <a:effectLst/>
          </c:spPr>
          <c:marker>
            <c:symbol val="none"/>
          </c:marker>
          <c:cat>
            <c:multiLvlStrRef>
              <c:f>'F90'!$A$6:$B$124</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'F90'!$D$6:$D$124</c:f>
              <c:numCache>
                <c:formatCode>0.0</c:formatCode>
                <c:ptCount val="119"/>
                <c:pt idx="0">
                  <c:v>5.2030053348549199</c:v>
                </c:pt>
                <c:pt idx="1">
                  <c:v>4.7129195465056704</c:v>
                </c:pt>
                <c:pt idx="2">
                  <c:v>3.6913954383451699</c:v>
                </c:pt>
                <c:pt idx="3">
                  <c:v>4.28521560719983</c:v>
                </c:pt>
                <c:pt idx="4">
                  <c:v>3.5709777579664199</c:v>
                </c:pt>
                <c:pt idx="5">
                  <c:v>2.9637603172204998</c:v>
                </c:pt>
                <c:pt idx="6">
                  <c:v>2.9196097435453301</c:v>
                </c:pt>
                <c:pt idx="7">
                  <c:v>3.4002351250531699</c:v>
                </c:pt>
                <c:pt idx="8">
                  <c:v>4.09242021374292</c:v>
                </c:pt>
                <c:pt idx="9">
                  <c:v>4.4626172202744998</c:v>
                </c:pt>
                <c:pt idx="10">
                  <c:v>4.8845333419124204</c:v>
                </c:pt>
                <c:pt idx="11">
                  <c:v>5.1475463952</c:v>
                </c:pt>
                <c:pt idx="12">
                  <c:v>5.8417725768409996</c:v>
                </c:pt>
                <c:pt idx="13">
                  <c:v>6.7081061770241703</c:v>
                </c:pt>
                <c:pt idx="14">
                  <c:v>8.5737496275284197</c:v>
                </c:pt>
                <c:pt idx="15">
                  <c:v>8.5997268987094202</c:v>
                </c:pt>
                <c:pt idx="16">
                  <c:v>10.220299727232399</c:v>
                </c:pt>
                <c:pt idx="17">
                  <c:v>11.421907293532101</c:v>
                </c:pt>
                <c:pt idx="18">
                  <c:v>11.7194743626562</c:v>
                </c:pt>
                <c:pt idx="19">
                  <c:v>11.538620019812001</c:v>
                </c:pt>
                <c:pt idx="20">
                  <c:v>12.1039829136568</c:v>
                </c:pt>
                <c:pt idx="21">
                  <c:v>12.010267652377699</c:v>
                </c:pt>
                <c:pt idx="22">
                  <c:v>12.210479189024401</c:v>
                </c:pt>
                <c:pt idx="23">
                  <c:v>12.8773821240207</c:v>
                </c:pt>
                <c:pt idx="24">
                  <c:v>12.869218612015599</c:v>
                </c:pt>
                <c:pt idx="25">
                  <c:v>13.024859514582401</c:v>
                </c:pt>
                <c:pt idx="26">
                  <c:v>12.1094955738984</c:v>
                </c:pt>
                <c:pt idx="27">
                  <c:v>11.6022438757148</c:v>
                </c:pt>
                <c:pt idx="28">
                  <c:v>10.082639157774899</c:v>
                </c:pt>
                <c:pt idx="29">
                  <c:v>9.1384831571950809</c:v>
                </c:pt>
                <c:pt idx="30">
                  <c:v>8.4925560272334994</c:v>
                </c:pt>
                <c:pt idx="31">
                  <c:v>8.1755850621807493</c:v>
                </c:pt>
                <c:pt idx="32">
                  <c:v>7.0993024355657504</c:v>
                </c:pt>
                <c:pt idx="33">
                  <c:v>6.4345149919140798</c:v>
                </c:pt>
                <c:pt idx="34">
                  <c:v>5.6217642883627503</c:v>
                </c:pt>
                <c:pt idx="35">
                  <c:v>4.6535013258502502</c:v>
                </c:pt>
                <c:pt idx="36">
                  <c:v>3.4733360038516699</c:v>
                </c:pt>
                <c:pt idx="37">
                  <c:v>2.583373030982</c:v>
                </c:pt>
                <c:pt idx="38">
                  <c:v>2.0941102474259998</c:v>
                </c:pt>
                <c:pt idx="39">
                  <c:v>2.21609589420108</c:v>
                </c:pt>
                <c:pt idx="40">
                  <c:v>2.2278855467516698</c:v>
                </c:pt>
                <c:pt idx="41">
                  <c:v>2.1397593087242499</c:v>
                </c:pt>
                <c:pt idx="42">
                  <c:v>1.6324636057064199</c:v>
                </c:pt>
                <c:pt idx="43">
                  <c:v>1.5363655898819999</c:v>
                </c:pt>
                <c:pt idx="44">
                  <c:v>1.2141538104073299</c:v>
                </c:pt>
                <c:pt idx="45">
                  <c:v>0.696979985470917</c:v>
                </c:pt>
                <c:pt idx="46">
                  <c:v>0.35888292039324998</c:v>
                </c:pt>
                <c:pt idx="47">
                  <c:v>-0.24039964737825001</c:v>
                </c:pt>
                <c:pt idx="48">
                  <c:v>-0.31749992465999999</c:v>
                </c:pt>
                <c:pt idx="49">
                  <c:v>-0.54962214378016705</c:v>
                </c:pt>
                <c:pt idx="50">
                  <c:v>1.5714029212500001E-2</c:v>
                </c:pt>
                <c:pt idx="51">
                  <c:v>-0.79598406054199999</c:v>
                </c:pt>
                <c:pt idx="52">
                  <c:v>-0.53164783653208303</c:v>
                </c:pt>
                <c:pt idx="53">
                  <c:v>-0.27765112904441702</c:v>
                </c:pt>
                <c:pt idx="54">
                  <c:v>-3.8020666796666999E-3</c:v>
                </c:pt>
                <c:pt idx="55">
                  <c:v>3.4311687730333301E-2</c:v>
                </c:pt>
                <c:pt idx="56">
                  <c:v>0.15638741416733301</c:v>
                </c:pt>
                <c:pt idx="57">
                  <c:v>0.67207395902699996</c:v>
                </c:pt>
                <c:pt idx="58">
                  <c:v>0.99610075409800003</c:v>
                </c:pt>
                <c:pt idx="59">
                  <c:v>1.45584420604117</c:v>
                </c:pt>
                <c:pt idx="60">
                  <c:v>2.121048599651</c:v>
                </c:pt>
                <c:pt idx="61">
                  <c:v>2.4984405345110798</c:v>
                </c:pt>
                <c:pt idx="62">
                  <c:v>1.7989432536268299</c:v>
                </c:pt>
                <c:pt idx="63">
                  <c:v>2.8198998564449198</c:v>
                </c:pt>
                <c:pt idx="64">
                  <c:v>2.66825016189508</c:v>
                </c:pt>
                <c:pt idx="65">
                  <c:v>2.3604672053412501</c:v>
                </c:pt>
                <c:pt idx="66">
                  <c:v>2.4750908402098299</c:v>
                </c:pt>
                <c:pt idx="67">
                  <c:v>2.5699389022601702</c:v>
                </c:pt>
                <c:pt idx="68">
                  <c:v>2.6961392800001698</c:v>
                </c:pt>
                <c:pt idx="69">
                  <c:v>2.98860961194283</c:v>
                </c:pt>
                <c:pt idx="70">
                  <c:v>2.9966315527932501</c:v>
                </c:pt>
                <c:pt idx="71">
                  <c:v>2.2244150511185801</c:v>
                </c:pt>
                <c:pt idx="72">
                  <c:v>1.37242137028592</c:v>
                </c:pt>
                <c:pt idx="73">
                  <c:v>1.0717313505671699</c:v>
                </c:pt>
                <c:pt idx="74">
                  <c:v>1.64492257414242</c:v>
                </c:pt>
                <c:pt idx="75">
                  <c:v>1.1616773530537501</c:v>
                </c:pt>
                <c:pt idx="76">
                  <c:v>1.3656860491010001</c:v>
                </c:pt>
                <c:pt idx="77">
                  <c:v>1.2856104696655799</c:v>
                </c:pt>
                <c:pt idx="78">
                  <c:v>1.2984973017230801</c:v>
                </c:pt>
                <c:pt idx="79">
                  <c:v>1.0619332572855</c:v>
                </c:pt>
                <c:pt idx="80">
                  <c:v>1.1658589004011699</c:v>
                </c:pt>
                <c:pt idx="81">
                  <c:v>0.82540217278383299</c:v>
                </c:pt>
                <c:pt idx="82">
                  <c:v>0.93317467651283303</c:v>
                </c:pt>
                <c:pt idx="83">
                  <c:v>1.97160262550458</c:v>
                </c:pt>
                <c:pt idx="84">
                  <c:v>2.9121638268480798</c:v>
                </c:pt>
                <c:pt idx="85">
                  <c:v>3.0047569547787498</c:v>
                </c:pt>
                <c:pt idx="86">
                  <c:v>1.88191645733917</c:v>
                </c:pt>
                <c:pt idx="87">
                  <c:v>-0.35111222531500003</c:v>
                </c:pt>
                <c:pt idx="88">
                  <c:v>-3.137992808885</c:v>
                </c:pt>
                <c:pt idx="89">
                  <c:v>-4.7165916178393301</c:v>
                </c:pt>
                <c:pt idx="90">
                  <c:v>-5.8802249358649998</c:v>
                </c:pt>
                <c:pt idx="91">
                  <c:v>-7.1619805243732504</c:v>
                </c:pt>
                <c:pt idx="92">
                  <c:v>-7.7862634960235004</c:v>
                </c:pt>
                <c:pt idx="93">
                  <c:v>-8.5591784251604999</c:v>
                </c:pt>
                <c:pt idx="94">
                  <c:v>-9.3491690332279997</c:v>
                </c:pt>
                <c:pt idx="95">
                  <c:v>-9.6501337722471696</c:v>
                </c:pt>
                <c:pt idx="96">
                  <c:v>-11.018561183461699</c:v>
                </c:pt>
                <c:pt idx="97">
                  <c:v>-11.4905305360962</c:v>
                </c:pt>
                <c:pt idx="98">
                  <c:v>-10.7127926604037</c:v>
                </c:pt>
                <c:pt idx="99">
                  <c:v>-6.7540319511679998</c:v>
                </c:pt>
                <c:pt idx="100">
                  <c:v>-2.3736831158010001</c:v>
                </c:pt>
                <c:pt idx="101">
                  <c:v>0.35383754702824999</c:v>
                </c:pt>
                <c:pt idx="102">
                  <c:v>1.9932694310952499</c:v>
                </c:pt>
                <c:pt idx="103">
                  <c:v>3.902302919576</c:v>
                </c:pt>
                <c:pt idx="104">
                  <c:v>4.01364302781883</c:v>
                </c:pt>
                <c:pt idx="105">
                  <c:v>4.9861002783120796</c:v>
                </c:pt>
                <c:pt idx="106">
                  <c:v>6.0724677188660001</c:v>
                </c:pt>
                <c:pt idx="107">
                  <c:v>6.1787903270995796</c:v>
                </c:pt>
                <c:pt idx="108">
                  <c:v>7.9236104455967498</c:v>
                </c:pt>
                <c:pt idx="109">
                  <c:v>9.3449690714484994</c:v>
                </c:pt>
                <c:pt idx="110">
                  <c:v>10.3219501803014</c:v>
                </c:pt>
                <c:pt idx="111">
                  <c:v>9.5594186391879994</c:v>
                </c:pt>
                <c:pt idx="112">
                  <c:v>9.0468153145339194</c:v>
                </c:pt>
                <c:pt idx="113">
                  <c:v>8.8852357413307494</c:v>
                </c:pt>
                <c:pt idx="114">
                  <c:v>9.0153291714409995</c:v>
                </c:pt>
                <c:pt idx="115">
                  <c:v>9.2298614024799992</c:v>
                </c:pt>
                <c:pt idx="116">
                  <c:v>10.8595714638142</c:v>
                </c:pt>
                <c:pt idx="117">
                  <c:v>11.4452892368659</c:v>
                </c:pt>
                <c:pt idx="118">
                  <c:v>11.353027408138701</c:v>
                </c:pt>
              </c:numCache>
            </c:numRef>
          </c:val>
          <c:smooth val="0"/>
          <c:extLst>
            <c:ext xmlns:c16="http://schemas.microsoft.com/office/drawing/2014/chart" uri="{C3380CC4-5D6E-409C-BE32-E72D297353CC}">
              <c16:uniqueId val="{00000015-DDCA-41A9-94A5-B93F846ECFC3}"/>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BB7-420C-AB29-6E05E2E13273}"/>
              </c:ext>
            </c:extLst>
          </c:dPt>
          <c:dPt>
            <c:idx val="1"/>
            <c:invertIfNegative val="0"/>
            <c:bubble3D val="0"/>
            <c:spPr>
              <a:solidFill>
                <a:srgbClr val="7C878E"/>
              </a:solidFill>
              <a:ln>
                <a:noFill/>
              </a:ln>
              <a:effectLst/>
            </c:spPr>
            <c:extLst>
              <c:ext xmlns:c16="http://schemas.microsoft.com/office/drawing/2014/chart" uri="{C3380CC4-5D6E-409C-BE32-E72D297353CC}">
                <c16:uniqueId val="{00000003-8BB7-420C-AB29-6E05E2E13273}"/>
              </c:ext>
            </c:extLst>
          </c:dPt>
          <c:dPt>
            <c:idx val="2"/>
            <c:invertIfNegative val="0"/>
            <c:bubble3D val="0"/>
            <c:spPr>
              <a:solidFill>
                <a:srgbClr val="7C878E"/>
              </a:solidFill>
              <a:ln>
                <a:noFill/>
              </a:ln>
              <a:effectLst/>
            </c:spPr>
            <c:extLst>
              <c:ext xmlns:c16="http://schemas.microsoft.com/office/drawing/2014/chart" uri="{C3380CC4-5D6E-409C-BE32-E72D297353CC}">
                <c16:uniqueId val="{00000005-8BB7-420C-AB29-6E05E2E13273}"/>
              </c:ext>
            </c:extLst>
          </c:dPt>
          <c:dPt>
            <c:idx val="3"/>
            <c:invertIfNegative val="0"/>
            <c:bubble3D val="0"/>
            <c:spPr>
              <a:solidFill>
                <a:srgbClr val="7C878E"/>
              </a:solidFill>
              <a:ln>
                <a:noFill/>
              </a:ln>
              <a:effectLst/>
            </c:spPr>
            <c:extLst>
              <c:ext xmlns:c16="http://schemas.microsoft.com/office/drawing/2014/chart" uri="{C3380CC4-5D6E-409C-BE32-E72D297353CC}">
                <c16:uniqueId val="{00000007-8BB7-420C-AB29-6E05E2E13273}"/>
              </c:ext>
            </c:extLst>
          </c:dPt>
          <c:dPt>
            <c:idx val="4"/>
            <c:invertIfNegative val="0"/>
            <c:bubble3D val="0"/>
            <c:spPr>
              <a:solidFill>
                <a:srgbClr val="7C878E"/>
              </a:solidFill>
              <a:ln>
                <a:noFill/>
              </a:ln>
              <a:effectLst/>
            </c:spPr>
            <c:extLst>
              <c:ext xmlns:c16="http://schemas.microsoft.com/office/drawing/2014/chart" uri="{C3380CC4-5D6E-409C-BE32-E72D297353CC}">
                <c16:uniqueId val="{00000009-8BB7-420C-AB29-6E05E2E13273}"/>
              </c:ext>
            </c:extLst>
          </c:dPt>
          <c:dPt>
            <c:idx val="5"/>
            <c:invertIfNegative val="0"/>
            <c:bubble3D val="0"/>
            <c:spPr>
              <a:solidFill>
                <a:srgbClr val="7C878E"/>
              </a:solidFill>
              <a:ln>
                <a:noFill/>
              </a:ln>
              <a:effectLst/>
            </c:spPr>
            <c:extLst>
              <c:ext xmlns:c16="http://schemas.microsoft.com/office/drawing/2014/chart" uri="{C3380CC4-5D6E-409C-BE32-E72D297353CC}">
                <c16:uniqueId val="{0000000B-8BB7-420C-AB29-6E05E2E13273}"/>
              </c:ext>
            </c:extLst>
          </c:dPt>
          <c:dPt>
            <c:idx val="6"/>
            <c:invertIfNegative val="0"/>
            <c:bubble3D val="0"/>
            <c:spPr>
              <a:solidFill>
                <a:srgbClr val="7C878E"/>
              </a:solidFill>
              <a:ln>
                <a:noFill/>
              </a:ln>
              <a:effectLst/>
            </c:spPr>
            <c:extLst>
              <c:ext xmlns:c16="http://schemas.microsoft.com/office/drawing/2014/chart" uri="{C3380CC4-5D6E-409C-BE32-E72D297353CC}">
                <c16:uniqueId val="{0000000D-8BB7-420C-AB29-6E05E2E13273}"/>
              </c:ext>
            </c:extLst>
          </c:dPt>
          <c:dPt>
            <c:idx val="7"/>
            <c:invertIfNegative val="0"/>
            <c:bubble3D val="0"/>
            <c:spPr>
              <a:solidFill>
                <a:srgbClr val="7C878E"/>
              </a:solidFill>
              <a:ln>
                <a:noFill/>
              </a:ln>
              <a:effectLst/>
            </c:spPr>
            <c:extLst>
              <c:ext xmlns:c16="http://schemas.microsoft.com/office/drawing/2014/chart" uri="{C3380CC4-5D6E-409C-BE32-E72D297353CC}">
                <c16:uniqueId val="{0000000F-8BB7-420C-AB29-6E05E2E13273}"/>
              </c:ext>
            </c:extLst>
          </c:dPt>
          <c:dPt>
            <c:idx val="8"/>
            <c:invertIfNegative val="0"/>
            <c:bubble3D val="0"/>
            <c:spPr>
              <a:solidFill>
                <a:srgbClr val="7C878E"/>
              </a:solidFill>
              <a:ln>
                <a:noFill/>
              </a:ln>
              <a:effectLst/>
            </c:spPr>
            <c:extLst>
              <c:ext xmlns:c16="http://schemas.microsoft.com/office/drawing/2014/chart" uri="{C3380CC4-5D6E-409C-BE32-E72D297353CC}">
                <c16:uniqueId val="{00000011-8BB7-420C-AB29-6E05E2E13273}"/>
              </c:ext>
            </c:extLst>
          </c:dPt>
          <c:dPt>
            <c:idx val="9"/>
            <c:invertIfNegative val="0"/>
            <c:bubble3D val="0"/>
            <c:spPr>
              <a:solidFill>
                <a:srgbClr val="7C878E"/>
              </a:solidFill>
              <a:ln>
                <a:noFill/>
              </a:ln>
              <a:effectLst/>
            </c:spPr>
            <c:extLst>
              <c:ext xmlns:c16="http://schemas.microsoft.com/office/drawing/2014/chart" uri="{C3380CC4-5D6E-409C-BE32-E72D297353CC}">
                <c16:uniqueId val="{00000013-8BB7-420C-AB29-6E05E2E13273}"/>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BB7-420C-AB29-6E05E2E13273}"/>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BB7-420C-AB29-6E05E2E13273}"/>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BB7-420C-AB29-6E05E2E13273}"/>
              </c:ext>
            </c:extLst>
          </c:dPt>
          <c:dPt>
            <c:idx val="13"/>
            <c:invertIfNegative val="0"/>
            <c:bubble3D val="0"/>
            <c:spPr>
              <a:solidFill>
                <a:srgbClr val="7C878E"/>
              </a:solidFill>
              <a:ln>
                <a:noFill/>
              </a:ln>
              <a:effectLst/>
            </c:spPr>
            <c:extLst>
              <c:ext xmlns:c16="http://schemas.microsoft.com/office/drawing/2014/chart" uri="{C3380CC4-5D6E-409C-BE32-E72D297353CC}">
                <c16:uniqueId val="{0000001B-8BB7-420C-AB29-6E05E2E13273}"/>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BB7-420C-AB29-6E05E2E13273}"/>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BB7-420C-AB29-6E05E2E13273}"/>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BB7-420C-AB29-6E05E2E13273}"/>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BB7-420C-AB29-6E05E2E13273}"/>
              </c:ext>
            </c:extLst>
          </c:dPt>
          <c:dPt>
            <c:idx val="19"/>
            <c:invertIfNegative val="0"/>
            <c:bubble3D val="0"/>
            <c:spPr>
              <a:solidFill>
                <a:srgbClr val="95682B"/>
              </a:solidFill>
              <a:ln>
                <a:noFill/>
              </a:ln>
              <a:effectLst/>
            </c:spPr>
            <c:extLst>
              <c:ext xmlns:c16="http://schemas.microsoft.com/office/drawing/2014/chart" uri="{C3380CC4-5D6E-409C-BE32-E72D297353CC}">
                <c16:uniqueId val="{00000025-8BB7-420C-AB29-6E05E2E13273}"/>
              </c:ext>
            </c:extLst>
          </c:dPt>
          <c:dPt>
            <c:idx val="20"/>
            <c:invertIfNegative val="0"/>
            <c:bubble3D val="0"/>
            <c:spPr>
              <a:solidFill>
                <a:srgbClr val="FBBB27"/>
              </a:solidFill>
              <a:ln>
                <a:noFill/>
              </a:ln>
              <a:effectLst/>
            </c:spPr>
            <c:extLst>
              <c:ext xmlns:c16="http://schemas.microsoft.com/office/drawing/2014/chart" uri="{C3380CC4-5D6E-409C-BE32-E72D297353CC}">
                <c16:uniqueId val="{00000027-8BB7-420C-AB29-6E05E2E1327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'F91'!$A$6:$A$38</c:f>
              <c:strCache>
                <c:ptCount val="33"/>
                <c:pt idx="0">
                  <c:v>Campeche</c:v>
                </c:pt>
                <c:pt idx="1">
                  <c:v>Morelos</c:v>
                </c:pt>
                <c:pt idx="2">
                  <c:v>Veracruz</c:v>
                </c:pt>
                <c:pt idx="3">
                  <c:v>Nayarit</c:v>
                </c:pt>
                <c:pt idx="4">
                  <c:v>Zacatecas</c:v>
                </c:pt>
                <c:pt idx="5">
                  <c:v>Tabasco</c:v>
                </c:pt>
                <c:pt idx="6">
                  <c:v>Yucatán</c:v>
                </c:pt>
                <c:pt idx="7">
                  <c:v>Tamaulipas</c:v>
                </c:pt>
                <c:pt idx="8">
                  <c:v>Baja California Sur</c:v>
                </c:pt>
                <c:pt idx="9">
                  <c:v>Querétaro</c:v>
                </c:pt>
                <c:pt idx="10">
                  <c:v>Baja California</c:v>
                </c:pt>
                <c:pt idx="11">
                  <c:v>Guerrero</c:v>
                </c:pt>
                <c:pt idx="12">
                  <c:v>Ciudad de México</c:v>
                </c:pt>
                <c:pt idx="13">
                  <c:v>Durango</c:v>
                </c:pt>
                <c:pt idx="14">
                  <c:v>Aguascalientes</c:v>
                </c:pt>
                <c:pt idx="15">
                  <c:v>Tlaxcala</c:v>
                </c:pt>
                <c:pt idx="16">
                  <c:v>Estado de México</c:v>
                </c:pt>
                <c:pt idx="17">
                  <c:v>Sinaloa</c:v>
                </c:pt>
                <c:pt idx="18">
                  <c:v>Colima</c:v>
                </c:pt>
                <c:pt idx="19">
                  <c:v>Nacional</c:v>
                </c:pt>
                <c:pt idx="20">
                  <c:v>Jalisco</c:v>
                </c:pt>
                <c:pt idx="21">
                  <c:v>Oaxaca</c:v>
                </c:pt>
                <c:pt idx="22">
                  <c:v>Nuevo León</c:v>
                </c:pt>
                <c:pt idx="23">
                  <c:v>Coahuila</c:v>
                </c:pt>
                <c:pt idx="24">
                  <c:v>Sonora</c:v>
                </c:pt>
                <c:pt idx="25">
                  <c:v>Guanajuato</c:v>
                </c:pt>
                <c:pt idx="26">
                  <c:v>Michoacán</c:v>
                </c:pt>
                <c:pt idx="27">
                  <c:v>Chihuahua</c:v>
                </c:pt>
                <c:pt idx="28">
                  <c:v>San Luis Potosí</c:v>
                </c:pt>
                <c:pt idx="29">
                  <c:v>Hidalgo</c:v>
                </c:pt>
                <c:pt idx="30">
                  <c:v>Quintana Roo</c:v>
                </c:pt>
                <c:pt idx="31">
                  <c:v>Puebla</c:v>
                </c:pt>
                <c:pt idx="32">
                  <c:v>Chiapas</c:v>
                </c:pt>
              </c:strCache>
            </c:strRef>
          </c:cat>
          <c:val>
            <c:numRef>
              <c:f>'F91'!$B$6:$B$38</c:f>
              <c:numCache>
                <c:formatCode>0.0</c:formatCode>
                <c:ptCount val="33"/>
                <c:pt idx="0">
                  <c:v>-5.7720258916229996</c:v>
                </c:pt>
                <c:pt idx="1">
                  <c:v>-5.7086662738729999</c:v>
                </c:pt>
                <c:pt idx="2">
                  <c:v>-4.5665293077140001</c:v>
                </c:pt>
                <c:pt idx="3">
                  <c:v>-3.5599780328050001</c:v>
                </c:pt>
                <c:pt idx="4">
                  <c:v>-2.9541683884059999</c:v>
                </c:pt>
                <c:pt idx="5">
                  <c:v>-2.860633928655</c:v>
                </c:pt>
                <c:pt idx="6">
                  <c:v>-2.5928874976260001</c:v>
                </c:pt>
                <c:pt idx="7">
                  <c:v>-1.769427573572</c:v>
                </c:pt>
                <c:pt idx="8">
                  <c:v>-0.61176240852399999</c:v>
                </c:pt>
                <c:pt idx="9">
                  <c:v>0.20496349992900001</c:v>
                </c:pt>
                <c:pt idx="10">
                  <c:v>0.359744839293</c:v>
                </c:pt>
                <c:pt idx="11">
                  <c:v>0.36574086592100002</c:v>
                </c:pt>
                <c:pt idx="12">
                  <c:v>0.71730704302399995</c:v>
                </c:pt>
                <c:pt idx="13">
                  <c:v>0.88860573308400004</c:v>
                </c:pt>
                <c:pt idx="14">
                  <c:v>1.6063834440510001</c:v>
                </c:pt>
                <c:pt idx="15">
                  <c:v>2.0693180295109999</c:v>
                </c:pt>
                <c:pt idx="16">
                  <c:v>2.4908483223419999</c:v>
                </c:pt>
                <c:pt idx="17">
                  <c:v>2.7680856015550002</c:v>
                </c:pt>
                <c:pt idx="18">
                  <c:v>3.425019887106</c:v>
                </c:pt>
                <c:pt idx="19">
                  <c:v>4.6579559248970002</c:v>
                </c:pt>
                <c:pt idx="20">
                  <c:v>4.7537763257119998</c:v>
                </c:pt>
                <c:pt idx="21">
                  <c:v>5.7800128202780003</c:v>
                </c:pt>
                <c:pt idx="22">
                  <c:v>6.007756666433</c:v>
                </c:pt>
                <c:pt idx="23">
                  <c:v>6.7303107958139998</c:v>
                </c:pt>
                <c:pt idx="24">
                  <c:v>7.5375844179079996</c:v>
                </c:pt>
                <c:pt idx="25">
                  <c:v>7.7977882818240003</c:v>
                </c:pt>
                <c:pt idx="26">
                  <c:v>8.9796491209839999</c:v>
                </c:pt>
                <c:pt idx="27">
                  <c:v>9.0717492365600005</c:v>
                </c:pt>
                <c:pt idx="28">
                  <c:v>11.957225695747001</c:v>
                </c:pt>
                <c:pt idx="29">
                  <c:v>12.371116756576001</c:v>
                </c:pt>
                <c:pt idx="30">
                  <c:v>12.556252874950999</c:v>
                </c:pt>
                <c:pt idx="31">
                  <c:v>18.468507241228998</c:v>
                </c:pt>
                <c:pt idx="32">
                  <c:v>19.637711831798999</c:v>
                </c:pt>
              </c:numCache>
            </c:numRef>
          </c:val>
          <c:extLst>
            <c:ext xmlns:c16="http://schemas.microsoft.com/office/drawing/2014/chart" uri="{C3380CC4-5D6E-409C-BE32-E72D297353CC}">
              <c16:uniqueId val="{00000028-8BB7-420C-AB29-6E05E2E1327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'F12'!$B$7</c:f>
              <c:strCache>
                <c:ptCount val="1"/>
                <c:pt idx="0">
                  <c:v>Económica</c:v>
                </c:pt>
              </c:strCache>
            </c:strRef>
          </c:tx>
          <c:spPr>
            <a:solidFill>
              <a:srgbClr val="FBBB27"/>
            </a:solidFill>
            <a:ln>
              <a:noFill/>
            </a:ln>
            <a:effectLst/>
          </c:spPr>
          <c:invertIfNegative val="0"/>
          <c:dLbls>
            <c:dLbl>
              <c:idx val="1"/>
              <c:layout>
                <c:manualLayout>
                  <c:x val="-0.12257104908474786"/>
                  <c:y val="-6.716307057111453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DA8-4407-BB06-47BA50CB41F1}"/>
                </c:ext>
              </c:extLst>
            </c:dLbl>
            <c:dLbl>
              <c:idx val="2"/>
              <c:layout>
                <c:manualLayout>
                  <c:x val="0.11945945861204907"/>
                  <c:y val="-5.387205387205387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extLst>
                <c:ext xmlns:c15="http://schemas.microsoft.com/office/drawing/2012/chart" uri="{CE6537A1-D6FC-4f65-9D91-7224C49458BB}">
                  <c15:layout>
                    <c:manualLayout>
                      <c:w val="9.4663963292445474E-2"/>
                      <c:h val="0.12962962962962962"/>
                    </c:manualLayout>
                  </c15:layout>
                </c:ext>
                <c:ext xmlns:c16="http://schemas.microsoft.com/office/drawing/2014/chart" uri="{C3380CC4-5D6E-409C-BE32-E72D297353CC}">
                  <c16:uniqueId val="{00000001-CDA8-4407-BB06-47BA50CB41F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'F12'!$C$6:$F$6</c15:sqref>
                  </c15:fullRef>
                </c:ext>
              </c:extLst>
              <c:f>'F12'!$C$6:$E$6</c:f>
              <c:strCache>
                <c:ptCount val="3"/>
                <c:pt idx="0">
                  <c:v> INFONAVIT </c:v>
                </c:pt>
                <c:pt idx="1">
                  <c:v> BANCA (CNBV) </c:v>
                </c:pt>
                <c:pt idx="2">
                  <c:v> FOVISSSTE </c:v>
                </c:pt>
              </c:strCache>
            </c:strRef>
          </c:cat>
          <c:val>
            <c:numRef>
              <c:extLst>
                <c:ext xmlns:c15="http://schemas.microsoft.com/office/drawing/2012/chart" uri="{02D57815-91ED-43cb-92C2-25804820EDAC}">
                  <c15:fullRef>
                    <c15:sqref>'F12'!$C$7:$F$7</c15:sqref>
                  </c15:fullRef>
                </c:ext>
              </c:extLst>
              <c:f>'F12'!$C$7:$E$7</c:f>
              <c:numCache>
                <c:formatCode>0.0%</c:formatCode>
                <c:ptCount val="3"/>
                <c:pt idx="0">
                  <c:v>1.8612521150592216E-2</c:v>
                </c:pt>
                <c:pt idx="1">
                  <c:v>2.1482277121374865E-3</c:v>
                </c:pt>
                <c:pt idx="2">
                  <c:v>0</c:v>
                </c:pt>
              </c:numCache>
            </c:numRef>
          </c:val>
          <c:extLst>
            <c:ext xmlns:c16="http://schemas.microsoft.com/office/drawing/2014/chart" uri="{C3380CC4-5D6E-409C-BE32-E72D297353CC}">
              <c16:uniqueId val="{00000002-CDA8-4407-BB06-47BA50CB41F1}"/>
            </c:ext>
          </c:extLst>
        </c:ser>
        <c:ser>
          <c:idx val="1"/>
          <c:order val="1"/>
          <c:tx>
            <c:strRef>
              <c:f>'F12'!$B$8</c:f>
              <c:strCache>
                <c:ptCount val="1"/>
                <c:pt idx="0">
                  <c:v>Popular</c:v>
                </c:pt>
              </c:strCache>
            </c:strRef>
          </c:tx>
          <c:spPr>
            <a:solidFill>
              <a:srgbClr val="FAD496"/>
            </a:solidFill>
            <a:ln>
              <a:noFill/>
            </a:ln>
            <a:effectLst/>
          </c:spPr>
          <c:invertIfNegative val="0"/>
          <c:dLbls>
            <c:dLbl>
              <c:idx val="1"/>
              <c:layout>
                <c:manualLayout>
                  <c:x val="0.11219368172423974"/>
                  <c:y val="-0.14035087719298259"/>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DA8-4407-BB06-47BA50CB41F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'F12'!$C$6:$F$6</c15:sqref>
                  </c15:fullRef>
                </c:ext>
              </c:extLst>
              <c:f>'F12'!$C$6:$E$6</c:f>
              <c:strCache>
                <c:ptCount val="3"/>
                <c:pt idx="0">
                  <c:v> INFONAVIT </c:v>
                </c:pt>
                <c:pt idx="1">
                  <c:v> BANCA (CNBV) </c:v>
                </c:pt>
                <c:pt idx="2">
                  <c:v> FOVISSSTE </c:v>
                </c:pt>
              </c:strCache>
            </c:strRef>
          </c:cat>
          <c:val>
            <c:numRef>
              <c:extLst>
                <c:ext xmlns:c15="http://schemas.microsoft.com/office/drawing/2012/chart" uri="{02D57815-91ED-43cb-92C2-25804820EDAC}">
                  <c15:fullRef>
                    <c15:sqref>'F12'!$C$8:$F$8</c15:sqref>
                  </c15:fullRef>
                </c:ext>
              </c:extLst>
              <c:f>'F12'!$C$8:$E$8</c:f>
              <c:numCache>
                <c:formatCode>0.0%</c:formatCode>
                <c:ptCount val="3"/>
                <c:pt idx="0">
                  <c:v>0.39650310208685841</c:v>
                </c:pt>
                <c:pt idx="1">
                  <c:v>1.611170784103115E-2</c:v>
                </c:pt>
                <c:pt idx="2">
                  <c:v>0</c:v>
                </c:pt>
              </c:numCache>
            </c:numRef>
          </c:val>
          <c:extLst>
            <c:ext xmlns:c16="http://schemas.microsoft.com/office/drawing/2014/chart" uri="{C3380CC4-5D6E-409C-BE32-E72D297353CC}">
              <c16:uniqueId val="{00000004-CDA8-4407-BB06-47BA50CB41F1}"/>
            </c:ext>
          </c:extLst>
        </c:ser>
        <c:ser>
          <c:idx val="2"/>
          <c:order val="2"/>
          <c:tx>
            <c:strRef>
              <c:f>'F12'!$B$9</c:f>
              <c:strCache>
                <c:ptCount val="1"/>
                <c:pt idx="0">
                  <c:v>Tradicional</c:v>
                </c:pt>
              </c:strCache>
            </c:strRef>
          </c:tx>
          <c:spPr>
            <a:solidFill>
              <a:srgbClr val="C9D0D6"/>
            </a:solidFill>
            <a:ln>
              <a:noFill/>
            </a:ln>
            <a:effectLst/>
          </c:spPr>
          <c:invertIfNegative val="0"/>
          <c:dLbls>
            <c:dLbl>
              <c:idx val="1"/>
              <c:layout>
                <c:manualLayout>
                  <c:x val="-1.4762326542663124E-3"/>
                  <c:y val="-3.50877192982456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A8-4407-BB06-47BA50CB41F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'F12'!$C$6:$F$6</c15:sqref>
                  </c15:fullRef>
                </c:ext>
              </c:extLst>
              <c:f>'F12'!$C$6:$E$6</c:f>
              <c:strCache>
                <c:ptCount val="3"/>
                <c:pt idx="0">
                  <c:v> INFONAVIT </c:v>
                </c:pt>
                <c:pt idx="1">
                  <c:v> BANCA (CNBV) </c:v>
                </c:pt>
                <c:pt idx="2">
                  <c:v> FOVISSSTE </c:v>
                </c:pt>
              </c:strCache>
            </c:strRef>
          </c:cat>
          <c:val>
            <c:numRef>
              <c:extLst>
                <c:ext xmlns:c15="http://schemas.microsoft.com/office/drawing/2012/chart" uri="{02D57815-91ED-43cb-92C2-25804820EDAC}">
                  <c15:fullRef>
                    <c15:sqref>'F12'!$C$9:$F$9</c15:sqref>
                  </c15:fullRef>
                </c:ext>
              </c:extLst>
              <c:f>'F12'!$C$9:$E$9</c:f>
              <c:numCache>
                <c:formatCode>0.0%</c:formatCode>
                <c:ptCount val="3"/>
                <c:pt idx="0">
                  <c:v>0.31584884376762551</c:v>
                </c:pt>
                <c:pt idx="1">
                  <c:v>0.11170784103114931</c:v>
                </c:pt>
                <c:pt idx="2">
                  <c:v>0.66666666666666663</c:v>
                </c:pt>
              </c:numCache>
            </c:numRef>
          </c:val>
          <c:extLst>
            <c:ext xmlns:c16="http://schemas.microsoft.com/office/drawing/2014/chart" uri="{C3380CC4-5D6E-409C-BE32-E72D297353CC}">
              <c16:uniqueId val="{00000006-CDA8-4407-BB06-47BA50CB41F1}"/>
            </c:ext>
          </c:extLst>
        </c:ser>
        <c:ser>
          <c:idx val="3"/>
          <c:order val="3"/>
          <c:tx>
            <c:strRef>
              <c:f>'F12'!$B$10</c:f>
              <c:strCache>
                <c:ptCount val="1"/>
                <c:pt idx="0">
                  <c:v>Media</c:v>
                </c:pt>
              </c:strCache>
            </c:strRef>
          </c:tx>
          <c:spPr>
            <a:solidFill>
              <a:srgbClr val="7C878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'F12'!$C$6:$F$6</c15:sqref>
                  </c15:fullRef>
                </c:ext>
              </c:extLst>
              <c:f>'F12'!$C$6:$E$6</c:f>
              <c:strCache>
                <c:ptCount val="3"/>
                <c:pt idx="0">
                  <c:v> INFONAVIT </c:v>
                </c:pt>
                <c:pt idx="1">
                  <c:v> BANCA (CNBV) </c:v>
                </c:pt>
                <c:pt idx="2">
                  <c:v> FOVISSSTE </c:v>
                </c:pt>
              </c:strCache>
            </c:strRef>
          </c:cat>
          <c:val>
            <c:numRef>
              <c:extLst>
                <c:ext xmlns:c15="http://schemas.microsoft.com/office/drawing/2012/chart" uri="{02D57815-91ED-43cb-92C2-25804820EDAC}">
                  <c15:fullRef>
                    <c15:sqref>'F12'!$C$10:$F$10</c15:sqref>
                  </c15:fullRef>
                </c:ext>
              </c:extLst>
              <c:f>'F12'!$C$10:$E$10</c:f>
              <c:numCache>
                <c:formatCode>0.0%</c:formatCode>
                <c:ptCount val="3"/>
                <c:pt idx="0">
                  <c:v>0.19740552735476594</c:v>
                </c:pt>
                <c:pt idx="1">
                  <c:v>0.40494092373791624</c:v>
                </c:pt>
                <c:pt idx="2">
                  <c:v>0.33333333333333331</c:v>
                </c:pt>
              </c:numCache>
            </c:numRef>
          </c:val>
          <c:extLst>
            <c:ext xmlns:c16="http://schemas.microsoft.com/office/drawing/2014/chart" uri="{C3380CC4-5D6E-409C-BE32-E72D297353CC}">
              <c16:uniqueId val="{00000007-CDA8-4407-BB06-47BA50CB41F1}"/>
            </c:ext>
          </c:extLst>
        </c:ser>
        <c:ser>
          <c:idx val="4"/>
          <c:order val="4"/>
          <c:tx>
            <c:strRef>
              <c:f>'F12'!$B$11</c:f>
              <c:strCache>
                <c:ptCount val="1"/>
                <c:pt idx="0">
                  <c:v>Residencial</c:v>
                </c:pt>
              </c:strCache>
            </c:strRef>
          </c:tx>
          <c:spPr>
            <a:solidFill>
              <a:schemeClr val="accent5">
                <a:lumMod val="60000"/>
                <a:lumOff val="40000"/>
              </a:schemeClr>
            </a:solidFill>
            <a:ln>
              <a:noFill/>
            </a:ln>
            <a:effectLst/>
          </c:spPr>
          <c:invertIfNegative val="0"/>
          <c:dLbls>
            <c:dLbl>
              <c:idx val="2"/>
              <c:layout>
                <c:manualLayout>
                  <c:x val="1.06399233124772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DA8-4407-BB06-47BA50CB41F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'F12'!$C$6:$F$6</c15:sqref>
                  </c15:fullRef>
                </c:ext>
              </c:extLst>
              <c:f>'F12'!$C$6:$E$6</c:f>
              <c:strCache>
                <c:ptCount val="3"/>
                <c:pt idx="0">
                  <c:v> INFONAVIT </c:v>
                </c:pt>
                <c:pt idx="1">
                  <c:v> BANCA (CNBV) </c:v>
                </c:pt>
                <c:pt idx="2">
                  <c:v> FOVISSSTE </c:v>
                </c:pt>
              </c:strCache>
            </c:strRef>
          </c:cat>
          <c:val>
            <c:numRef>
              <c:extLst>
                <c:ext xmlns:c15="http://schemas.microsoft.com/office/drawing/2012/chart" uri="{02D57815-91ED-43cb-92C2-25804820EDAC}">
                  <c15:fullRef>
                    <c15:sqref>'F12'!$C$11:$F$11</c15:sqref>
                  </c15:fullRef>
                </c:ext>
              </c:extLst>
              <c:f>'F12'!$C$11:$E$11</c:f>
              <c:numCache>
                <c:formatCode>0.0%</c:formatCode>
                <c:ptCount val="3"/>
                <c:pt idx="0">
                  <c:v>6.6553863508178226E-2</c:v>
                </c:pt>
                <c:pt idx="1">
                  <c:v>0.3501611170784103</c:v>
                </c:pt>
                <c:pt idx="2">
                  <c:v>0</c:v>
                </c:pt>
              </c:numCache>
            </c:numRef>
          </c:val>
          <c:extLst>
            <c:ext xmlns:c16="http://schemas.microsoft.com/office/drawing/2014/chart" uri="{C3380CC4-5D6E-409C-BE32-E72D297353CC}">
              <c16:uniqueId val="{00000009-CDA8-4407-BB06-47BA50CB41F1}"/>
            </c:ext>
          </c:extLst>
        </c:ser>
        <c:ser>
          <c:idx val="5"/>
          <c:order val="5"/>
          <c:tx>
            <c:strRef>
              <c:f>'F12'!$B$12</c:f>
              <c:strCache>
                <c:ptCount val="1"/>
                <c:pt idx="0">
                  <c:v>Residencial plus</c:v>
                </c:pt>
              </c:strCache>
            </c:strRef>
          </c:tx>
          <c:spPr>
            <a:solidFill>
              <a:schemeClr val="accent6">
                <a:lumMod val="60000"/>
                <a:lumOff val="40000"/>
              </a:schemeClr>
            </a:solidFill>
            <a:ln>
              <a:noFill/>
            </a:ln>
            <a:effectLst/>
          </c:spPr>
          <c:invertIfNegative val="0"/>
          <c:dLbls>
            <c:dLbl>
              <c:idx val="0"/>
              <c:layout>
                <c:manualLayout>
                  <c:x val="0.13707207109972283"/>
                  <c:y val="3.1986531986531987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extLst>
                <c:ext xmlns:c15="http://schemas.microsoft.com/office/drawing/2012/chart" uri="{CE6537A1-D6FC-4f65-9D91-7224C49458BB}">
                  <c15:layout>
                    <c:manualLayout>
                      <c:w val="0.1104999992161453"/>
                      <c:h val="0.12626262626262627"/>
                    </c:manualLayout>
                  </c15:layout>
                </c:ext>
                <c:ext xmlns:c16="http://schemas.microsoft.com/office/drawing/2014/chart" uri="{C3380CC4-5D6E-409C-BE32-E72D297353CC}">
                  <c16:uniqueId val="{0000000A-CDA8-4407-BB06-47BA50CB41F1}"/>
                </c:ext>
              </c:extLst>
            </c:dLbl>
            <c:dLbl>
              <c:idx val="2"/>
              <c:layout>
                <c:manualLayout>
                  <c:x val="0.11936207973780169"/>
                  <c:y val="3.9003950263792782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extLst>
                <c:ext xmlns:c15="http://schemas.microsoft.com/office/drawing/2012/chart" uri="{CE6537A1-D6FC-4f65-9D91-7224C49458BB}">
                  <c15:layout>
                    <c:manualLayout>
                      <c:w val="9.5184684009472331E-2"/>
                      <c:h val="0.14646464646464646"/>
                    </c:manualLayout>
                  </c15:layout>
                </c:ext>
                <c:ext xmlns:c16="http://schemas.microsoft.com/office/drawing/2014/chart" uri="{C3380CC4-5D6E-409C-BE32-E72D297353CC}">
                  <c16:uniqueId val="{0000000B-CDA8-4407-BB06-47BA50CB41F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'F12'!$C$6:$F$6</c15:sqref>
                  </c15:fullRef>
                </c:ext>
              </c:extLst>
              <c:f>'F12'!$C$6:$E$6</c:f>
              <c:strCache>
                <c:ptCount val="3"/>
                <c:pt idx="0">
                  <c:v> INFONAVIT </c:v>
                </c:pt>
                <c:pt idx="1">
                  <c:v> BANCA (CNBV) </c:v>
                </c:pt>
                <c:pt idx="2">
                  <c:v> FOVISSSTE </c:v>
                </c:pt>
              </c:strCache>
            </c:strRef>
          </c:cat>
          <c:val>
            <c:numRef>
              <c:extLst>
                <c:ext xmlns:c15="http://schemas.microsoft.com/office/drawing/2012/chart" uri="{02D57815-91ED-43cb-92C2-25804820EDAC}">
                  <c15:fullRef>
                    <c15:sqref>'F12'!$C$12:$F$12</c15:sqref>
                  </c15:fullRef>
                </c:ext>
              </c:extLst>
              <c:f>'F12'!$C$12:$E$12</c:f>
              <c:numCache>
                <c:formatCode>0.0%</c:formatCode>
                <c:ptCount val="3"/>
                <c:pt idx="0">
                  <c:v>3.948110547095319E-3</c:v>
                </c:pt>
                <c:pt idx="1">
                  <c:v>0.11493018259935553</c:v>
                </c:pt>
                <c:pt idx="2">
                  <c:v>0</c:v>
                </c:pt>
              </c:numCache>
            </c:numRef>
          </c:val>
          <c:extLst>
            <c:ext xmlns:c16="http://schemas.microsoft.com/office/drawing/2014/chart" uri="{C3380CC4-5D6E-409C-BE32-E72D297353CC}">
              <c16:uniqueId val="{0000000C-CDA8-4407-BB06-47BA50CB41F1}"/>
            </c:ext>
          </c:extLst>
        </c:ser>
        <c:dLbls>
          <c:dLblPos val="ctr"/>
          <c:showLegendKey val="0"/>
          <c:showVal val="1"/>
          <c:showCatName val="0"/>
          <c:showSerName val="0"/>
          <c:showPercent val="0"/>
          <c:showBubbleSize val="0"/>
        </c:dLbls>
        <c:gapWidth val="150"/>
        <c:overlap val="100"/>
        <c:axId val="1407769103"/>
        <c:axId val="1402839183"/>
      </c:barChart>
      <c:catAx>
        <c:axId val="1407769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402839183"/>
        <c:crosses val="autoZero"/>
        <c:auto val="1"/>
        <c:lblAlgn val="ctr"/>
        <c:lblOffset val="100"/>
        <c:noMultiLvlLbl val="0"/>
      </c:catAx>
      <c:valAx>
        <c:axId val="1402839183"/>
        <c:scaling>
          <c:orientation val="minMax"/>
          <c:max val="1"/>
        </c:scaling>
        <c:delete val="1"/>
        <c:axPos val="l"/>
        <c:numFmt formatCode="0.0%" sourceLinked="1"/>
        <c:majorTickMark val="none"/>
        <c:minorTickMark val="none"/>
        <c:tickLblPos val="nextTo"/>
        <c:crossAx val="14077691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6ECB-4E57-8E44-97EEEECD167F}"/>
              </c:ext>
            </c:extLst>
          </c:dPt>
          <c:dPt>
            <c:idx val="17"/>
            <c:invertIfNegative val="0"/>
            <c:bubble3D val="0"/>
            <c:spPr>
              <a:solidFill>
                <a:srgbClr val="FBBB27"/>
              </a:solidFill>
              <a:ln>
                <a:noFill/>
              </a:ln>
              <a:effectLst/>
            </c:spPr>
            <c:extLst>
              <c:ext xmlns:c16="http://schemas.microsoft.com/office/drawing/2014/chart" uri="{C3380CC4-5D6E-409C-BE32-E72D297353CC}">
                <c16:uniqueId val="{00000003-6ECB-4E57-8E44-97EEEECD167F}"/>
              </c:ext>
            </c:extLst>
          </c:dPt>
          <c:dLbls>
            <c:dLbl>
              <c:idx val="0"/>
              <c:delete val="1"/>
              <c:extLst>
                <c:ext xmlns:c15="http://schemas.microsoft.com/office/drawing/2012/chart" uri="{CE6537A1-D6FC-4f65-9D91-7224C49458BB}"/>
                <c:ext xmlns:c16="http://schemas.microsoft.com/office/drawing/2014/chart" uri="{C3380CC4-5D6E-409C-BE32-E72D297353CC}">
                  <c16:uniqueId val="{00000004-6ECB-4E57-8E44-97EEEECD167F}"/>
                </c:ext>
              </c:extLst>
            </c:dLbl>
            <c:dLbl>
              <c:idx val="1"/>
              <c:delete val="1"/>
              <c:extLst>
                <c:ext xmlns:c15="http://schemas.microsoft.com/office/drawing/2012/chart" uri="{CE6537A1-D6FC-4f65-9D91-7224C49458BB}"/>
                <c:ext xmlns:c16="http://schemas.microsoft.com/office/drawing/2014/chart" uri="{C3380CC4-5D6E-409C-BE32-E72D297353CC}">
                  <c16:uniqueId val="{00000005-6ECB-4E57-8E44-97EEEECD167F}"/>
                </c:ext>
              </c:extLst>
            </c:dLbl>
            <c:dLbl>
              <c:idx val="2"/>
              <c:delete val="1"/>
              <c:extLst>
                <c:ext xmlns:c15="http://schemas.microsoft.com/office/drawing/2012/chart" uri="{CE6537A1-D6FC-4f65-9D91-7224C49458BB}"/>
                <c:ext xmlns:c16="http://schemas.microsoft.com/office/drawing/2014/chart" uri="{C3380CC4-5D6E-409C-BE32-E72D297353CC}">
                  <c16:uniqueId val="{00000006-6ECB-4E57-8E44-97EEEECD167F}"/>
                </c:ext>
              </c:extLst>
            </c:dLbl>
            <c:dLbl>
              <c:idx val="3"/>
              <c:delete val="1"/>
              <c:extLst>
                <c:ext xmlns:c15="http://schemas.microsoft.com/office/drawing/2012/chart" uri="{CE6537A1-D6FC-4f65-9D91-7224C49458BB}"/>
                <c:ext xmlns:c16="http://schemas.microsoft.com/office/drawing/2014/chart" uri="{C3380CC4-5D6E-409C-BE32-E72D297353CC}">
                  <c16:uniqueId val="{00000007-6ECB-4E57-8E44-97EEEECD167F}"/>
                </c:ext>
              </c:extLst>
            </c:dLbl>
            <c:dLbl>
              <c:idx val="4"/>
              <c:delete val="1"/>
              <c:extLst>
                <c:ext xmlns:c15="http://schemas.microsoft.com/office/drawing/2012/chart" uri="{CE6537A1-D6FC-4f65-9D91-7224C49458BB}"/>
                <c:ext xmlns:c16="http://schemas.microsoft.com/office/drawing/2014/chart" uri="{C3380CC4-5D6E-409C-BE32-E72D297353CC}">
                  <c16:uniqueId val="{00000008-6ECB-4E57-8E44-97EEEECD167F}"/>
                </c:ext>
              </c:extLst>
            </c:dLbl>
            <c:dLbl>
              <c:idx val="5"/>
              <c:delete val="1"/>
              <c:extLst>
                <c:ext xmlns:c15="http://schemas.microsoft.com/office/drawing/2012/chart" uri="{CE6537A1-D6FC-4f65-9D91-7224C49458BB}"/>
                <c:ext xmlns:c16="http://schemas.microsoft.com/office/drawing/2014/chart" uri="{C3380CC4-5D6E-409C-BE32-E72D297353CC}">
                  <c16:uniqueId val="{00000009-6ECB-4E57-8E44-97EEEECD167F}"/>
                </c:ext>
              </c:extLst>
            </c:dLbl>
            <c:dLbl>
              <c:idx val="6"/>
              <c:delete val="1"/>
              <c:extLst>
                <c:ext xmlns:c15="http://schemas.microsoft.com/office/drawing/2012/chart" uri="{CE6537A1-D6FC-4f65-9D91-7224C49458BB}"/>
                <c:ext xmlns:c16="http://schemas.microsoft.com/office/drawing/2014/chart" uri="{C3380CC4-5D6E-409C-BE32-E72D297353CC}">
                  <c16:uniqueId val="{00000001-6ECB-4E57-8E44-97EEEECD167F}"/>
                </c:ext>
              </c:extLst>
            </c:dLbl>
            <c:dLbl>
              <c:idx val="7"/>
              <c:delete val="1"/>
              <c:extLst>
                <c:ext xmlns:c15="http://schemas.microsoft.com/office/drawing/2012/chart" uri="{CE6537A1-D6FC-4f65-9D91-7224C49458BB}"/>
                <c:ext xmlns:c16="http://schemas.microsoft.com/office/drawing/2014/chart" uri="{C3380CC4-5D6E-409C-BE32-E72D297353CC}">
                  <c16:uniqueId val="{0000000A-6ECB-4E57-8E44-97EEEECD167F}"/>
                </c:ext>
              </c:extLst>
            </c:dLbl>
            <c:dLbl>
              <c:idx val="8"/>
              <c:delete val="1"/>
              <c:extLst>
                <c:ext xmlns:c15="http://schemas.microsoft.com/office/drawing/2012/chart" uri="{CE6537A1-D6FC-4f65-9D91-7224C49458BB}"/>
                <c:ext xmlns:c16="http://schemas.microsoft.com/office/drawing/2014/chart" uri="{C3380CC4-5D6E-409C-BE32-E72D297353CC}">
                  <c16:uniqueId val="{0000000B-6ECB-4E57-8E44-97EEEECD167F}"/>
                </c:ext>
              </c:extLst>
            </c:dLbl>
            <c:dLbl>
              <c:idx val="9"/>
              <c:delete val="1"/>
              <c:extLst>
                <c:ext xmlns:c15="http://schemas.microsoft.com/office/drawing/2012/chart" uri="{CE6537A1-D6FC-4f65-9D91-7224C49458BB}"/>
                <c:ext xmlns:c16="http://schemas.microsoft.com/office/drawing/2014/chart" uri="{C3380CC4-5D6E-409C-BE32-E72D297353CC}">
                  <c16:uniqueId val="{0000000C-6ECB-4E57-8E44-97EEEECD167F}"/>
                </c:ext>
              </c:extLst>
            </c:dLbl>
            <c:dLbl>
              <c:idx val="10"/>
              <c:delete val="1"/>
              <c:extLst>
                <c:ext xmlns:c15="http://schemas.microsoft.com/office/drawing/2012/chart" uri="{CE6537A1-D6FC-4f65-9D91-7224C49458BB}"/>
                <c:ext xmlns:c16="http://schemas.microsoft.com/office/drawing/2014/chart" uri="{C3380CC4-5D6E-409C-BE32-E72D297353CC}">
                  <c16:uniqueId val="{0000000D-6ECB-4E57-8E44-97EEEECD167F}"/>
                </c:ext>
              </c:extLst>
            </c:dLbl>
            <c:dLbl>
              <c:idx val="11"/>
              <c:delete val="1"/>
              <c:extLst>
                <c:ext xmlns:c15="http://schemas.microsoft.com/office/drawing/2012/chart" uri="{CE6537A1-D6FC-4f65-9D91-7224C49458BB}"/>
                <c:ext xmlns:c16="http://schemas.microsoft.com/office/drawing/2014/chart" uri="{C3380CC4-5D6E-409C-BE32-E72D297353CC}">
                  <c16:uniqueId val="{0000000E-6ECB-4E57-8E44-97EEEECD167F}"/>
                </c:ext>
              </c:extLst>
            </c:dLbl>
            <c:dLbl>
              <c:idx val="12"/>
              <c:delete val="1"/>
              <c:extLst>
                <c:ext xmlns:c15="http://schemas.microsoft.com/office/drawing/2012/chart" uri="{CE6537A1-D6FC-4f65-9D91-7224C49458BB}"/>
                <c:ext xmlns:c16="http://schemas.microsoft.com/office/drawing/2014/chart" uri="{C3380CC4-5D6E-409C-BE32-E72D297353CC}">
                  <c16:uniqueId val="{0000000F-6ECB-4E57-8E44-97EEEECD167F}"/>
                </c:ext>
              </c:extLst>
            </c:dLbl>
            <c:dLbl>
              <c:idx val="13"/>
              <c:delete val="1"/>
              <c:extLst>
                <c:ext xmlns:c15="http://schemas.microsoft.com/office/drawing/2012/chart" uri="{CE6537A1-D6FC-4f65-9D91-7224C49458BB}"/>
                <c:ext xmlns:c16="http://schemas.microsoft.com/office/drawing/2014/chart" uri="{C3380CC4-5D6E-409C-BE32-E72D297353CC}">
                  <c16:uniqueId val="{00000010-6ECB-4E57-8E44-97EEEECD167F}"/>
                </c:ext>
              </c:extLst>
            </c:dLbl>
            <c:dLbl>
              <c:idx val="14"/>
              <c:delete val="1"/>
              <c:extLst>
                <c:ext xmlns:c15="http://schemas.microsoft.com/office/drawing/2012/chart" uri="{CE6537A1-D6FC-4f65-9D91-7224C49458BB}"/>
                <c:ext xmlns:c16="http://schemas.microsoft.com/office/drawing/2014/chart" uri="{C3380CC4-5D6E-409C-BE32-E72D297353CC}">
                  <c16:uniqueId val="{00000011-6ECB-4E57-8E44-97EEEECD167F}"/>
                </c:ext>
              </c:extLst>
            </c:dLbl>
            <c:dLbl>
              <c:idx val="15"/>
              <c:delete val="1"/>
              <c:extLst>
                <c:ext xmlns:c15="http://schemas.microsoft.com/office/drawing/2012/chart" uri="{CE6537A1-D6FC-4f65-9D91-7224C49458BB}"/>
                <c:ext xmlns:c16="http://schemas.microsoft.com/office/drawing/2014/chart" uri="{C3380CC4-5D6E-409C-BE32-E72D297353CC}">
                  <c16:uniqueId val="{00000012-6ECB-4E57-8E44-97EEEECD167F}"/>
                </c:ext>
              </c:extLst>
            </c:dLbl>
            <c:dLbl>
              <c:idx val="16"/>
              <c:delete val="1"/>
              <c:extLst>
                <c:ext xmlns:c15="http://schemas.microsoft.com/office/drawing/2012/chart" uri="{CE6537A1-D6FC-4f65-9D91-7224C49458BB}"/>
                <c:ext xmlns:c16="http://schemas.microsoft.com/office/drawing/2014/chart" uri="{C3380CC4-5D6E-409C-BE32-E72D297353CC}">
                  <c16:uniqueId val="{00000013-6ECB-4E57-8E44-97EEEECD16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'F92'!$A$6:$A$23</c:f>
              <c:strCache>
                <c:ptCount val="18"/>
                <c:pt idx="0">
                  <c:v>2006/01</c:v>
                </c:pt>
                <c:pt idx="1">
                  <c:v>2007/01</c:v>
                </c:pt>
                <c:pt idx="2">
                  <c:v>2008/01</c:v>
                </c:pt>
                <c:pt idx="3">
                  <c:v>2009/01</c:v>
                </c:pt>
                <c:pt idx="4">
                  <c:v>2010/01</c:v>
                </c:pt>
                <c:pt idx="5">
                  <c:v>2011/01</c:v>
                </c:pt>
                <c:pt idx="6">
                  <c:v>2012/01</c:v>
                </c:pt>
                <c:pt idx="7">
                  <c:v>2013/01</c:v>
                </c:pt>
                <c:pt idx="8">
                  <c:v>2014/01</c:v>
                </c:pt>
                <c:pt idx="9">
                  <c:v>2015/01</c:v>
                </c:pt>
                <c:pt idx="10">
                  <c:v>2016/01</c:v>
                </c:pt>
                <c:pt idx="11">
                  <c:v>2017/01</c:v>
                </c:pt>
                <c:pt idx="12">
                  <c:v>2018/01</c:v>
                </c:pt>
                <c:pt idx="13">
                  <c:v>2019/01</c:v>
                </c:pt>
                <c:pt idx="14">
                  <c:v>2020/01</c:v>
                </c:pt>
                <c:pt idx="15">
                  <c:v>2021/01</c:v>
                </c:pt>
                <c:pt idx="16">
                  <c:v>2022/01</c:v>
                </c:pt>
                <c:pt idx="17">
                  <c:v>2023/01</c:v>
                </c:pt>
              </c:strCache>
            </c:strRef>
          </c:cat>
          <c:val>
            <c:numRef>
              <c:f>'F92'!$B$6:$B$23</c:f>
              <c:numCache>
                <c:formatCode>#,##0</c:formatCode>
                <c:ptCount val="18"/>
                <c:pt idx="0">
                  <c:v>2551.099689094</c:v>
                </c:pt>
                <c:pt idx="1">
                  <c:v>2307.1837942309999</c:v>
                </c:pt>
                <c:pt idx="2">
                  <c:v>2754.7533713759999</c:v>
                </c:pt>
                <c:pt idx="3">
                  <c:v>1938.25703789</c:v>
                </c:pt>
                <c:pt idx="4">
                  <c:v>2391.100847276</c:v>
                </c:pt>
                <c:pt idx="5">
                  <c:v>2269.0216918750002</c:v>
                </c:pt>
                <c:pt idx="6">
                  <c:v>2149.4081901770001</c:v>
                </c:pt>
                <c:pt idx="7">
                  <c:v>1894.489002693</c:v>
                </c:pt>
                <c:pt idx="8">
                  <c:v>1574.013285857</c:v>
                </c:pt>
                <c:pt idx="9">
                  <c:v>2209.4747289289999</c:v>
                </c:pt>
                <c:pt idx="10">
                  <c:v>2582.4303394610001</c:v>
                </c:pt>
                <c:pt idx="11">
                  <c:v>1933.504086593</c:v>
                </c:pt>
                <c:pt idx="12">
                  <c:v>1943.3097480609999</c:v>
                </c:pt>
                <c:pt idx="13">
                  <c:v>1768.7447041519999</c:v>
                </c:pt>
                <c:pt idx="14">
                  <c:v>1583.2968420730001</c:v>
                </c:pt>
                <c:pt idx="15">
                  <c:v>1374.0323922780001</c:v>
                </c:pt>
                <c:pt idx="16">
                  <c:v>1684.9914587589999</c:v>
                </c:pt>
                <c:pt idx="17">
                  <c:v>1223.196630248</c:v>
                </c:pt>
              </c:numCache>
            </c:numRef>
          </c:val>
          <c:extLst>
            <c:ext xmlns:c16="http://schemas.microsoft.com/office/drawing/2014/chart" uri="{C3380CC4-5D6E-409C-BE32-E72D297353CC}">
              <c16:uniqueId val="{00000014-6ECB-4E57-8E44-97EEEECD167F}"/>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'F93'!$C$5</c:f>
              <c:strCache>
                <c:ptCount val="1"/>
                <c:pt idx="0">
                  <c:v>Valor de la producción</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D6A-4F4B-B6FF-EFC6875809DB}"/>
              </c:ext>
            </c:extLst>
          </c:dPt>
          <c:dPt>
            <c:idx val="12"/>
            <c:invertIfNegative val="0"/>
            <c:bubble3D val="0"/>
            <c:spPr>
              <a:solidFill>
                <a:srgbClr val="7C878E"/>
              </a:solidFill>
              <a:ln>
                <a:noFill/>
              </a:ln>
              <a:effectLst/>
            </c:spPr>
            <c:extLst>
              <c:ext xmlns:c16="http://schemas.microsoft.com/office/drawing/2014/chart" uri="{C3380CC4-5D6E-409C-BE32-E72D297353CC}">
                <c16:uniqueId val="{00000003-1D6A-4F4B-B6FF-EFC6875809DB}"/>
              </c:ext>
            </c:extLst>
          </c:dPt>
          <c:dPt>
            <c:idx val="24"/>
            <c:invertIfNegative val="0"/>
            <c:bubble3D val="0"/>
            <c:spPr>
              <a:solidFill>
                <a:srgbClr val="7C878E"/>
              </a:solidFill>
              <a:ln>
                <a:noFill/>
              </a:ln>
              <a:effectLst/>
            </c:spPr>
            <c:extLst>
              <c:ext xmlns:c16="http://schemas.microsoft.com/office/drawing/2014/chart" uri="{C3380CC4-5D6E-409C-BE32-E72D297353CC}">
                <c16:uniqueId val="{00000005-1D6A-4F4B-B6FF-EFC6875809DB}"/>
              </c:ext>
            </c:extLst>
          </c:dPt>
          <c:dPt>
            <c:idx val="36"/>
            <c:invertIfNegative val="0"/>
            <c:bubble3D val="0"/>
            <c:spPr>
              <a:solidFill>
                <a:srgbClr val="7C878E"/>
              </a:solidFill>
              <a:ln>
                <a:noFill/>
              </a:ln>
              <a:effectLst/>
            </c:spPr>
            <c:extLst>
              <c:ext xmlns:c16="http://schemas.microsoft.com/office/drawing/2014/chart" uri="{C3380CC4-5D6E-409C-BE32-E72D297353CC}">
                <c16:uniqueId val="{00000007-1D6A-4F4B-B6FF-EFC6875809DB}"/>
              </c:ext>
            </c:extLst>
          </c:dPt>
          <c:dPt>
            <c:idx val="48"/>
            <c:invertIfNegative val="0"/>
            <c:bubble3D val="0"/>
            <c:spPr>
              <a:solidFill>
                <a:srgbClr val="7C878E"/>
              </a:solidFill>
              <a:ln>
                <a:noFill/>
              </a:ln>
              <a:effectLst/>
            </c:spPr>
            <c:extLst>
              <c:ext xmlns:c16="http://schemas.microsoft.com/office/drawing/2014/chart" uri="{C3380CC4-5D6E-409C-BE32-E72D297353CC}">
                <c16:uniqueId val="{00000009-1D6A-4F4B-B6FF-EFC6875809DB}"/>
              </c:ext>
            </c:extLst>
          </c:dPt>
          <c:dPt>
            <c:idx val="60"/>
            <c:invertIfNegative val="0"/>
            <c:bubble3D val="0"/>
            <c:spPr>
              <a:solidFill>
                <a:srgbClr val="7C878E"/>
              </a:solidFill>
              <a:ln>
                <a:noFill/>
              </a:ln>
              <a:effectLst/>
            </c:spPr>
            <c:extLst>
              <c:ext xmlns:c16="http://schemas.microsoft.com/office/drawing/2014/chart" uri="{C3380CC4-5D6E-409C-BE32-E72D297353CC}">
                <c16:uniqueId val="{0000000B-1D6A-4F4B-B6FF-EFC6875809DB}"/>
              </c:ext>
            </c:extLst>
          </c:dPt>
          <c:dPt>
            <c:idx val="72"/>
            <c:invertIfNegative val="0"/>
            <c:bubble3D val="0"/>
            <c:spPr>
              <a:solidFill>
                <a:srgbClr val="7C878E"/>
              </a:solidFill>
              <a:ln>
                <a:noFill/>
              </a:ln>
              <a:effectLst/>
            </c:spPr>
            <c:extLst>
              <c:ext xmlns:c16="http://schemas.microsoft.com/office/drawing/2014/chart" uri="{C3380CC4-5D6E-409C-BE32-E72D297353CC}">
                <c16:uniqueId val="{0000000D-1D6A-4F4B-B6FF-EFC6875809DB}"/>
              </c:ext>
            </c:extLst>
          </c:dPt>
          <c:dPt>
            <c:idx val="84"/>
            <c:invertIfNegative val="0"/>
            <c:bubble3D val="0"/>
            <c:spPr>
              <a:solidFill>
                <a:srgbClr val="7C878E"/>
              </a:solidFill>
              <a:ln>
                <a:noFill/>
              </a:ln>
              <a:effectLst/>
            </c:spPr>
            <c:extLst>
              <c:ext xmlns:c16="http://schemas.microsoft.com/office/drawing/2014/chart" uri="{C3380CC4-5D6E-409C-BE32-E72D297353CC}">
                <c16:uniqueId val="{0000000F-1D6A-4F4B-B6FF-EFC6875809DB}"/>
              </c:ext>
            </c:extLst>
          </c:dPt>
          <c:dPt>
            <c:idx val="96"/>
            <c:invertIfNegative val="0"/>
            <c:bubble3D val="0"/>
            <c:spPr>
              <a:solidFill>
                <a:srgbClr val="7C878E"/>
              </a:solidFill>
              <a:ln>
                <a:noFill/>
              </a:ln>
              <a:effectLst/>
            </c:spPr>
            <c:extLst>
              <c:ext xmlns:c16="http://schemas.microsoft.com/office/drawing/2014/chart" uri="{C3380CC4-5D6E-409C-BE32-E72D297353CC}">
                <c16:uniqueId val="{00000011-1D6A-4F4B-B6FF-EFC6875809DB}"/>
              </c:ext>
            </c:extLst>
          </c:dPt>
          <c:dPt>
            <c:idx val="108"/>
            <c:invertIfNegative val="0"/>
            <c:bubble3D val="0"/>
            <c:spPr>
              <a:solidFill>
                <a:srgbClr val="7C878E"/>
              </a:solidFill>
              <a:ln>
                <a:noFill/>
              </a:ln>
              <a:effectLst/>
            </c:spPr>
            <c:extLst>
              <c:ext xmlns:c16="http://schemas.microsoft.com/office/drawing/2014/chart" uri="{C3380CC4-5D6E-409C-BE32-E72D297353CC}">
                <c16:uniqueId val="{00000013-1D6A-4F4B-B6FF-EFC6875809DB}"/>
              </c:ext>
            </c:extLst>
          </c:dPt>
          <c:dPt>
            <c:idx val="120"/>
            <c:invertIfNegative val="0"/>
            <c:bubble3D val="0"/>
            <c:spPr>
              <a:solidFill>
                <a:srgbClr val="FBBB27"/>
              </a:solidFill>
              <a:ln>
                <a:noFill/>
              </a:ln>
              <a:effectLst/>
            </c:spPr>
            <c:extLst>
              <c:ext xmlns:c16="http://schemas.microsoft.com/office/drawing/2014/chart" uri="{C3380CC4-5D6E-409C-BE32-E72D297353CC}">
                <c16:uniqueId val="{00000015-1D6A-4F4B-B6FF-EFC6875809DB}"/>
              </c:ext>
            </c:extLst>
          </c:dPt>
          <c:cat>
            <c:multiLvlStrRef>
              <c:f>'F93'!$A$6:$B$126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'F93'!$C$6:$C$126</c:f>
              <c:numCache>
                <c:formatCode>#,##0</c:formatCode>
                <c:ptCount val="121"/>
                <c:pt idx="0">
                  <c:v>1894.489002693</c:v>
                </c:pt>
                <c:pt idx="1">
                  <c:v>2285.2278420080002</c:v>
                </c:pt>
                <c:pt idx="2">
                  <c:v>1951.7494531350001</c:v>
                </c:pt>
                <c:pt idx="3">
                  <c:v>2175.4812712859998</c:v>
                </c:pt>
                <c:pt idx="4">
                  <c:v>2035.7041386769999</c:v>
                </c:pt>
                <c:pt idx="5">
                  <c:v>2248.3396784309998</c:v>
                </c:pt>
                <c:pt idx="6">
                  <c:v>2348.6737458900002</c:v>
                </c:pt>
                <c:pt idx="7">
                  <c:v>2738.4397930810001</c:v>
                </c:pt>
                <c:pt idx="8">
                  <c:v>2491.6026244730001</c:v>
                </c:pt>
                <c:pt idx="9">
                  <c:v>2368.2431536099998</c:v>
                </c:pt>
                <c:pt idx="10">
                  <c:v>2485.0202016819999</c:v>
                </c:pt>
                <c:pt idx="11">
                  <c:v>2407.3612207289998</c:v>
                </c:pt>
                <c:pt idx="12">
                  <c:v>1574.013285857</c:v>
                </c:pt>
                <c:pt idx="13">
                  <c:v>1679.347788495</c:v>
                </c:pt>
                <c:pt idx="14">
                  <c:v>1649.649151695</c:v>
                </c:pt>
                <c:pt idx="15">
                  <c:v>1610.1070104119999</c:v>
                </c:pt>
                <c:pt idx="16">
                  <c:v>1983.8585131570001</c:v>
                </c:pt>
                <c:pt idx="17">
                  <c:v>1977.752663881</c:v>
                </c:pt>
                <c:pt idx="18">
                  <c:v>1689.822677398</c:v>
                </c:pt>
                <c:pt idx="19">
                  <c:v>2010.1212929789999</c:v>
                </c:pt>
                <c:pt idx="20">
                  <c:v>2003.0738918500001</c:v>
                </c:pt>
                <c:pt idx="21">
                  <c:v>1928.8196125219999</c:v>
                </c:pt>
                <c:pt idx="22">
                  <c:v>1942.107419833</c:v>
                </c:pt>
                <c:pt idx="23">
                  <c:v>2321.6522857760001</c:v>
                </c:pt>
                <c:pt idx="24">
                  <c:v>2209.4747289289999</c:v>
                </c:pt>
                <c:pt idx="25">
                  <c:v>1868.261175443</c:v>
                </c:pt>
                <c:pt idx="26">
                  <c:v>2666.4913328950001</c:v>
                </c:pt>
                <c:pt idx="27">
                  <c:v>2330.124774075</c:v>
                </c:pt>
                <c:pt idx="28">
                  <c:v>2615.8516358030001</c:v>
                </c:pt>
                <c:pt idx="29">
                  <c:v>2317.7733903530002</c:v>
                </c:pt>
                <c:pt idx="30">
                  <c:v>2121.4071263790001</c:v>
                </c:pt>
                <c:pt idx="31">
                  <c:v>2911.1634085370001</c:v>
                </c:pt>
                <c:pt idx="32">
                  <c:v>3073.4642871299998</c:v>
                </c:pt>
                <c:pt idx="33">
                  <c:v>2489.6324842909999</c:v>
                </c:pt>
                <c:pt idx="34">
                  <c:v>2201.8290452659999</c:v>
                </c:pt>
                <c:pt idx="35">
                  <c:v>2032.009669413</c:v>
                </c:pt>
                <c:pt idx="36">
                  <c:v>2582.4303394610001</c:v>
                </c:pt>
                <c:pt idx="37">
                  <c:v>2683.0153910640001</c:v>
                </c:pt>
                <c:pt idx="38">
                  <c:v>1919.491318549</c:v>
                </c:pt>
                <c:pt idx="39">
                  <c:v>2240.3397922559998</c:v>
                </c:pt>
                <c:pt idx="40">
                  <c:v>2185.518440546</c:v>
                </c:pt>
                <c:pt idx="41">
                  <c:v>2146.7409138029998</c:v>
                </c:pt>
                <c:pt idx="42">
                  <c:v>2084.6418898729999</c:v>
                </c:pt>
                <c:pt idx="43">
                  <c:v>2495.2996727290001</c:v>
                </c:pt>
                <c:pt idx="44">
                  <c:v>2257.2019772600001</c:v>
                </c:pt>
                <c:pt idx="45">
                  <c:v>2398.863823528</c:v>
                </c:pt>
                <c:pt idx="46">
                  <c:v>2524.8973337920002</c:v>
                </c:pt>
                <c:pt idx="47">
                  <c:v>2284.360025473</c:v>
                </c:pt>
                <c:pt idx="48">
                  <c:v>1933.504086593</c:v>
                </c:pt>
                <c:pt idx="49">
                  <c:v>2183.8845315489998</c:v>
                </c:pt>
                <c:pt idx="50">
                  <c:v>2230.315251774</c:v>
                </c:pt>
                <c:pt idx="51">
                  <c:v>2505.9196947949999</c:v>
                </c:pt>
                <c:pt idx="52">
                  <c:v>2653.2230326839999</c:v>
                </c:pt>
                <c:pt idx="53">
                  <c:v>2856.25875189</c:v>
                </c:pt>
                <c:pt idx="54">
                  <c:v>2113.3048988669998</c:v>
                </c:pt>
                <c:pt idx="55">
                  <c:v>2341.0457055470001</c:v>
                </c:pt>
                <c:pt idx="56">
                  <c:v>2138.7394757860002</c:v>
                </c:pt>
                <c:pt idx="57">
                  <c:v>2328.155214716</c:v>
                </c:pt>
                <c:pt idx="58">
                  <c:v>2188.4737942239999</c:v>
                </c:pt>
                <c:pt idx="59">
                  <c:v>2738.79935746</c:v>
                </c:pt>
                <c:pt idx="60">
                  <c:v>1943.3097480609999</c:v>
                </c:pt>
                <c:pt idx="61">
                  <c:v>1833.0975500510001</c:v>
                </c:pt>
                <c:pt idx="62">
                  <c:v>1993.3354172859999</c:v>
                </c:pt>
                <c:pt idx="63">
                  <c:v>2020.074211823</c:v>
                </c:pt>
                <c:pt idx="64">
                  <c:v>2541.948392153</c:v>
                </c:pt>
                <c:pt idx="65">
                  <c:v>2100.354253905</c:v>
                </c:pt>
                <c:pt idx="66">
                  <c:v>2384.4574904649999</c:v>
                </c:pt>
                <c:pt idx="67">
                  <c:v>2818.0111267080001</c:v>
                </c:pt>
                <c:pt idx="68">
                  <c:v>1852.7433452539999</c:v>
                </c:pt>
                <c:pt idx="69">
                  <c:v>2258.9147784229999</c:v>
                </c:pt>
                <c:pt idx="70">
                  <c:v>1720.1555108</c:v>
                </c:pt>
                <c:pt idx="71">
                  <c:v>2789.8769758859999</c:v>
                </c:pt>
                <c:pt idx="72">
                  <c:v>1768.7447041519999</c:v>
                </c:pt>
                <c:pt idx="73">
                  <c:v>1743.1875806170001</c:v>
                </c:pt>
                <c:pt idx="74">
                  <c:v>1986.6897139979999</c:v>
                </c:pt>
                <c:pt idx="75">
                  <c:v>1733.73172935</c:v>
                </c:pt>
                <c:pt idx="76">
                  <c:v>1798.6615119109999</c:v>
                </c:pt>
                <c:pt idx="77">
                  <c:v>1780.596483992</c:v>
                </c:pt>
                <c:pt idx="78">
                  <c:v>1764.628665447</c:v>
                </c:pt>
                <c:pt idx="79">
                  <c:v>1883.842661506</c:v>
                </c:pt>
                <c:pt idx="80">
                  <c:v>1869.15929342</c:v>
                </c:pt>
                <c:pt idx="81">
                  <c:v>1950.5947778069999</c:v>
                </c:pt>
                <c:pt idx="82">
                  <c:v>1916.1944893360001</c:v>
                </c:pt>
                <c:pt idx="83">
                  <c:v>1925.1618791159999</c:v>
                </c:pt>
                <c:pt idx="84">
                  <c:v>1583.2968420730001</c:v>
                </c:pt>
                <c:pt idx="85">
                  <c:v>1672.5844089719999</c:v>
                </c:pt>
                <c:pt idx="86">
                  <c:v>1555.8531746660001</c:v>
                </c:pt>
                <c:pt idx="87">
                  <c:v>1277.8516513100001</c:v>
                </c:pt>
                <c:pt idx="88">
                  <c:v>1223.713025258</c:v>
                </c:pt>
                <c:pt idx="89">
                  <c:v>1307.371234209</c:v>
                </c:pt>
                <c:pt idx="90">
                  <c:v>1307.3254495050001</c:v>
                </c:pt>
                <c:pt idx="91">
                  <c:v>1310.3460591789999</c:v>
                </c:pt>
                <c:pt idx="92">
                  <c:v>1471.0050672120001</c:v>
                </c:pt>
                <c:pt idx="93">
                  <c:v>1363.4424942529999</c:v>
                </c:pt>
                <c:pt idx="94">
                  <c:v>1460.688703861</c:v>
                </c:pt>
                <c:pt idx="95">
                  <c:v>1393.5600072550001</c:v>
                </c:pt>
                <c:pt idx="96">
                  <c:v>1374.0323922780001</c:v>
                </c:pt>
                <c:pt idx="97">
                  <c:v>1282.641466066</c:v>
                </c:pt>
                <c:pt idx="98">
                  <c:v>1547.5648647600001</c:v>
                </c:pt>
                <c:pt idx="99">
                  <c:v>1429.229989488</c:v>
                </c:pt>
                <c:pt idx="100">
                  <c:v>1396.621149413</c:v>
                </c:pt>
                <c:pt idx="101">
                  <c:v>1263.375675842</c:v>
                </c:pt>
                <c:pt idx="102">
                  <c:v>1569.0249322730001</c:v>
                </c:pt>
                <c:pt idx="103">
                  <c:v>1383.8764539700001</c:v>
                </c:pt>
                <c:pt idx="104">
                  <c:v>1543.995102864</c:v>
                </c:pt>
                <c:pt idx="105">
                  <c:v>1674.4945027809999</c:v>
                </c:pt>
                <c:pt idx="106">
                  <c:v>1566.8856219270001</c:v>
                </c:pt>
                <c:pt idx="107">
                  <c:v>1916.746872036</c:v>
                </c:pt>
                <c:pt idx="108">
                  <c:v>1684.9914587589999</c:v>
                </c:pt>
                <c:pt idx="109">
                  <c:v>1757.8703063360001</c:v>
                </c:pt>
                <c:pt idx="110">
                  <c:v>1718.0126302230001</c:v>
                </c:pt>
                <c:pt idx="111">
                  <c:v>1800.6606182769999</c:v>
                </c:pt>
                <c:pt idx="112">
                  <c:v>1813.264389062</c:v>
                </c:pt>
                <c:pt idx="113">
                  <c:v>1633.802953786</c:v>
                </c:pt>
                <c:pt idx="114">
                  <c:v>1775.8545098019999</c:v>
                </c:pt>
                <c:pt idx="115">
                  <c:v>1857.969963864</c:v>
                </c:pt>
                <c:pt idx="116">
                  <c:v>1713.091630633</c:v>
                </c:pt>
                <c:pt idx="117">
                  <c:v>1648.032151054</c:v>
                </c:pt>
                <c:pt idx="118">
                  <c:v>1834.5809242129999</c:v>
                </c:pt>
                <c:pt idx="119">
                  <c:v>2071.6498124919999</c:v>
                </c:pt>
                <c:pt idx="120">
                  <c:v>1223.196630248</c:v>
                </c:pt>
              </c:numCache>
            </c:numRef>
          </c:val>
          <c:extLst>
            <c:ext xmlns:c16="http://schemas.microsoft.com/office/drawing/2014/chart" uri="{C3380CC4-5D6E-409C-BE32-E72D297353CC}">
              <c16:uniqueId val="{00000016-1D6A-4F4B-B6FF-EFC6875809DB}"/>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'F93'!$D$5</c:f>
              <c:strCache>
                <c:ptCount val="1"/>
                <c:pt idx="0">
                  <c:v>Promedio</c:v>
                </c:pt>
              </c:strCache>
            </c:strRef>
          </c:tx>
          <c:spPr>
            <a:ln w="28575" cap="rnd">
              <a:solidFill>
                <a:srgbClr val="B69630"/>
              </a:solidFill>
              <a:round/>
            </a:ln>
            <a:effectLst/>
          </c:spPr>
          <c:marker>
            <c:symbol val="none"/>
          </c:marker>
          <c:cat>
            <c:multiLvlStrRef>
              <c:f>'F93'!$A$6:$B$126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'F93'!$D$6:$D$126</c:f>
              <c:numCache>
                <c:formatCode>#,##0</c:formatCode>
                <c:ptCount val="121"/>
                <c:pt idx="0">
                  <c:v>2527.46627940692</c:v>
                </c:pt>
                <c:pt idx="1">
                  <c:v>2537.5607932408302</c:v>
                </c:pt>
                <c:pt idx="2">
                  <c:v>2533.3422729833301</c:v>
                </c:pt>
                <c:pt idx="3">
                  <c:v>2562.3897347269199</c:v>
                </c:pt>
                <c:pt idx="4">
                  <c:v>2504.9085851989998</c:v>
                </c:pt>
                <c:pt idx="5">
                  <c:v>2470.5673086624201</c:v>
                </c:pt>
                <c:pt idx="6">
                  <c:v>2402.0975906121698</c:v>
                </c:pt>
                <c:pt idx="7">
                  <c:v>2366.8384883630001</c:v>
                </c:pt>
                <c:pt idx="8">
                  <c:v>2355.9231325444998</c:v>
                </c:pt>
                <c:pt idx="9">
                  <c:v>2335.9764883971702</c:v>
                </c:pt>
                <c:pt idx="10">
                  <c:v>2310.78935971192</c:v>
                </c:pt>
                <c:pt idx="11">
                  <c:v>2285.8610104745799</c:v>
                </c:pt>
                <c:pt idx="12">
                  <c:v>2259.1547007382501</c:v>
                </c:pt>
                <c:pt idx="13">
                  <c:v>2208.66469627883</c:v>
                </c:pt>
                <c:pt idx="14">
                  <c:v>2183.4896711588299</c:v>
                </c:pt>
                <c:pt idx="15">
                  <c:v>2136.3751494193298</c:v>
                </c:pt>
                <c:pt idx="16">
                  <c:v>2132.0546806259999</c:v>
                </c:pt>
                <c:pt idx="17">
                  <c:v>2109.50576274683</c:v>
                </c:pt>
                <c:pt idx="18">
                  <c:v>2054.60150703917</c:v>
                </c:pt>
                <c:pt idx="19">
                  <c:v>1993.9082986973301</c:v>
                </c:pt>
                <c:pt idx="20">
                  <c:v>1953.19757097875</c:v>
                </c:pt>
                <c:pt idx="21">
                  <c:v>1916.57894255475</c:v>
                </c:pt>
                <c:pt idx="22">
                  <c:v>1871.3362107339999</c:v>
                </c:pt>
                <c:pt idx="23">
                  <c:v>1864.1937994879199</c:v>
                </c:pt>
                <c:pt idx="24">
                  <c:v>1917.14891974392</c:v>
                </c:pt>
                <c:pt idx="25">
                  <c:v>1932.89170198958</c:v>
                </c:pt>
                <c:pt idx="26">
                  <c:v>2017.6285504229199</c:v>
                </c:pt>
                <c:pt idx="27">
                  <c:v>2077.6300307281699</c:v>
                </c:pt>
                <c:pt idx="28">
                  <c:v>2130.2961242820002</c:v>
                </c:pt>
                <c:pt idx="29">
                  <c:v>2158.63118482133</c:v>
                </c:pt>
                <c:pt idx="30">
                  <c:v>2194.5965555697499</c:v>
                </c:pt>
                <c:pt idx="31">
                  <c:v>2269.6833985329199</c:v>
                </c:pt>
                <c:pt idx="32">
                  <c:v>2358.8825981395798</c:v>
                </c:pt>
                <c:pt idx="33">
                  <c:v>2405.61700412033</c:v>
                </c:pt>
                <c:pt idx="34">
                  <c:v>2427.2604729064201</c:v>
                </c:pt>
                <c:pt idx="35">
                  <c:v>2403.1235882095002</c:v>
                </c:pt>
                <c:pt idx="36">
                  <c:v>2434.2032224205</c:v>
                </c:pt>
                <c:pt idx="37">
                  <c:v>2502.0994070555798</c:v>
                </c:pt>
                <c:pt idx="38">
                  <c:v>2439.84940586008</c:v>
                </c:pt>
                <c:pt idx="39">
                  <c:v>2432.3673240418302</c:v>
                </c:pt>
                <c:pt idx="40">
                  <c:v>2396.5062244370802</c:v>
                </c:pt>
                <c:pt idx="41">
                  <c:v>2382.2535180579198</c:v>
                </c:pt>
                <c:pt idx="42">
                  <c:v>2379.1897483490802</c:v>
                </c:pt>
                <c:pt idx="43">
                  <c:v>2344.5344370317498</c:v>
                </c:pt>
                <c:pt idx="44">
                  <c:v>2276.5125778759202</c:v>
                </c:pt>
                <c:pt idx="45">
                  <c:v>2268.9485228123299</c:v>
                </c:pt>
                <c:pt idx="46">
                  <c:v>2295.8708801895</c:v>
                </c:pt>
                <c:pt idx="47">
                  <c:v>2316.9000765278302</c:v>
                </c:pt>
                <c:pt idx="48">
                  <c:v>2262.8228887888299</c:v>
                </c:pt>
                <c:pt idx="49">
                  <c:v>2221.2286504959202</c:v>
                </c:pt>
                <c:pt idx="50">
                  <c:v>2247.1306449313302</c:v>
                </c:pt>
                <c:pt idx="51">
                  <c:v>2269.2623034762501</c:v>
                </c:pt>
                <c:pt idx="52">
                  <c:v>2308.2376861544199</c:v>
                </c:pt>
                <c:pt idx="53">
                  <c:v>2367.3641726616702</c:v>
                </c:pt>
                <c:pt idx="54">
                  <c:v>2369.7527567444999</c:v>
                </c:pt>
                <c:pt idx="55">
                  <c:v>2356.8982594793301</c:v>
                </c:pt>
                <c:pt idx="56">
                  <c:v>2347.0263843564999</c:v>
                </c:pt>
                <c:pt idx="57">
                  <c:v>2341.1340002888301</c:v>
                </c:pt>
                <c:pt idx="58">
                  <c:v>2313.09870532483</c:v>
                </c:pt>
                <c:pt idx="59">
                  <c:v>2350.9686496570798</c:v>
                </c:pt>
                <c:pt idx="60">
                  <c:v>2351.7857881127502</c:v>
                </c:pt>
                <c:pt idx="61">
                  <c:v>2322.5535396545802</c:v>
                </c:pt>
                <c:pt idx="62">
                  <c:v>2302.8052201139199</c:v>
                </c:pt>
                <c:pt idx="63">
                  <c:v>2262.3180965329202</c:v>
                </c:pt>
                <c:pt idx="64">
                  <c:v>2253.0452098219998</c:v>
                </c:pt>
                <c:pt idx="65">
                  <c:v>2190.0531683232498</c:v>
                </c:pt>
                <c:pt idx="66">
                  <c:v>2212.6492176230799</c:v>
                </c:pt>
                <c:pt idx="67">
                  <c:v>2252.3963360531702</c:v>
                </c:pt>
                <c:pt idx="68">
                  <c:v>2228.5633251754998</c:v>
                </c:pt>
                <c:pt idx="69">
                  <c:v>2222.7932888177502</c:v>
                </c:pt>
                <c:pt idx="70">
                  <c:v>2183.7667651990801</c:v>
                </c:pt>
                <c:pt idx="71">
                  <c:v>2188.0232334012499</c:v>
                </c:pt>
                <c:pt idx="72">
                  <c:v>2173.4761464088301</c:v>
                </c:pt>
                <c:pt idx="73">
                  <c:v>2165.9836489559998</c:v>
                </c:pt>
                <c:pt idx="74">
                  <c:v>2165.42984034867</c:v>
                </c:pt>
                <c:pt idx="75">
                  <c:v>2141.5679668092498</c:v>
                </c:pt>
                <c:pt idx="76">
                  <c:v>2079.6273934557498</c:v>
                </c:pt>
                <c:pt idx="77">
                  <c:v>2052.98091262967</c:v>
                </c:pt>
                <c:pt idx="78">
                  <c:v>2001.3285105448299</c:v>
                </c:pt>
                <c:pt idx="79">
                  <c:v>1923.48113844467</c:v>
                </c:pt>
                <c:pt idx="80">
                  <c:v>1924.8491341251699</c:v>
                </c:pt>
                <c:pt idx="81">
                  <c:v>1899.1558007404999</c:v>
                </c:pt>
                <c:pt idx="82">
                  <c:v>1915.4923822851699</c:v>
                </c:pt>
                <c:pt idx="83">
                  <c:v>1843.4327908876701</c:v>
                </c:pt>
                <c:pt idx="84">
                  <c:v>1827.97880238108</c:v>
                </c:pt>
                <c:pt idx="85">
                  <c:v>1822.0952047440001</c:v>
                </c:pt>
                <c:pt idx="86">
                  <c:v>1786.19215979967</c:v>
                </c:pt>
                <c:pt idx="87">
                  <c:v>1748.2021532963299</c:v>
                </c:pt>
                <c:pt idx="88">
                  <c:v>1700.28977940858</c:v>
                </c:pt>
                <c:pt idx="89">
                  <c:v>1660.85434192667</c:v>
                </c:pt>
                <c:pt idx="90">
                  <c:v>1622.74574059817</c:v>
                </c:pt>
                <c:pt idx="91">
                  <c:v>1574.95435707092</c:v>
                </c:pt>
                <c:pt idx="92">
                  <c:v>1541.7748382202501</c:v>
                </c:pt>
                <c:pt idx="93">
                  <c:v>1492.84548125742</c:v>
                </c:pt>
                <c:pt idx="94">
                  <c:v>1454.88666580117</c:v>
                </c:pt>
                <c:pt idx="95">
                  <c:v>1410.5865098127499</c:v>
                </c:pt>
                <c:pt idx="96">
                  <c:v>1393.1478056631699</c:v>
                </c:pt>
                <c:pt idx="97">
                  <c:v>1360.6525604210001</c:v>
                </c:pt>
                <c:pt idx="98">
                  <c:v>1359.9618679288301</c:v>
                </c:pt>
                <c:pt idx="99">
                  <c:v>1372.57672944367</c:v>
                </c:pt>
                <c:pt idx="100">
                  <c:v>1386.98573978992</c:v>
                </c:pt>
                <c:pt idx="101">
                  <c:v>1383.31944325933</c:v>
                </c:pt>
                <c:pt idx="102">
                  <c:v>1405.1277334900001</c:v>
                </c:pt>
                <c:pt idx="103">
                  <c:v>1411.25526638925</c:v>
                </c:pt>
                <c:pt idx="104">
                  <c:v>1417.3377693602499</c:v>
                </c:pt>
                <c:pt idx="105">
                  <c:v>1443.25877007092</c:v>
                </c:pt>
                <c:pt idx="106">
                  <c:v>1452.1085132430801</c:v>
                </c:pt>
                <c:pt idx="107">
                  <c:v>1495.7074186415</c:v>
                </c:pt>
                <c:pt idx="108">
                  <c:v>1521.6206741815799</c:v>
                </c:pt>
                <c:pt idx="109">
                  <c:v>1561.2230775374201</c:v>
                </c:pt>
                <c:pt idx="110">
                  <c:v>1575.4270579926699</c:v>
                </c:pt>
                <c:pt idx="111">
                  <c:v>1606.37961039175</c:v>
                </c:pt>
                <c:pt idx="112">
                  <c:v>1641.0998803625</c:v>
                </c:pt>
                <c:pt idx="113">
                  <c:v>1671.9688201911699</c:v>
                </c:pt>
                <c:pt idx="114">
                  <c:v>1689.2046183185801</c:v>
                </c:pt>
                <c:pt idx="115">
                  <c:v>1728.7124108097501</c:v>
                </c:pt>
                <c:pt idx="116">
                  <c:v>1742.8037881238299</c:v>
                </c:pt>
                <c:pt idx="117">
                  <c:v>1740.5985921465799</c:v>
                </c:pt>
                <c:pt idx="118">
                  <c:v>1762.90653400375</c:v>
                </c:pt>
                <c:pt idx="119">
                  <c:v>1775.8151123750799</c:v>
                </c:pt>
                <c:pt idx="120">
                  <c:v>1737.3322099991699</c:v>
                </c:pt>
              </c:numCache>
            </c:numRef>
          </c:val>
          <c:smooth val="0"/>
          <c:extLst>
            <c:ext xmlns:c16="http://schemas.microsoft.com/office/drawing/2014/chart" uri="{C3380CC4-5D6E-409C-BE32-E72D297353CC}">
              <c16:uniqueId val="{00000017-1D6A-4F4B-B6FF-EFC6875809DB}"/>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'F94'!$C$5</c:f>
              <c:strCache>
                <c:ptCount val="1"/>
                <c:pt idx="0">
                  <c:v>Variación</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0956-45DA-B49E-1DD0A4209EF3}"/>
              </c:ext>
            </c:extLst>
          </c:dPt>
          <c:dPt>
            <c:idx val="12"/>
            <c:invertIfNegative val="0"/>
            <c:bubble3D val="0"/>
            <c:spPr>
              <a:solidFill>
                <a:srgbClr val="7C878E"/>
              </a:solidFill>
              <a:ln>
                <a:noFill/>
              </a:ln>
              <a:effectLst/>
            </c:spPr>
            <c:extLst>
              <c:ext xmlns:c16="http://schemas.microsoft.com/office/drawing/2014/chart" uri="{C3380CC4-5D6E-409C-BE32-E72D297353CC}">
                <c16:uniqueId val="{00000003-0956-45DA-B49E-1DD0A4209EF3}"/>
              </c:ext>
            </c:extLst>
          </c:dPt>
          <c:dPt>
            <c:idx val="24"/>
            <c:invertIfNegative val="0"/>
            <c:bubble3D val="0"/>
            <c:spPr>
              <a:solidFill>
                <a:srgbClr val="7C878E"/>
              </a:solidFill>
              <a:ln>
                <a:noFill/>
              </a:ln>
              <a:effectLst/>
            </c:spPr>
            <c:extLst>
              <c:ext xmlns:c16="http://schemas.microsoft.com/office/drawing/2014/chart" uri="{C3380CC4-5D6E-409C-BE32-E72D297353CC}">
                <c16:uniqueId val="{00000005-0956-45DA-B49E-1DD0A4209EF3}"/>
              </c:ext>
            </c:extLst>
          </c:dPt>
          <c:dPt>
            <c:idx val="36"/>
            <c:invertIfNegative val="0"/>
            <c:bubble3D val="0"/>
            <c:spPr>
              <a:solidFill>
                <a:srgbClr val="7C878E"/>
              </a:solidFill>
              <a:ln>
                <a:noFill/>
              </a:ln>
              <a:effectLst/>
            </c:spPr>
            <c:extLst>
              <c:ext xmlns:c16="http://schemas.microsoft.com/office/drawing/2014/chart" uri="{C3380CC4-5D6E-409C-BE32-E72D297353CC}">
                <c16:uniqueId val="{00000007-0956-45DA-B49E-1DD0A4209EF3}"/>
              </c:ext>
            </c:extLst>
          </c:dPt>
          <c:dPt>
            <c:idx val="48"/>
            <c:invertIfNegative val="0"/>
            <c:bubble3D val="0"/>
            <c:spPr>
              <a:solidFill>
                <a:srgbClr val="7C878E"/>
              </a:solidFill>
              <a:ln>
                <a:noFill/>
              </a:ln>
              <a:effectLst/>
            </c:spPr>
            <c:extLst>
              <c:ext xmlns:c16="http://schemas.microsoft.com/office/drawing/2014/chart" uri="{C3380CC4-5D6E-409C-BE32-E72D297353CC}">
                <c16:uniqueId val="{00000009-0956-45DA-B49E-1DD0A4209EF3}"/>
              </c:ext>
            </c:extLst>
          </c:dPt>
          <c:dPt>
            <c:idx val="60"/>
            <c:invertIfNegative val="0"/>
            <c:bubble3D val="0"/>
            <c:spPr>
              <a:solidFill>
                <a:srgbClr val="7C878E"/>
              </a:solidFill>
              <a:ln>
                <a:noFill/>
              </a:ln>
              <a:effectLst/>
            </c:spPr>
            <c:extLst>
              <c:ext xmlns:c16="http://schemas.microsoft.com/office/drawing/2014/chart" uri="{C3380CC4-5D6E-409C-BE32-E72D297353CC}">
                <c16:uniqueId val="{0000000B-0956-45DA-B49E-1DD0A4209EF3}"/>
              </c:ext>
            </c:extLst>
          </c:dPt>
          <c:dPt>
            <c:idx val="72"/>
            <c:invertIfNegative val="0"/>
            <c:bubble3D val="0"/>
            <c:spPr>
              <a:solidFill>
                <a:srgbClr val="7C878E"/>
              </a:solidFill>
              <a:ln>
                <a:noFill/>
              </a:ln>
              <a:effectLst/>
            </c:spPr>
            <c:extLst>
              <c:ext xmlns:c16="http://schemas.microsoft.com/office/drawing/2014/chart" uri="{C3380CC4-5D6E-409C-BE32-E72D297353CC}">
                <c16:uniqueId val="{0000000D-0956-45DA-B49E-1DD0A4209EF3}"/>
              </c:ext>
            </c:extLst>
          </c:dPt>
          <c:dPt>
            <c:idx val="84"/>
            <c:invertIfNegative val="0"/>
            <c:bubble3D val="0"/>
            <c:spPr>
              <a:solidFill>
                <a:srgbClr val="7C878E"/>
              </a:solidFill>
              <a:ln>
                <a:noFill/>
              </a:ln>
              <a:effectLst/>
            </c:spPr>
            <c:extLst>
              <c:ext xmlns:c16="http://schemas.microsoft.com/office/drawing/2014/chart" uri="{C3380CC4-5D6E-409C-BE32-E72D297353CC}">
                <c16:uniqueId val="{0000000F-0956-45DA-B49E-1DD0A4209EF3}"/>
              </c:ext>
            </c:extLst>
          </c:dPt>
          <c:dPt>
            <c:idx val="96"/>
            <c:invertIfNegative val="0"/>
            <c:bubble3D val="0"/>
            <c:spPr>
              <a:solidFill>
                <a:srgbClr val="7C878E"/>
              </a:solidFill>
              <a:ln>
                <a:noFill/>
              </a:ln>
              <a:effectLst/>
            </c:spPr>
            <c:extLst>
              <c:ext xmlns:c16="http://schemas.microsoft.com/office/drawing/2014/chart" uri="{C3380CC4-5D6E-409C-BE32-E72D297353CC}">
                <c16:uniqueId val="{00000011-0956-45DA-B49E-1DD0A4209EF3}"/>
              </c:ext>
            </c:extLst>
          </c:dPt>
          <c:dPt>
            <c:idx val="108"/>
            <c:invertIfNegative val="0"/>
            <c:bubble3D val="0"/>
            <c:spPr>
              <a:solidFill>
                <a:srgbClr val="7C878E"/>
              </a:solidFill>
              <a:ln>
                <a:noFill/>
              </a:ln>
              <a:effectLst/>
            </c:spPr>
            <c:extLst>
              <c:ext xmlns:c16="http://schemas.microsoft.com/office/drawing/2014/chart" uri="{C3380CC4-5D6E-409C-BE32-E72D297353CC}">
                <c16:uniqueId val="{00000013-0956-45DA-B49E-1DD0A4209EF3}"/>
              </c:ext>
            </c:extLst>
          </c:dPt>
          <c:dPt>
            <c:idx val="120"/>
            <c:invertIfNegative val="0"/>
            <c:bubble3D val="0"/>
            <c:spPr>
              <a:solidFill>
                <a:srgbClr val="FBBB27"/>
              </a:solidFill>
              <a:ln>
                <a:noFill/>
              </a:ln>
              <a:effectLst/>
            </c:spPr>
            <c:extLst>
              <c:ext xmlns:c16="http://schemas.microsoft.com/office/drawing/2014/chart" uri="{C3380CC4-5D6E-409C-BE32-E72D297353CC}">
                <c16:uniqueId val="{00000015-0956-45DA-B49E-1DD0A4209EF3}"/>
              </c:ext>
            </c:extLst>
          </c:dPt>
          <c:cat>
            <c:multiLvlStrRef>
              <c:f>'F94'!$A$6:$B$126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'F94'!$C$6:$C$126</c:f>
              <c:numCache>
                <c:formatCode>0.0</c:formatCode>
                <c:ptCount val="121"/>
                <c:pt idx="0">
                  <c:v>-0.47355240180313501</c:v>
                </c:pt>
                <c:pt idx="1">
                  <c:v>1.57257808595226</c:v>
                </c:pt>
                <c:pt idx="2">
                  <c:v>2.0237160076320699</c:v>
                </c:pt>
                <c:pt idx="3">
                  <c:v>5.3995302011886599</c:v>
                </c:pt>
                <c:pt idx="4">
                  <c:v>2.1040767471631301</c:v>
                </c:pt>
                <c:pt idx="5">
                  <c:v>0.41285680708727002</c:v>
                </c:pt>
                <c:pt idx="6">
                  <c:v>-3.66970573873227</c:v>
                </c:pt>
                <c:pt idx="7">
                  <c:v>-7.1657826622313898</c:v>
                </c:pt>
                <c:pt idx="8">
                  <c:v>-7.2677943431433896</c:v>
                </c:pt>
                <c:pt idx="9">
                  <c:v>-8.0094028839736602</c:v>
                </c:pt>
                <c:pt idx="10">
                  <c:v>-8.8593399601294305</c:v>
                </c:pt>
                <c:pt idx="11">
                  <c:v>-10.313004675974</c:v>
                </c:pt>
                <c:pt idx="12">
                  <c:v>-10.6158321816118</c:v>
                </c:pt>
                <c:pt idx="13">
                  <c:v>-12.961112018993299</c:v>
                </c:pt>
                <c:pt idx="14">
                  <c:v>-13.80992239207</c:v>
                </c:pt>
                <c:pt idx="15">
                  <c:v>-16.625674835252401</c:v>
                </c:pt>
                <c:pt idx="16">
                  <c:v>-14.8849306029018</c:v>
                </c:pt>
                <c:pt idx="17">
                  <c:v>-14.6145196955215</c:v>
                </c:pt>
                <c:pt idx="18">
                  <c:v>-14.4663599402072</c:v>
                </c:pt>
                <c:pt idx="19">
                  <c:v>-15.756469716850001</c:v>
                </c:pt>
                <c:pt idx="20">
                  <c:v>-17.094172386294598</c:v>
                </c:pt>
                <c:pt idx="21">
                  <c:v>-17.9538427687766</c:v>
                </c:pt>
                <c:pt idx="22">
                  <c:v>-19.017447312147201</c:v>
                </c:pt>
                <c:pt idx="23">
                  <c:v>-18.446756344959098</c:v>
                </c:pt>
                <c:pt idx="24">
                  <c:v>-15.1386614153768</c:v>
                </c:pt>
                <c:pt idx="25">
                  <c:v>-12.4859601710424</c:v>
                </c:pt>
                <c:pt idx="26">
                  <c:v>-7.5961486297249197</c:v>
                </c:pt>
                <c:pt idx="27">
                  <c:v>-2.7497566945175098</c:v>
                </c:pt>
                <c:pt idx="28">
                  <c:v>-8.2481765593545003E-2</c:v>
                </c:pt>
                <c:pt idx="29">
                  <c:v>2.3287645353731001</c:v>
                </c:pt>
                <c:pt idx="30">
                  <c:v>6.8137323977887299</c:v>
                </c:pt>
                <c:pt idx="31">
                  <c:v>13.8308817920941</c:v>
                </c:pt>
                <c:pt idx="32">
                  <c:v>20.7703016422217</c:v>
                </c:pt>
                <c:pt idx="33">
                  <c:v>25.516197152500698</c:v>
                </c:pt>
                <c:pt idx="34">
                  <c:v>29.7073427523943</c:v>
                </c:pt>
                <c:pt idx="35">
                  <c:v>28.909536598052402</c:v>
                </c:pt>
                <c:pt idx="36">
                  <c:v>26.9699603067689</c:v>
                </c:pt>
                <c:pt idx="37">
                  <c:v>29.448504770344702</c:v>
                </c:pt>
                <c:pt idx="38">
                  <c:v>20.926590047938401</c:v>
                </c:pt>
                <c:pt idx="39">
                  <c:v>17.0741319709043</c:v>
                </c:pt>
                <c:pt idx="40">
                  <c:v>12.4963894512462</c:v>
                </c:pt>
                <c:pt idx="41">
                  <c:v>10.359450693059999</c:v>
                </c:pt>
                <c:pt idx="42">
                  <c:v>8.4112586575809196</c:v>
                </c:pt>
                <c:pt idx="43">
                  <c:v>3.2978625365641401</c:v>
                </c:pt>
                <c:pt idx="44">
                  <c:v>-3.4919084285343698</c:v>
                </c:pt>
                <c:pt idx="45">
                  <c:v>-5.6812236143124499</c:v>
                </c:pt>
                <c:pt idx="46">
                  <c:v>-5.4130817101631399</c:v>
                </c:pt>
                <c:pt idx="47">
                  <c:v>-3.5879765861692299</c:v>
                </c:pt>
                <c:pt idx="48">
                  <c:v>-7.0405105068117999</c:v>
                </c:pt>
                <c:pt idx="49">
                  <c:v>-11.225403585790801</c:v>
                </c:pt>
                <c:pt idx="50">
                  <c:v>-7.8987973792920902</c:v>
                </c:pt>
                <c:pt idx="51">
                  <c:v>-6.7056081108076304</c:v>
                </c:pt>
                <c:pt idx="52">
                  <c:v>-3.6832175682498001</c:v>
                </c:pt>
                <c:pt idx="53">
                  <c:v>-0.62501095216718205</c:v>
                </c:pt>
                <c:pt idx="54">
                  <c:v>-0.39664728763780799</c:v>
                </c:pt>
                <c:pt idx="55">
                  <c:v>0.52734659181361598</c:v>
                </c:pt>
                <c:pt idx="56">
                  <c:v>3.0974485784030201</c:v>
                </c:pt>
                <c:pt idx="57">
                  <c:v>3.1814506477664302</c:v>
                </c:pt>
                <c:pt idx="58">
                  <c:v>0.75038301517684802</c:v>
                </c:pt>
                <c:pt idx="59">
                  <c:v>1.4704377402544599</c:v>
                </c:pt>
                <c:pt idx="60">
                  <c:v>3.9315007712129799</c:v>
                </c:pt>
                <c:pt idx="61">
                  <c:v>4.5616595633252404</c:v>
                </c:pt>
                <c:pt idx="62">
                  <c:v>2.4775851510086202</c:v>
                </c:pt>
                <c:pt idx="63">
                  <c:v>-0.30601164672307002</c:v>
                </c:pt>
                <c:pt idx="64">
                  <c:v>-2.39110888204798</c:v>
                </c:pt>
                <c:pt idx="65">
                  <c:v>-7.4898068656273997</c:v>
                </c:pt>
                <c:pt idx="66">
                  <c:v>-6.6295329195962696</c:v>
                </c:pt>
                <c:pt idx="67">
                  <c:v>-4.4338750307046597</c:v>
                </c:pt>
                <c:pt idx="68">
                  <c:v>-5.0473680215350303</c:v>
                </c:pt>
                <c:pt idx="69">
                  <c:v>-5.05484570539247</c:v>
                </c:pt>
                <c:pt idx="70">
                  <c:v>-5.5912849645379801</c:v>
                </c:pt>
                <c:pt idx="71">
                  <c:v>-6.9309906059189998</c:v>
                </c:pt>
                <c:pt idx="72">
                  <c:v>-7.5818827805318803</c:v>
                </c:pt>
                <c:pt idx="73">
                  <c:v>-6.7412823009397203</c:v>
                </c:pt>
                <c:pt idx="74">
                  <c:v>-5.9655666300102501</c:v>
                </c:pt>
                <c:pt idx="75">
                  <c:v>-5.3374514357074903</c:v>
                </c:pt>
                <c:pt idx="76">
                  <c:v>-7.6970411250625004</c:v>
                </c:pt>
                <c:pt idx="77">
                  <c:v>-6.2588551582301797</c:v>
                </c:pt>
                <c:pt idx="78">
                  <c:v>-9.5505742796980204</c:v>
                </c:pt>
                <c:pt idx="79">
                  <c:v>-14.602900579427001</c:v>
                </c:pt>
                <c:pt idx="80">
                  <c:v>-13.6282504346793</c:v>
                </c:pt>
                <c:pt idx="81">
                  <c:v>-14.559945349186499</c:v>
                </c:pt>
                <c:pt idx="82">
                  <c:v>-12.2849375303804</c:v>
                </c:pt>
                <c:pt idx="83">
                  <c:v>-15.7489389167922</c:v>
                </c:pt>
                <c:pt idx="84">
                  <c:v>-15.896072501122401</c:v>
                </c:pt>
                <c:pt idx="85">
                  <c:v>-15.8767793273857</c:v>
                </c:pt>
                <c:pt idx="86">
                  <c:v>-17.513274892708498</c:v>
                </c:pt>
                <c:pt idx="87">
                  <c:v>-18.368121843874899</c:v>
                </c:pt>
                <c:pt idx="88">
                  <c:v>-18.2406528804574</c:v>
                </c:pt>
                <c:pt idx="89">
                  <c:v>-19.100351507931201</c:v>
                </c:pt>
                <c:pt idx="90">
                  <c:v>-18.916573063939602</c:v>
                </c:pt>
                <c:pt idx="91">
                  <c:v>-18.119584039985401</c:v>
                </c:pt>
                <c:pt idx="92">
                  <c:v>-19.901523143475998</c:v>
                </c:pt>
                <c:pt idx="93">
                  <c:v>-21.3942594559466</c:v>
                </c:pt>
                <c:pt idx="94">
                  <c:v>-24.0463350699678</c:v>
                </c:pt>
                <c:pt idx="95">
                  <c:v>-23.480448173349899</c:v>
                </c:pt>
                <c:pt idx="96">
                  <c:v>-23.787529491672199</c:v>
                </c:pt>
                <c:pt idx="97">
                  <c:v>-25.324837205080701</c:v>
                </c:pt>
                <c:pt idx="98">
                  <c:v>-23.862510510551001</c:v>
                </c:pt>
                <c:pt idx="99">
                  <c:v>-21.486383776864901</c:v>
                </c:pt>
                <c:pt idx="100">
                  <c:v>-18.426508434794201</c:v>
                </c:pt>
                <c:pt idx="101">
                  <c:v>-16.7103695767433</c:v>
                </c:pt>
                <c:pt idx="102">
                  <c:v>-13.4104808697849</c:v>
                </c:pt>
                <c:pt idx="103">
                  <c:v>-10.393894270441701</c:v>
                </c:pt>
                <c:pt idx="104">
                  <c:v>-8.0710273494697802</c:v>
                </c:pt>
                <c:pt idx="105">
                  <c:v>-3.32162382571124</c:v>
                </c:pt>
                <c:pt idx="106">
                  <c:v>-0.19095319404508501</c:v>
                </c:pt>
                <c:pt idx="107">
                  <c:v>6.03443377890021</c:v>
                </c:pt>
                <c:pt idx="108">
                  <c:v>9.2217687165836004</c:v>
                </c:pt>
                <c:pt idx="109">
                  <c:v>14.7407591732571</c:v>
                </c:pt>
                <c:pt idx="110">
                  <c:v>15.843472905014499</c:v>
                </c:pt>
                <c:pt idx="111">
                  <c:v>17.033866007829499</c:v>
                </c:pt>
                <c:pt idx="112">
                  <c:v>18.321323232283099</c:v>
                </c:pt>
                <c:pt idx="113">
                  <c:v>20.866429539349699</c:v>
                </c:pt>
                <c:pt idx="114">
                  <c:v>20.217157348606602</c:v>
                </c:pt>
                <c:pt idx="115">
                  <c:v>22.494664996554899</c:v>
                </c:pt>
                <c:pt idx="116">
                  <c:v>22.963193798927001</c:v>
                </c:pt>
                <c:pt idx="117">
                  <c:v>20.6019757677313</c:v>
                </c:pt>
                <c:pt idx="118">
                  <c:v>21.40322282572</c:v>
                </c:pt>
                <c:pt idx="119">
                  <c:v>18.727438952465398</c:v>
                </c:pt>
                <c:pt idx="120">
                  <c:v>14.176433028133401</c:v>
                </c:pt>
              </c:numCache>
            </c:numRef>
          </c:val>
          <c:extLst>
            <c:ext xmlns:c16="http://schemas.microsoft.com/office/drawing/2014/chart" uri="{C3380CC4-5D6E-409C-BE32-E72D297353CC}">
              <c16:uniqueId val="{00000016-0956-45DA-B49E-1DD0A4209EF3}"/>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'F94'!$D$5</c:f>
              <c:strCache>
                <c:ptCount val="1"/>
                <c:pt idx="0">
                  <c:v>Variación promedio</c:v>
                </c:pt>
              </c:strCache>
            </c:strRef>
          </c:tx>
          <c:spPr>
            <a:ln w="28575" cap="rnd">
              <a:solidFill>
                <a:srgbClr val="B69630"/>
              </a:solidFill>
              <a:round/>
            </a:ln>
            <a:effectLst/>
          </c:spPr>
          <c:marker>
            <c:symbol val="none"/>
          </c:marker>
          <c:cat>
            <c:multiLvlStrRef>
              <c:f>'F94'!$A$6:$B$126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'F94'!$D$6:$D$126</c:f>
              <c:numCache>
                <c:formatCode>0.0</c:formatCode>
                <c:ptCount val="121"/>
                <c:pt idx="0">
                  <c:v>3.0256728215756099</c:v>
                </c:pt>
                <c:pt idx="1">
                  <c:v>2.4348001194693798</c:v>
                </c:pt>
                <c:pt idx="2">
                  <c:v>1.96971867507196</c:v>
                </c:pt>
                <c:pt idx="3">
                  <c:v>2.0539285037026702</c:v>
                </c:pt>
                <c:pt idx="4">
                  <c:v>1.8672707084586799</c:v>
                </c:pt>
                <c:pt idx="5">
                  <c:v>1.6124077556816401</c:v>
                </c:pt>
                <c:pt idx="6">
                  <c:v>1.1412458375688901</c:v>
                </c:pt>
                <c:pt idx="7">
                  <c:v>0.27579102671008299</c:v>
                </c:pt>
                <c:pt idx="8">
                  <c:v>-0.52054146934540602</c:v>
                </c:pt>
                <c:pt idx="9">
                  <c:v>-1.27649241203506</c:v>
                </c:pt>
                <c:pt idx="10">
                  <c:v>-1.9968543287577101</c:v>
                </c:pt>
                <c:pt idx="11">
                  <c:v>-2.8538187347469899</c:v>
                </c:pt>
                <c:pt idx="12">
                  <c:v>-3.6990087163977199</c:v>
                </c:pt>
                <c:pt idx="13">
                  <c:v>-4.91014955847651</c:v>
                </c:pt>
                <c:pt idx="14">
                  <c:v>-6.2296194251183499</c:v>
                </c:pt>
                <c:pt idx="15">
                  <c:v>-8.0650531781551003</c:v>
                </c:pt>
                <c:pt idx="16">
                  <c:v>-9.4808037906605094</c:v>
                </c:pt>
                <c:pt idx="17">
                  <c:v>-10.733085165877901</c:v>
                </c:pt>
                <c:pt idx="18">
                  <c:v>-11.6328063493341</c:v>
                </c:pt>
                <c:pt idx="19">
                  <c:v>-12.348696937219</c:v>
                </c:pt>
                <c:pt idx="20">
                  <c:v>-13.1675617741483</c:v>
                </c:pt>
                <c:pt idx="21">
                  <c:v>-13.996265097881899</c:v>
                </c:pt>
                <c:pt idx="22">
                  <c:v>-14.8427740438834</c:v>
                </c:pt>
                <c:pt idx="23">
                  <c:v>-15.520586682965501</c:v>
                </c:pt>
                <c:pt idx="24">
                  <c:v>-15.8974891191125</c:v>
                </c:pt>
                <c:pt idx="25">
                  <c:v>-15.8578931317833</c:v>
                </c:pt>
                <c:pt idx="26">
                  <c:v>-15.3400786515879</c:v>
                </c:pt>
                <c:pt idx="27">
                  <c:v>-14.183752139859999</c:v>
                </c:pt>
                <c:pt idx="28">
                  <c:v>-12.950214736751001</c:v>
                </c:pt>
                <c:pt idx="29">
                  <c:v>-11.5382743841764</c:v>
                </c:pt>
                <c:pt idx="30">
                  <c:v>-9.7649333560100793</c:v>
                </c:pt>
                <c:pt idx="31">
                  <c:v>-7.29932073026474</c:v>
                </c:pt>
                <c:pt idx="32">
                  <c:v>-4.1439478945550396</c:v>
                </c:pt>
                <c:pt idx="33">
                  <c:v>-0.52144456778192705</c:v>
                </c:pt>
                <c:pt idx="34">
                  <c:v>3.5389546042631901</c:v>
                </c:pt>
                <c:pt idx="35">
                  <c:v>7.4853123495141496</c:v>
                </c:pt>
                <c:pt idx="36">
                  <c:v>10.994364159692999</c:v>
                </c:pt>
                <c:pt idx="37">
                  <c:v>14.488902904808601</c:v>
                </c:pt>
                <c:pt idx="38">
                  <c:v>16.865797794613801</c:v>
                </c:pt>
                <c:pt idx="39">
                  <c:v>18.517788516732299</c:v>
                </c:pt>
                <c:pt idx="40">
                  <c:v>19.566027784802301</c:v>
                </c:pt>
                <c:pt idx="41">
                  <c:v>20.235251631276199</c:v>
                </c:pt>
                <c:pt idx="42">
                  <c:v>20.368378819592198</c:v>
                </c:pt>
                <c:pt idx="43">
                  <c:v>19.4906272149647</c:v>
                </c:pt>
                <c:pt idx="44">
                  <c:v>17.4687763757351</c:v>
                </c:pt>
                <c:pt idx="45">
                  <c:v>14.868991311834</c:v>
                </c:pt>
                <c:pt idx="46">
                  <c:v>11.9422892732875</c:v>
                </c:pt>
                <c:pt idx="47">
                  <c:v>9.2341631746023793</c:v>
                </c:pt>
                <c:pt idx="48">
                  <c:v>6.3999572734706502</c:v>
                </c:pt>
                <c:pt idx="49">
                  <c:v>3.0104649104593602</c:v>
                </c:pt>
                <c:pt idx="50">
                  <c:v>0.60834929152348505</c:v>
                </c:pt>
                <c:pt idx="51">
                  <c:v>-1.37329571528584</c:v>
                </c:pt>
                <c:pt idx="52">
                  <c:v>-2.7215963002438501</c:v>
                </c:pt>
                <c:pt idx="53">
                  <c:v>-3.6369681040127801</c:v>
                </c:pt>
                <c:pt idx="54">
                  <c:v>-4.3709602661143396</c:v>
                </c:pt>
                <c:pt idx="55">
                  <c:v>-4.60183659484355</c:v>
                </c:pt>
                <c:pt idx="56">
                  <c:v>-4.0527235109320996</c:v>
                </c:pt>
                <c:pt idx="57">
                  <c:v>-3.3141673224255301</c:v>
                </c:pt>
                <c:pt idx="58">
                  <c:v>-2.8005452619805302</c:v>
                </c:pt>
                <c:pt idx="59">
                  <c:v>-2.3790107347785598</c:v>
                </c:pt>
                <c:pt idx="60">
                  <c:v>-1.46467646160983</c:v>
                </c:pt>
                <c:pt idx="61">
                  <c:v>-0.14908786585016001</c:v>
                </c:pt>
                <c:pt idx="62">
                  <c:v>0.715610678341566</c:v>
                </c:pt>
                <c:pt idx="63">
                  <c:v>1.24891038368195</c:v>
                </c:pt>
                <c:pt idx="64">
                  <c:v>1.3565861075321</c:v>
                </c:pt>
                <c:pt idx="65">
                  <c:v>0.78451978141041201</c:v>
                </c:pt>
                <c:pt idx="66">
                  <c:v>0.26511264541387403</c:v>
                </c:pt>
                <c:pt idx="67">
                  <c:v>-0.148322489795982</c:v>
                </c:pt>
                <c:pt idx="68">
                  <c:v>-0.82705720645748604</c:v>
                </c:pt>
                <c:pt idx="69">
                  <c:v>-1.51341523588739</c:v>
                </c:pt>
                <c:pt idx="70">
                  <c:v>-2.0418875675303001</c:v>
                </c:pt>
                <c:pt idx="71">
                  <c:v>-2.7420065963780802</c:v>
                </c:pt>
                <c:pt idx="72">
                  <c:v>-3.7014552256901601</c:v>
                </c:pt>
                <c:pt idx="73">
                  <c:v>-4.64336704771224</c:v>
                </c:pt>
                <c:pt idx="74">
                  <c:v>-5.3469630294638097</c:v>
                </c:pt>
                <c:pt idx="75">
                  <c:v>-5.7662496785458401</c:v>
                </c:pt>
                <c:pt idx="76">
                  <c:v>-6.2084106987970502</c:v>
                </c:pt>
                <c:pt idx="77">
                  <c:v>-6.1058313898472898</c:v>
                </c:pt>
                <c:pt idx="78">
                  <c:v>-6.3492515031890999</c:v>
                </c:pt>
                <c:pt idx="79">
                  <c:v>-7.1966702989159597</c:v>
                </c:pt>
                <c:pt idx="80">
                  <c:v>-7.9117438333446497</c:v>
                </c:pt>
                <c:pt idx="81">
                  <c:v>-8.7038354703274798</c:v>
                </c:pt>
                <c:pt idx="82">
                  <c:v>-9.2616398508143494</c:v>
                </c:pt>
                <c:pt idx="83">
                  <c:v>-9.9964688767204493</c:v>
                </c:pt>
                <c:pt idx="84">
                  <c:v>-10.689318020103</c:v>
                </c:pt>
                <c:pt idx="85">
                  <c:v>-11.450609438973499</c:v>
                </c:pt>
                <c:pt idx="86">
                  <c:v>-12.412918460865001</c:v>
                </c:pt>
                <c:pt idx="87">
                  <c:v>-13.4988076615456</c:v>
                </c:pt>
                <c:pt idx="88">
                  <c:v>-14.3774419744952</c:v>
                </c:pt>
                <c:pt idx="89">
                  <c:v>-15.447566670303599</c:v>
                </c:pt>
                <c:pt idx="90">
                  <c:v>-16.2280665689904</c:v>
                </c:pt>
                <c:pt idx="91">
                  <c:v>-16.521123524036899</c:v>
                </c:pt>
                <c:pt idx="92">
                  <c:v>-17.04389624977</c:v>
                </c:pt>
                <c:pt idx="93">
                  <c:v>-17.613422425333301</c:v>
                </c:pt>
                <c:pt idx="94">
                  <c:v>-18.5935388869656</c:v>
                </c:pt>
                <c:pt idx="95">
                  <c:v>-19.237831325012099</c:v>
                </c:pt>
                <c:pt idx="96">
                  <c:v>-19.895452740891301</c:v>
                </c:pt>
                <c:pt idx="97">
                  <c:v>-20.682790897365798</c:v>
                </c:pt>
                <c:pt idx="98">
                  <c:v>-21.2118938655194</c:v>
                </c:pt>
                <c:pt idx="99">
                  <c:v>-21.471749026601898</c:v>
                </c:pt>
                <c:pt idx="100">
                  <c:v>-21.487236989463302</c:v>
                </c:pt>
                <c:pt idx="101">
                  <c:v>-21.288071828530999</c:v>
                </c:pt>
                <c:pt idx="102">
                  <c:v>-20.829230812351401</c:v>
                </c:pt>
                <c:pt idx="103">
                  <c:v>-20.185423331556098</c:v>
                </c:pt>
                <c:pt idx="104">
                  <c:v>-19.1995486820556</c:v>
                </c:pt>
                <c:pt idx="105">
                  <c:v>-17.6934957128693</c:v>
                </c:pt>
                <c:pt idx="106">
                  <c:v>-15.7055472232091</c:v>
                </c:pt>
                <c:pt idx="107">
                  <c:v>-13.245973727188201</c:v>
                </c:pt>
                <c:pt idx="108">
                  <c:v>-10.4951988765003</c:v>
                </c:pt>
                <c:pt idx="109">
                  <c:v>-7.1563991783054304</c:v>
                </c:pt>
                <c:pt idx="110">
                  <c:v>-3.8475672270083101</c:v>
                </c:pt>
                <c:pt idx="111">
                  <c:v>-0.63754641161710401</c:v>
                </c:pt>
                <c:pt idx="112">
                  <c:v>2.42477289397267</c:v>
                </c:pt>
                <c:pt idx="113">
                  <c:v>5.5561728203137504</c:v>
                </c:pt>
                <c:pt idx="114">
                  <c:v>8.3584760051797105</c:v>
                </c:pt>
                <c:pt idx="115">
                  <c:v>11.099189277429399</c:v>
                </c:pt>
                <c:pt idx="116">
                  <c:v>13.6853743731292</c:v>
                </c:pt>
                <c:pt idx="117">
                  <c:v>15.679007672582699</c:v>
                </c:pt>
                <c:pt idx="118">
                  <c:v>17.4785223408965</c:v>
                </c:pt>
                <c:pt idx="119">
                  <c:v>18.536272772026901</c:v>
                </c:pt>
                <c:pt idx="120">
                  <c:v>18.949161464656001</c:v>
                </c:pt>
              </c:numCache>
            </c:numRef>
          </c:val>
          <c:smooth val="0"/>
          <c:extLst>
            <c:ext xmlns:c16="http://schemas.microsoft.com/office/drawing/2014/chart" uri="{C3380CC4-5D6E-409C-BE32-E72D297353CC}">
              <c16:uniqueId val="{00000017-0956-45DA-B49E-1DD0A4209EF3}"/>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7B8-4BC7-A8F2-6135F53FF089}"/>
              </c:ext>
            </c:extLst>
          </c:dPt>
          <c:dPt>
            <c:idx val="1"/>
            <c:invertIfNegative val="0"/>
            <c:bubble3D val="0"/>
            <c:spPr>
              <a:solidFill>
                <a:srgbClr val="7C878E"/>
              </a:solidFill>
              <a:ln>
                <a:noFill/>
              </a:ln>
              <a:effectLst/>
            </c:spPr>
            <c:extLst>
              <c:ext xmlns:c16="http://schemas.microsoft.com/office/drawing/2014/chart" uri="{C3380CC4-5D6E-409C-BE32-E72D297353CC}">
                <c16:uniqueId val="{00000003-A7B8-4BC7-A8F2-6135F53FF089}"/>
              </c:ext>
            </c:extLst>
          </c:dPt>
          <c:dPt>
            <c:idx val="2"/>
            <c:invertIfNegative val="0"/>
            <c:bubble3D val="0"/>
            <c:spPr>
              <a:solidFill>
                <a:srgbClr val="7C878E"/>
              </a:solidFill>
              <a:ln>
                <a:noFill/>
              </a:ln>
              <a:effectLst/>
            </c:spPr>
            <c:extLst>
              <c:ext xmlns:c16="http://schemas.microsoft.com/office/drawing/2014/chart" uri="{C3380CC4-5D6E-409C-BE32-E72D297353CC}">
                <c16:uniqueId val="{00000005-A7B8-4BC7-A8F2-6135F53FF089}"/>
              </c:ext>
            </c:extLst>
          </c:dPt>
          <c:dPt>
            <c:idx val="3"/>
            <c:invertIfNegative val="0"/>
            <c:bubble3D val="0"/>
            <c:spPr>
              <a:solidFill>
                <a:srgbClr val="7C878E"/>
              </a:solidFill>
              <a:ln>
                <a:noFill/>
              </a:ln>
              <a:effectLst/>
            </c:spPr>
            <c:extLst>
              <c:ext xmlns:c16="http://schemas.microsoft.com/office/drawing/2014/chart" uri="{C3380CC4-5D6E-409C-BE32-E72D297353CC}">
                <c16:uniqueId val="{00000007-A7B8-4BC7-A8F2-6135F53FF089}"/>
              </c:ext>
            </c:extLst>
          </c:dPt>
          <c:dPt>
            <c:idx val="4"/>
            <c:invertIfNegative val="0"/>
            <c:bubble3D val="0"/>
            <c:spPr>
              <a:solidFill>
                <a:srgbClr val="7C878E"/>
              </a:solidFill>
              <a:ln>
                <a:noFill/>
              </a:ln>
              <a:effectLst/>
            </c:spPr>
            <c:extLst>
              <c:ext xmlns:c16="http://schemas.microsoft.com/office/drawing/2014/chart" uri="{C3380CC4-5D6E-409C-BE32-E72D297353CC}">
                <c16:uniqueId val="{00000009-A7B8-4BC7-A8F2-6135F53FF089}"/>
              </c:ext>
            </c:extLst>
          </c:dPt>
          <c:dPt>
            <c:idx val="5"/>
            <c:invertIfNegative val="0"/>
            <c:bubble3D val="0"/>
            <c:spPr>
              <a:solidFill>
                <a:srgbClr val="7C878E"/>
              </a:solidFill>
              <a:ln>
                <a:noFill/>
              </a:ln>
              <a:effectLst/>
            </c:spPr>
            <c:extLst>
              <c:ext xmlns:c16="http://schemas.microsoft.com/office/drawing/2014/chart" uri="{C3380CC4-5D6E-409C-BE32-E72D297353CC}">
                <c16:uniqueId val="{0000000B-A7B8-4BC7-A8F2-6135F53FF089}"/>
              </c:ext>
            </c:extLst>
          </c:dPt>
          <c:dPt>
            <c:idx val="6"/>
            <c:invertIfNegative val="0"/>
            <c:bubble3D val="0"/>
            <c:spPr>
              <a:solidFill>
                <a:srgbClr val="7C878E"/>
              </a:solidFill>
              <a:ln>
                <a:noFill/>
              </a:ln>
              <a:effectLst/>
            </c:spPr>
            <c:extLst>
              <c:ext xmlns:c16="http://schemas.microsoft.com/office/drawing/2014/chart" uri="{C3380CC4-5D6E-409C-BE32-E72D297353CC}">
                <c16:uniqueId val="{0000000D-A7B8-4BC7-A8F2-6135F53FF089}"/>
              </c:ext>
            </c:extLst>
          </c:dPt>
          <c:dPt>
            <c:idx val="7"/>
            <c:invertIfNegative val="0"/>
            <c:bubble3D val="0"/>
            <c:spPr>
              <a:solidFill>
                <a:srgbClr val="7C878E"/>
              </a:solidFill>
              <a:ln>
                <a:noFill/>
              </a:ln>
              <a:effectLst/>
            </c:spPr>
            <c:extLst>
              <c:ext xmlns:c16="http://schemas.microsoft.com/office/drawing/2014/chart" uri="{C3380CC4-5D6E-409C-BE32-E72D297353CC}">
                <c16:uniqueId val="{0000000F-A7B8-4BC7-A8F2-6135F53FF089}"/>
              </c:ext>
            </c:extLst>
          </c:dPt>
          <c:dPt>
            <c:idx val="8"/>
            <c:invertIfNegative val="0"/>
            <c:bubble3D val="0"/>
            <c:spPr>
              <a:solidFill>
                <a:srgbClr val="7C878E"/>
              </a:solidFill>
              <a:ln>
                <a:noFill/>
              </a:ln>
              <a:effectLst/>
            </c:spPr>
            <c:extLst>
              <c:ext xmlns:c16="http://schemas.microsoft.com/office/drawing/2014/chart" uri="{C3380CC4-5D6E-409C-BE32-E72D297353CC}">
                <c16:uniqueId val="{00000011-A7B8-4BC7-A8F2-6135F53FF089}"/>
              </c:ext>
            </c:extLst>
          </c:dPt>
          <c:dPt>
            <c:idx val="9"/>
            <c:invertIfNegative val="0"/>
            <c:bubble3D val="0"/>
            <c:spPr>
              <a:solidFill>
                <a:srgbClr val="7C878E"/>
              </a:solidFill>
              <a:ln>
                <a:noFill/>
              </a:ln>
              <a:effectLst/>
            </c:spPr>
            <c:extLst>
              <c:ext xmlns:c16="http://schemas.microsoft.com/office/drawing/2014/chart" uri="{C3380CC4-5D6E-409C-BE32-E72D297353CC}">
                <c16:uniqueId val="{00000013-A7B8-4BC7-A8F2-6135F53FF08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A7B8-4BC7-A8F2-6135F53FF089}"/>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7B8-4BC7-A8F2-6135F53FF08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7B8-4BC7-A8F2-6135F53FF089}"/>
              </c:ext>
            </c:extLst>
          </c:dPt>
          <c:dPt>
            <c:idx val="13"/>
            <c:invertIfNegative val="0"/>
            <c:bubble3D val="0"/>
            <c:spPr>
              <a:solidFill>
                <a:srgbClr val="7C878E"/>
              </a:solidFill>
              <a:ln>
                <a:noFill/>
              </a:ln>
              <a:effectLst/>
            </c:spPr>
            <c:extLst>
              <c:ext xmlns:c16="http://schemas.microsoft.com/office/drawing/2014/chart" uri="{C3380CC4-5D6E-409C-BE32-E72D297353CC}">
                <c16:uniqueId val="{0000001B-A7B8-4BC7-A8F2-6135F53FF089}"/>
              </c:ext>
            </c:extLst>
          </c:dPt>
          <c:dPt>
            <c:idx val="14"/>
            <c:invertIfNegative val="0"/>
            <c:bubble3D val="0"/>
            <c:spPr>
              <a:solidFill>
                <a:srgbClr val="7C878E"/>
              </a:solidFill>
              <a:ln>
                <a:noFill/>
              </a:ln>
              <a:effectLst/>
            </c:spPr>
            <c:extLst>
              <c:ext xmlns:c16="http://schemas.microsoft.com/office/drawing/2014/chart" uri="{C3380CC4-5D6E-409C-BE32-E72D297353CC}">
                <c16:uniqueId val="{0000001D-A7B8-4BC7-A8F2-6135F53FF089}"/>
              </c:ext>
            </c:extLst>
          </c:dPt>
          <c:dPt>
            <c:idx val="15"/>
            <c:invertIfNegative val="0"/>
            <c:bubble3D val="0"/>
            <c:spPr>
              <a:solidFill>
                <a:srgbClr val="7C878E"/>
              </a:solidFill>
              <a:ln>
                <a:noFill/>
              </a:ln>
              <a:effectLst/>
            </c:spPr>
            <c:extLst>
              <c:ext xmlns:c16="http://schemas.microsoft.com/office/drawing/2014/chart" uri="{C3380CC4-5D6E-409C-BE32-E72D297353CC}">
                <c16:uniqueId val="{0000001F-A7B8-4BC7-A8F2-6135F53FF089}"/>
              </c:ext>
            </c:extLst>
          </c:dPt>
          <c:dPt>
            <c:idx val="16"/>
            <c:invertIfNegative val="0"/>
            <c:bubble3D val="0"/>
            <c:spPr>
              <a:solidFill>
                <a:srgbClr val="7C878E"/>
              </a:solidFill>
              <a:ln>
                <a:noFill/>
              </a:ln>
              <a:effectLst/>
            </c:spPr>
            <c:extLst>
              <c:ext xmlns:c16="http://schemas.microsoft.com/office/drawing/2014/chart" uri="{C3380CC4-5D6E-409C-BE32-E72D297353CC}">
                <c16:uniqueId val="{00000021-A7B8-4BC7-A8F2-6135F53FF08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7B8-4BC7-A8F2-6135F53FF089}"/>
              </c:ext>
            </c:extLst>
          </c:dPt>
          <c:dPt>
            <c:idx val="25"/>
            <c:invertIfNegative val="0"/>
            <c:bubble3D val="0"/>
            <c:spPr>
              <a:solidFill>
                <a:srgbClr val="FBBB27"/>
              </a:solidFill>
              <a:ln>
                <a:noFill/>
              </a:ln>
              <a:effectLst/>
            </c:spPr>
            <c:extLst>
              <c:ext xmlns:c16="http://schemas.microsoft.com/office/drawing/2014/chart" uri="{C3380CC4-5D6E-409C-BE32-E72D297353CC}">
                <c16:uniqueId val="{00000025-A7B8-4BC7-A8F2-6135F53FF08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'F95'!$A$6:$A$37</c:f>
              <c:strCache>
                <c:ptCount val="32"/>
                <c:pt idx="0">
                  <c:v>Guerrero</c:v>
                </c:pt>
                <c:pt idx="1">
                  <c:v>Morelos</c:v>
                </c:pt>
                <c:pt idx="2">
                  <c:v>Tlaxcala</c:v>
                </c:pt>
                <c:pt idx="3">
                  <c:v>Zacatecas</c:v>
                </c:pt>
                <c:pt idx="4">
                  <c:v>Aguascalientes</c:v>
                </c:pt>
                <c:pt idx="5">
                  <c:v>Michoacán</c:v>
                </c:pt>
                <c:pt idx="6">
                  <c:v>Durango</c:v>
                </c:pt>
                <c:pt idx="7">
                  <c:v>Nayarit</c:v>
                </c:pt>
                <c:pt idx="8">
                  <c:v>Baja California Sur</c:v>
                </c:pt>
                <c:pt idx="9">
                  <c:v>Puebla</c:v>
                </c:pt>
                <c:pt idx="10">
                  <c:v>Chiapas</c:v>
                </c:pt>
                <c:pt idx="11">
                  <c:v>Colima</c:v>
                </c:pt>
                <c:pt idx="12">
                  <c:v>San Luis Potosí</c:v>
                </c:pt>
                <c:pt idx="13">
                  <c:v>Tamaulipas</c:v>
                </c:pt>
                <c:pt idx="14">
                  <c:v>Sinaloa</c:v>
                </c:pt>
                <c:pt idx="15">
                  <c:v>Yucatán</c:v>
                </c:pt>
                <c:pt idx="16">
                  <c:v>Coahuila</c:v>
                </c:pt>
                <c:pt idx="17">
                  <c:v>Veracruz</c:v>
                </c:pt>
                <c:pt idx="18">
                  <c:v>Hidalgo</c:v>
                </c:pt>
                <c:pt idx="19">
                  <c:v>Quintana Roo</c:v>
                </c:pt>
                <c:pt idx="20">
                  <c:v>Campeche</c:v>
                </c:pt>
                <c:pt idx="21">
                  <c:v>Guanajuato</c:v>
                </c:pt>
                <c:pt idx="22">
                  <c:v>Querétaro</c:v>
                </c:pt>
                <c:pt idx="23">
                  <c:v>Baja California</c:v>
                </c:pt>
                <c:pt idx="24">
                  <c:v>Oaxaca</c:v>
                </c:pt>
                <c:pt idx="25">
                  <c:v>Jalisco</c:v>
                </c:pt>
                <c:pt idx="26">
                  <c:v>Chihuahua</c:v>
                </c:pt>
                <c:pt idx="27">
                  <c:v>Ciudad de México</c:v>
                </c:pt>
                <c:pt idx="28">
                  <c:v>Sonora</c:v>
                </c:pt>
                <c:pt idx="29">
                  <c:v>Estado de México</c:v>
                </c:pt>
                <c:pt idx="30">
                  <c:v>Tabasco</c:v>
                </c:pt>
                <c:pt idx="31">
                  <c:v>Nuevo León</c:v>
                </c:pt>
              </c:strCache>
            </c:strRef>
          </c:cat>
          <c:val>
            <c:numRef>
              <c:f>'F95'!$B$6:$B$37</c:f>
              <c:numCache>
                <c:formatCode>0.0</c:formatCode>
                <c:ptCount val="32"/>
                <c:pt idx="0">
                  <c:v>0.39624777949435902</c:v>
                </c:pt>
                <c:pt idx="1">
                  <c:v>0.40486143799948399</c:v>
                </c:pt>
                <c:pt idx="2">
                  <c:v>0.41748311107344099</c:v>
                </c:pt>
                <c:pt idx="3">
                  <c:v>0.50997925251205201</c:v>
                </c:pt>
                <c:pt idx="4">
                  <c:v>0.640587260089999</c:v>
                </c:pt>
                <c:pt idx="5">
                  <c:v>0.75845233647680599</c:v>
                </c:pt>
                <c:pt idx="6">
                  <c:v>0.83637801332537298</c:v>
                </c:pt>
                <c:pt idx="7">
                  <c:v>0.90577231397463598</c:v>
                </c:pt>
                <c:pt idx="8">
                  <c:v>0.97246862104257603</c:v>
                </c:pt>
                <c:pt idx="9">
                  <c:v>1.10815864383582</c:v>
                </c:pt>
                <c:pt idx="10">
                  <c:v>1.2791174624770101</c:v>
                </c:pt>
                <c:pt idx="11">
                  <c:v>1.29697055811018</c:v>
                </c:pt>
                <c:pt idx="12">
                  <c:v>1.5701564838442399</c:v>
                </c:pt>
                <c:pt idx="13">
                  <c:v>2.1724803051463701</c:v>
                </c:pt>
                <c:pt idx="14">
                  <c:v>2.4577227544023699</c:v>
                </c:pt>
                <c:pt idx="15">
                  <c:v>2.7667209722809498</c:v>
                </c:pt>
                <c:pt idx="16">
                  <c:v>2.9577978153520901</c:v>
                </c:pt>
                <c:pt idx="17">
                  <c:v>2.9871617728936899</c:v>
                </c:pt>
                <c:pt idx="18">
                  <c:v>3.3530452151888599</c:v>
                </c:pt>
                <c:pt idx="19">
                  <c:v>3.5999116287992998</c:v>
                </c:pt>
                <c:pt idx="20">
                  <c:v>3.6226648524473699</c:v>
                </c:pt>
                <c:pt idx="21">
                  <c:v>3.6773154625903102</c:v>
                </c:pt>
                <c:pt idx="22">
                  <c:v>3.9582250987167602</c:v>
                </c:pt>
                <c:pt idx="23">
                  <c:v>4.0337732499026497</c:v>
                </c:pt>
                <c:pt idx="24">
                  <c:v>4.1157437518432198</c:v>
                </c:pt>
                <c:pt idx="25">
                  <c:v>5.0200782907541797</c:v>
                </c:pt>
                <c:pt idx="26">
                  <c:v>5.3830688603086099</c:v>
                </c:pt>
                <c:pt idx="27">
                  <c:v>6.1012266841510199</c:v>
                </c:pt>
                <c:pt idx="28">
                  <c:v>6.3171484537589304</c:v>
                </c:pt>
                <c:pt idx="29">
                  <c:v>7.5731186036352103</c:v>
                </c:pt>
                <c:pt idx="30">
                  <c:v>7.6154593473715497</c:v>
                </c:pt>
                <c:pt idx="31">
                  <c:v>11.1907036062006</c:v>
                </c:pt>
              </c:numCache>
            </c:numRef>
          </c:val>
          <c:extLst>
            <c:ext xmlns:c16="http://schemas.microsoft.com/office/drawing/2014/chart" uri="{C3380CC4-5D6E-409C-BE32-E72D297353CC}">
              <c16:uniqueId val="{00000026-A7B8-4BC7-A8F2-6135F53FF08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ACA-487E-983F-7B385F493BDF}"/>
              </c:ext>
            </c:extLst>
          </c:dPt>
          <c:dPt>
            <c:idx val="1"/>
            <c:invertIfNegative val="0"/>
            <c:bubble3D val="0"/>
            <c:spPr>
              <a:solidFill>
                <a:srgbClr val="7C878E"/>
              </a:solidFill>
              <a:ln>
                <a:noFill/>
              </a:ln>
              <a:effectLst/>
            </c:spPr>
            <c:extLst>
              <c:ext xmlns:c16="http://schemas.microsoft.com/office/drawing/2014/chart" uri="{C3380CC4-5D6E-409C-BE32-E72D297353CC}">
                <c16:uniqueId val="{00000003-8ACA-487E-983F-7B385F493BDF}"/>
              </c:ext>
            </c:extLst>
          </c:dPt>
          <c:dPt>
            <c:idx val="2"/>
            <c:invertIfNegative val="0"/>
            <c:bubble3D val="0"/>
            <c:spPr>
              <a:solidFill>
                <a:srgbClr val="7C878E"/>
              </a:solidFill>
              <a:ln>
                <a:noFill/>
              </a:ln>
              <a:effectLst/>
            </c:spPr>
            <c:extLst>
              <c:ext xmlns:c16="http://schemas.microsoft.com/office/drawing/2014/chart" uri="{C3380CC4-5D6E-409C-BE32-E72D297353CC}">
                <c16:uniqueId val="{00000005-8ACA-487E-983F-7B385F493BDF}"/>
              </c:ext>
            </c:extLst>
          </c:dPt>
          <c:dPt>
            <c:idx val="3"/>
            <c:invertIfNegative val="0"/>
            <c:bubble3D val="0"/>
            <c:spPr>
              <a:solidFill>
                <a:srgbClr val="7C878E"/>
              </a:solidFill>
              <a:ln>
                <a:noFill/>
              </a:ln>
              <a:effectLst/>
            </c:spPr>
            <c:extLst>
              <c:ext xmlns:c16="http://schemas.microsoft.com/office/drawing/2014/chart" uri="{C3380CC4-5D6E-409C-BE32-E72D297353CC}">
                <c16:uniqueId val="{00000007-8ACA-487E-983F-7B385F493BDF}"/>
              </c:ext>
            </c:extLst>
          </c:dPt>
          <c:dPt>
            <c:idx val="4"/>
            <c:invertIfNegative val="0"/>
            <c:bubble3D val="0"/>
            <c:spPr>
              <a:solidFill>
                <a:srgbClr val="FBBB27"/>
              </a:solidFill>
              <a:ln>
                <a:noFill/>
              </a:ln>
              <a:effectLst/>
            </c:spPr>
            <c:extLst>
              <c:ext xmlns:c16="http://schemas.microsoft.com/office/drawing/2014/chart" uri="{C3380CC4-5D6E-409C-BE32-E72D297353CC}">
                <c16:uniqueId val="{00000009-8ACA-487E-983F-7B385F493BDF}"/>
              </c:ext>
            </c:extLst>
          </c:dPt>
          <c:dPt>
            <c:idx val="5"/>
            <c:invertIfNegative val="0"/>
            <c:bubble3D val="0"/>
            <c:spPr>
              <a:solidFill>
                <a:srgbClr val="7C878E"/>
              </a:solidFill>
              <a:ln>
                <a:noFill/>
              </a:ln>
              <a:effectLst/>
            </c:spPr>
            <c:extLst>
              <c:ext xmlns:c16="http://schemas.microsoft.com/office/drawing/2014/chart" uri="{C3380CC4-5D6E-409C-BE32-E72D297353CC}">
                <c16:uniqueId val="{0000000B-8ACA-487E-983F-7B385F493BDF}"/>
              </c:ext>
            </c:extLst>
          </c:dPt>
          <c:dPt>
            <c:idx val="6"/>
            <c:invertIfNegative val="0"/>
            <c:bubble3D val="0"/>
            <c:spPr>
              <a:solidFill>
                <a:srgbClr val="7C878E"/>
              </a:solidFill>
              <a:ln>
                <a:noFill/>
              </a:ln>
              <a:effectLst/>
            </c:spPr>
            <c:extLst>
              <c:ext xmlns:c16="http://schemas.microsoft.com/office/drawing/2014/chart" uri="{C3380CC4-5D6E-409C-BE32-E72D297353CC}">
                <c16:uniqueId val="{0000000D-8ACA-487E-983F-7B385F493BDF}"/>
              </c:ext>
            </c:extLst>
          </c:dPt>
          <c:dPt>
            <c:idx val="7"/>
            <c:invertIfNegative val="0"/>
            <c:bubble3D val="0"/>
            <c:spPr>
              <a:solidFill>
                <a:srgbClr val="7C878E"/>
              </a:solidFill>
              <a:ln>
                <a:noFill/>
              </a:ln>
              <a:effectLst/>
            </c:spPr>
            <c:extLst>
              <c:ext xmlns:c16="http://schemas.microsoft.com/office/drawing/2014/chart" uri="{C3380CC4-5D6E-409C-BE32-E72D297353CC}">
                <c16:uniqueId val="{0000000F-8ACA-487E-983F-7B385F493BDF}"/>
              </c:ext>
            </c:extLst>
          </c:dPt>
          <c:dPt>
            <c:idx val="8"/>
            <c:invertIfNegative val="0"/>
            <c:bubble3D val="0"/>
            <c:spPr>
              <a:solidFill>
                <a:srgbClr val="7C878E"/>
              </a:solidFill>
              <a:ln>
                <a:noFill/>
              </a:ln>
              <a:effectLst/>
            </c:spPr>
            <c:extLst>
              <c:ext xmlns:c16="http://schemas.microsoft.com/office/drawing/2014/chart" uri="{C3380CC4-5D6E-409C-BE32-E72D297353CC}">
                <c16:uniqueId val="{00000011-8ACA-487E-983F-7B385F493BDF}"/>
              </c:ext>
            </c:extLst>
          </c:dPt>
          <c:dPt>
            <c:idx val="9"/>
            <c:invertIfNegative val="0"/>
            <c:bubble3D val="0"/>
            <c:spPr>
              <a:solidFill>
                <a:srgbClr val="7C878E"/>
              </a:solidFill>
              <a:ln>
                <a:noFill/>
              </a:ln>
              <a:effectLst/>
            </c:spPr>
            <c:extLst>
              <c:ext xmlns:c16="http://schemas.microsoft.com/office/drawing/2014/chart" uri="{C3380CC4-5D6E-409C-BE32-E72D297353CC}">
                <c16:uniqueId val="{00000013-8ACA-487E-983F-7B385F493BD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ACA-487E-983F-7B385F493BDF}"/>
              </c:ext>
            </c:extLst>
          </c:dPt>
          <c:dPt>
            <c:idx val="11"/>
            <c:invertIfNegative val="0"/>
            <c:bubble3D val="0"/>
            <c:spPr>
              <a:solidFill>
                <a:srgbClr val="95682B"/>
              </a:solidFill>
              <a:ln>
                <a:noFill/>
              </a:ln>
              <a:effectLst/>
            </c:spPr>
            <c:extLst>
              <c:ext xmlns:c16="http://schemas.microsoft.com/office/drawing/2014/chart" uri="{C3380CC4-5D6E-409C-BE32-E72D297353CC}">
                <c16:uniqueId val="{00000017-8ACA-487E-983F-7B385F493BD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ACA-487E-983F-7B385F493BDF}"/>
              </c:ext>
            </c:extLst>
          </c:dPt>
          <c:dPt>
            <c:idx val="13"/>
            <c:invertIfNegative val="0"/>
            <c:bubble3D val="0"/>
            <c:spPr>
              <a:solidFill>
                <a:srgbClr val="7C878E"/>
              </a:solidFill>
              <a:ln>
                <a:noFill/>
              </a:ln>
              <a:effectLst/>
            </c:spPr>
            <c:extLst>
              <c:ext xmlns:c16="http://schemas.microsoft.com/office/drawing/2014/chart" uri="{C3380CC4-5D6E-409C-BE32-E72D297353CC}">
                <c16:uniqueId val="{0000001B-8ACA-487E-983F-7B385F493BDF}"/>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ACA-487E-983F-7B385F493BDF}"/>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ACA-487E-983F-7B385F493BDF}"/>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ACA-487E-983F-7B385F493BDF}"/>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ACA-487E-983F-7B385F493BD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'F96'!$A$6:$A$38</c:f>
              <c:strCache>
                <c:ptCount val="33"/>
                <c:pt idx="0">
                  <c:v>Zacatecas</c:v>
                </c:pt>
                <c:pt idx="1">
                  <c:v>Estado de México</c:v>
                </c:pt>
                <c:pt idx="2">
                  <c:v>Aguascalientes</c:v>
                </c:pt>
                <c:pt idx="3">
                  <c:v>Guerrero</c:v>
                </c:pt>
                <c:pt idx="4">
                  <c:v>Jalisco</c:v>
                </c:pt>
                <c:pt idx="5">
                  <c:v>Tabasco</c:v>
                </c:pt>
                <c:pt idx="6">
                  <c:v>Durango</c:v>
                </c:pt>
                <c:pt idx="7">
                  <c:v>Morelos</c:v>
                </c:pt>
                <c:pt idx="8">
                  <c:v>Colima</c:v>
                </c:pt>
                <c:pt idx="9">
                  <c:v>Guanajuato</c:v>
                </c:pt>
                <c:pt idx="10">
                  <c:v>Nayarit</c:v>
                </c:pt>
                <c:pt idx="11">
                  <c:v>Nacional</c:v>
                </c:pt>
                <c:pt idx="12">
                  <c:v>Baja California</c:v>
                </c:pt>
                <c:pt idx="13">
                  <c:v>Sinaloa</c:v>
                </c:pt>
                <c:pt idx="14">
                  <c:v>Ciudad de México</c:v>
                </c:pt>
                <c:pt idx="15">
                  <c:v>Nuevo León</c:v>
                </c:pt>
                <c:pt idx="16">
                  <c:v>Yucatán</c:v>
                </c:pt>
                <c:pt idx="17">
                  <c:v>Tamaulipas</c:v>
                </c:pt>
                <c:pt idx="18">
                  <c:v>Sonora</c:v>
                </c:pt>
                <c:pt idx="19">
                  <c:v>San Luis Potosí</c:v>
                </c:pt>
                <c:pt idx="20">
                  <c:v>Michoacán</c:v>
                </c:pt>
                <c:pt idx="21">
                  <c:v>Coahuila</c:v>
                </c:pt>
                <c:pt idx="22">
                  <c:v>Puebla</c:v>
                </c:pt>
                <c:pt idx="23">
                  <c:v>Chihuahua</c:v>
                </c:pt>
                <c:pt idx="24">
                  <c:v>Campeche</c:v>
                </c:pt>
                <c:pt idx="25">
                  <c:v>Chiapas</c:v>
                </c:pt>
                <c:pt idx="26">
                  <c:v>Querétaro</c:v>
                </c:pt>
                <c:pt idx="27">
                  <c:v>Veracruz</c:v>
                </c:pt>
                <c:pt idx="28">
                  <c:v>Baja California Sur</c:v>
                </c:pt>
                <c:pt idx="29">
                  <c:v>Hidalgo</c:v>
                </c:pt>
                <c:pt idx="30">
                  <c:v>Tlaxcala</c:v>
                </c:pt>
                <c:pt idx="31">
                  <c:v>Quintana Roo</c:v>
                </c:pt>
                <c:pt idx="32">
                  <c:v>Oaxaca</c:v>
                </c:pt>
              </c:strCache>
            </c:strRef>
          </c:cat>
          <c:val>
            <c:numRef>
              <c:f>'F96'!$B$6:$B$38</c:f>
              <c:numCache>
                <c:formatCode>0.0</c:formatCode>
                <c:ptCount val="33"/>
                <c:pt idx="0">
                  <c:v>-68.233664335207905</c:v>
                </c:pt>
                <c:pt idx="1">
                  <c:v>-53.360584537099001</c:v>
                </c:pt>
                <c:pt idx="2">
                  <c:v>-46.681939252692203</c:v>
                </c:pt>
                <c:pt idx="3">
                  <c:v>-38.690432311424999</c:v>
                </c:pt>
                <c:pt idx="4">
                  <c:v>-27.4063601990667</c:v>
                </c:pt>
                <c:pt idx="5">
                  <c:v>-23.439305677446001</c:v>
                </c:pt>
                <c:pt idx="6">
                  <c:v>-20.351871625587101</c:v>
                </c:pt>
                <c:pt idx="7">
                  <c:v>-18.8527253354797</c:v>
                </c:pt>
                <c:pt idx="8">
                  <c:v>-10.7901955469488</c:v>
                </c:pt>
                <c:pt idx="9">
                  <c:v>-8.5533117912647292</c:v>
                </c:pt>
                <c:pt idx="10">
                  <c:v>1.0224324791981101</c:v>
                </c:pt>
                <c:pt idx="11">
                  <c:v>4.1590378784148996</c:v>
                </c:pt>
                <c:pt idx="12">
                  <c:v>4.8646068112893497</c:v>
                </c:pt>
                <c:pt idx="13">
                  <c:v>6.0010806017498597</c:v>
                </c:pt>
                <c:pt idx="14">
                  <c:v>7.0534441655607099</c:v>
                </c:pt>
                <c:pt idx="15">
                  <c:v>7.1096365303089799</c:v>
                </c:pt>
                <c:pt idx="16">
                  <c:v>11.3331804535653</c:v>
                </c:pt>
                <c:pt idx="17">
                  <c:v>15.0662024752686</c:v>
                </c:pt>
                <c:pt idx="18">
                  <c:v>22.160199101500002</c:v>
                </c:pt>
                <c:pt idx="19">
                  <c:v>23.249817568526399</c:v>
                </c:pt>
                <c:pt idx="20">
                  <c:v>36.550197912211303</c:v>
                </c:pt>
                <c:pt idx="21">
                  <c:v>46.604455286923901</c:v>
                </c:pt>
                <c:pt idx="22">
                  <c:v>50.305514970017001</c:v>
                </c:pt>
                <c:pt idx="23">
                  <c:v>65.003558559062995</c:v>
                </c:pt>
                <c:pt idx="24">
                  <c:v>66.442523905893694</c:v>
                </c:pt>
                <c:pt idx="25">
                  <c:v>69.209866313259099</c:v>
                </c:pt>
                <c:pt idx="26">
                  <c:v>76.136869288820606</c:v>
                </c:pt>
                <c:pt idx="27">
                  <c:v>81.678544681816703</c:v>
                </c:pt>
                <c:pt idx="28">
                  <c:v>85.479652210921898</c:v>
                </c:pt>
                <c:pt idx="29">
                  <c:v>118.50190343430801</c:v>
                </c:pt>
                <c:pt idx="30">
                  <c:v>127.626800893828</c:v>
                </c:pt>
                <c:pt idx="31">
                  <c:v>171.820026309528</c:v>
                </c:pt>
                <c:pt idx="32">
                  <c:v>185.92340527806601</c:v>
                </c:pt>
              </c:numCache>
            </c:numRef>
          </c:val>
          <c:extLst>
            <c:ext xmlns:c16="http://schemas.microsoft.com/office/drawing/2014/chart" uri="{C3380CC4-5D6E-409C-BE32-E72D297353CC}">
              <c16:uniqueId val="{00000024-8ACA-487E-983F-7B385F493BD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11F-4E34-90C2-59B2EE0CA3CA}"/>
              </c:ext>
            </c:extLst>
          </c:dPt>
          <c:dPt>
            <c:idx val="1"/>
            <c:invertIfNegative val="0"/>
            <c:bubble3D val="0"/>
            <c:spPr>
              <a:solidFill>
                <a:srgbClr val="7C878E"/>
              </a:solidFill>
              <a:ln>
                <a:noFill/>
              </a:ln>
              <a:effectLst/>
            </c:spPr>
            <c:extLst>
              <c:ext xmlns:c16="http://schemas.microsoft.com/office/drawing/2014/chart" uri="{C3380CC4-5D6E-409C-BE32-E72D297353CC}">
                <c16:uniqueId val="{00000003-C11F-4E34-90C2-59B2EE0CA3CA}"/>
              </c:ext>
            </c:extLst>
          </c:dPt>
          <c:dPt>
            <c:idx val="2"/>
            <c:invertIfNegative val="0"/>
            <c:bubble3D val="0"/>
            <c:spPr>
              <a:solidFill>
                <a:srgbClr val="FBBB27"/>
              </a:solidFill>
              <a:ln>
                <a:noFill/>
              </a:ln>
              <a:effectLst/>
            </c:spPr>
            <c:extLst>
              <c:ext xmlns:c16="http://schemas.microsoft.com/office/drawing/2014/chart" uri="{C3380CC4-5D6E-409C-BE32-E72D297353CC}">
                <c16:uniqueId val="{00000005-C11F-4E34-90C2-59B2EE0CA3CA}"/>
              </c:ext>
            </c:extLst>
          </c:dPt>
          <c:dPt>
            <c:idx val="3"/>
            <c:invertIfNegative val="0"/>
            <c:bubble3D val="0"/>
            <c:spPr>
              <a:solidFill>
                <a:srgbClr val="7C878E"/>
              </a:solidFill>
              <a:ln>
                <a:noFill/>
              </a:ln>
              <a:effectLst/>
            </c:spPr>
            <c:extLst>
              <c:ext xmlns:c16="http://schemas.microsoft.com/office/drawing/2014/chart" uri="{C3380CC4-5D6E-409C-BE32-E72D297353CC}">
                <c16:uniqueId val="{00000007-C11F-4E34-90C2-59B2EE0CA3CA}"/>
              </c:ext>
            </c:extLst>
          </c:dPt>
          <c:dPt>
            <c:idx val="4"/>
            <c:invertIfNegative val="0"/>
            <c:bubble3D val="0"/>
            <c:spPr>
              <a:solidFill>
                <a:srgbClr val="7C878E"/>
              </a:solidFill>
              <a:ln>
                <a:noFill/>
              </a:ln>
              <a:effectLst/>
            </c:spPr>
            <c:extLst>
              <c:ext xmlns:c16="http://schemas.microsoft.com/office/drawing/2014/chart" uri="{C3380CC4-5D6E-409C-BE32-E72D297353CC}">
                <c16:uniqueId val="{00000009-C11F-4E34-90C2-59B2EE0CA3CA}"/>
              </c:ext>
            </c:extLst>
          </c:dPt>
          <c:dPt>
            <c:idx val="5"/>
            <c:invertIfNegative val="0"/>
            <c:bubble3D val="0"/>
            <c:spPr>
              <a:solidFill>
                <a:srgbClr val="7C878E"/>
              </a:solidFill>
              <a:ln>
                <a:noFill/>
              </a:ln>
              <a:effectLst/>
            </c:spPr>
            <c:extLst>
              <c:ext xmlns:c16="http://schemas.microsoft.com/office/drawing/2014/chart" uri="{C3380CC4-5D6E-409C-BE32-E72D297353CC}">
                <c16:uniqueId val="{0000000B-C11F-4E34-90C2-59B2EE0CA3CA}"/>
              </c:ext>
            </c:extLst>
          </c:dPt>
          <c:dPt>
            <c:idx val="6"/>
            <c:invertIfNegative val="0"/>
            <c:bubble3D val="0"/>
            <c:spPr>
              <a:solidFill>
                <a:srgbClr val="7C878E"/>
              </a:solidFill>
              <a:ln>
                <a:noFill/>
              </a:ln>
              <a:effectLst/>
            </c:spPr>
            <c:extLst>
              <c:ext xmlns:c16="http://schemas.microsoft.com/office/drawing/2014/chart" uri="{C3380CC4-5D6E-409C-BE32-E72D297353CC}">
                <c16:uniqueId val="{0000000D-C11F-4E34-90C2-59B2EE0CA3CA}"/>
              </c:ext>
            </c:extLst>
          </c:dPt>
          <c:dPt>
            <c:idx val="7"/>
            <c:invertIfNegative val="0"/>
            <c:bubble3D val="0"/>
            <c:spPr>
              <a:solidFill>
                <a:srgbClr val="7C878E"/>
              </a:solidFill>
              <a:ln>
                <a:noFill/>
              </a:ln>
              <a:effectLst/>
            </c:spPr>
            <c:extLst>
              <c:ext xmlns:c16="http://schemas.microsoft.com/office/drawing/2014/chart" uri="{C3380CC4-5D6E-409C-BE32-E72D297353CC}">
                <c16:uniqueId val="{0000000F-C11F-4E34-90C2-59B2EE0CA3CA}"/>
              </c:ext>
            </c:extLst>
          </c:dPt>
          <c:dPt>
            <c:idx val="8"/>
            <c:invertIfNegative val="0"/>
            <c:bubble3D val="0"/>
            <c:spPr>
              <a:solidFill>
                <a:srgbClr val="7C878E"/>
              </a:solidFill>
              <a:ln>
                <a:noFill/>
              </a:ln>
              <a:effectLst/>
            </c:spPr>
            <c:extLst>
              <c:ext xmlns:c16="http://schemas.microsoft.com/office/drawing/2014/chart" uri="{C3380CC4-5D6E-409C-BE32-E72D297353CC}">
                <c16:uniqueId val="{00000011-C11F-4E34-90C2-59B2EE0CA3CA}"/>
              </c:ext>
            </c:extLst>
          </c:dPt>
          <c:dPt>
            <c:idx val="9"/>
            <c:invertIfNegative val="0"/>
            <c:bubble3D val="0"/>
            <c:spPr>
              <a:solidFill>
                <a:srgbClr val="7C878E"/>
              </a:solidFill>
              <a:ln>
                <a:noFill/>
              </a:ln>
              <a:effectLst/>
            </c:spPr>
            <c:extLst>
              <c:ext xmlns:c16="http://schemas.microsoft.com/office/drawing/2014/chart" uri="{C3380CC4-5D6E-409C-BE32-E72D297353CC}">
                <c16:uniqueId val="{00000013-C11F-4E34-90C2-59B2EE0CA3C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11F-4E34-90C2-59B2EE0CA3CA}"/>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11F-4E34-90C2-59B2EE0CA3C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11F-4E34-90C2-59B2EE0CA3CA}"/>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11F-4E34-90C2-59B2EE0CA3CA}"/>
              </c:ext>
            </c:extLst>
          </c:dPt>
          <c:dPt>
            <c:idx val="14"/>
            <c:invertIfNegative val="0"/>
            <c:bubble3D val="0"/>
            <c:spPr>
              <a:solidFill>
                <a:srgbClr val="95682B"/>
              </a:solidFill>
              <a:ln>
                <a:noFill/>
              </a:ln>
              <a:effectLst/>
            </c:spPr>
            <c:extLst>
              <c:ext xmlns:c16="http://schemas.microsoft.com/office/drawing/2014/chart" uri="{C3380CC4-5D6E-409C-BE32-E72D297353CC}">
                <c16:uniqueId val="{0000001D-C11F-4E34-90C2-59B2EE0CA3C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11F-4E34-90C2-59B2EE0CA3CA}"/>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11F-4E34-90C2-59B2EE0CA3CA}"/>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11F-4E34-90C2-59B2EE0CA3C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'F97'!$A$6:$A$38</c:f>
              <c:strCache>
                <c:ptCount val="33"/>
                <c:pt idx="0">
                  <c:v>Guerrero</c:v>
                </c:pt>
                <c:pt idx="1">
                  <c:v>Tabasco</c:v>
                </c:pt>
                <c:pt idx="2">
                  <c:v>Jalisco</c:v>
                </c:pt>
                <c:pt idx="3">
                  <c:v>Aguascalientes</c:v>
                </c:pt>
                <c:pt idx="4">
                  <c:v>Zacatecas</c:v>
                </c:pt>
                <c:pt idx="5">
                  <c:v>Nayarit</c:v>
                </c:pt>
                <c:pt idx="6">
                  <c:v>Chiapas</c:v>
                </c:pt>
                <c:pt idx="7">
                  <c:v>Hidalgo</c:v>
                </c:pt>
                <c:pt idx="8">
                  <c:v>Guanajuato</c:v>
                </c:pt>
                <c:pt idx="9">
                  <c:v>Durango</c:v>
                </c:pt>
                <c:pt idx="10">
                  <c:v>San Luis Potosí</c:v>
                </c:pt>
                <c:pt idx="11">
                  <c:v>Puebla</c:v>
                </c:pt>
                <c:pt idx="12">
                  <c:v>Ciudad de México</c:v>
                </c:pt>
                <c:pt idx="13">
                  <c:v>Coahuila</c:v>
                </c:pt>
                <c:pt idx="14">
                  <c:v>Nacional</c:v>
                </c:pt>
                <c:pt idx="15">
                  <c:v>Oaxaca</c:v>
                </c:pt>
                <c:pt idx="16">
                  <c:v>Campeche</c:v>
                </c:pt>
                <c:pt idx="17">
                  <c:v>Baja California</c:v>
                </c:pt>
                <c:pt idx="18">
                  <c:v>Baja California Sur</c:v>
                </c:pt>
                <c:pt idx="19">
                  <c:v>Tamaulipas</c:v>
                </c:pt>
                <c:pt idx="20">
                  <c:v>Colima</c:v>
                </c:pt>
                <c:pt idx="21">
                  <c:v>Sonora</c:v>
                </c:pt>
                <c:pt idx="22">
                  <c:v>Nuevo León</c:v>
                </c:pt>
                <c:pt idx="23">
                  <c:v>Estado de México</c:v>
                </c:pt>
                <c:pt idx="24">
                  <c:v>Yucatán</c:v>
                </c:pt>
                <c:pt idx="25">
                  <c:v>Veracruz</c:v>
                </c:pt>
                <c:pt idx="26">
                  <c:v>Sinaloa</c:v>
                </c:pt>
                <c:pt idx="27">
                  <c:v>Michoacán</c:v>
                </c:pt>
                <c:pt idx="28">
                  <c:v>Chihuahua</c:v>
                </c:pt>
                <c:pt idx="29">
                  <c:v>Quintana Roo</c:v>
                </c:pt>
                <c:pt idx="30">
                  <c:v>Querétaro</c:v>
                </c:pt>
                <c:pt idx="31">
                  <c:v>Morelos</c:v>
                </c:pt>
                <c:pt idx="32">
                  <c:v>Tlaxcala</c:v>
                </c:pt>
              </c:strCache>
            </c:strRef>
          </c:cat>
          <c:val>
            <c:numRef>
              <c:f>'F97'!$B$6:$B$38</c:f>
              <c:numCache>
                <c:formatCode>0.0</c:formatCode>
                <c:ptCount val="33"/>
                <c:pt idx="0">
                  <c:v>-45.400214606683399</c:v>
                </c:pt>
                <c:pt idx="1">
                  <c:v>-42.180658954680801</c:v>
                </c:pt>
                <c:pt idx="2">
                  <c:v>-40.955434510593797</c:v>
                </c:pt>
                <c:pt idx="3">
                  <c:v>-36.425282598733403</c:v>
                </c:pt>
                <c:pt idx="4">
                  <c:v>-31.776680465640801</c:v>
                </c:pt>
                <c:pt idx="5">
                  <c:v>-31.193505807987702</c:v>
                </c:pt>
                <c:pt idx="6">
                  <c:v>-29.764588367430001</c:v>
                </c:pt>
                <c:pt idx="7">
                  <c:v>-29.237918974186901</c:v>
                </c:pt>
                <c:pt idx="8">
                  <c:v>-28.287492628275199</c:v>
                </c:pt>
                <c:pt idx="9">
                  <c:v>-25.5632361991102</c:v>
                </c:pt>
                <c:pt idx="10">
                  <c:v>-24.879335266013499</c:v>
                </c:pt>
                <c:pt idx="11">
                  <c:v>-21.844679148936301</c:v>
                </c:pt>
                <c:pt idx="12">
                  <c:v>-19.952383271266498</c:v>
                </c:pt>
                <c:pt idx="13">
                  <c:v>-19.179597006243799</c:v>
                </c:pt>
                <c:pt idx="14">
                  <c:v>-15.7092849794728</c:v>
                </c:pt>
                <c:pt idx="15">
                  <c:v>-11.5749367659581</c:v>
                </c:pt>
                <c:pt idx="16">
                  <c:v>-9.9383304090396294</c:v>
                </c:pt>
                <c:pt idx="17">
                  <c:v>-8.6522644334463799</c:v>
                </c:pt>
                <c:pt idx="18">
                  <c:v>-8.52211320206548</c:v>
                </c:pt>
                <c:pt idx="19">
                  <c:v>-7.4365246660643498</c:v>
                </c:pt>
                <c:pt idx="20">
                  <c:v>-6.7351428886767701</c:v>
                </c:pt>
                <c:pt idx="21">
                  <c:v>-6.4465853584622899</c:v>
                </c:pt>
                <c:pt idx="22">
                  <c:v>-6.1473183333124197</c:v>
                </c:pt>
                <c:pt idx="23">
                  <c:v>-4.8752153799881599</c:v>
                </c:pt>
                <c:pt idx="24">
                  <c:v>-4.6289204703942399</c:v>
                </c:pt>
                <c:pt idx="25">
                  <c:v>-2.3954100509874201</c:v>
                </c:pt>
                <c:pt idx="26">
                  <c:v>-1.05548132149736</c:v>
                </c:pt>
                <c:pt idx="27">
                  <c:v>-0.70905896667055002</c:v>
                </c:pt>
                <c:pt idx="28">
                  <c:v>11.1768949482436</c:v>
                </c:pt>
                <c:pt idx="29">
                  <c:v>12.018855989159301</c:v>
                </c:pt>
                <c:pt idx="30">
                  <c:v>22.045082334595101</c:v>
                </c:pt>
                <c:pt idx="31">
                  <c:v>30.0086771411905</c:v>
                </c:pt>
                <c:pt idx="32">
                  <c:v>94.036285291582104</c:v>
                </c:pt>
              </c:numCache>
            </c:numRef>
          </c:val>
          <c:extLst>
            <c:ext xmlns:c16="http://schemas.microsoft.com/office/drawing/2014/chart" uri="{C3380CC4-5D6E-409C-BE32-E72D297353CC}">
              <c16:uniqueId val="{00000024-C11F-4E34-90C2-59B2EE0CA3C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7896-46F4-952D-430C94485284}"/>
              </c:ext>
            </c:extLst>
          </c:dPt>
          <c:dPt>
            <c:idx val="1"/>
            <c:invertIfNegative val="0"/>
            <c:bubble3D val="0"/>
            <c:spPr>
              <a:solidFill>
                <a:srgbClr val="7C878E"/>
              </a:solidFill>
              <a:ln>
                <a:noFill/>
              </a:ln>
              <a:effectLst/>
            </c:spPr>
            <c:extLst>
              <c:ext xmlns:c16="http://schemas.microsoft.com/office/drawing/2014/chart" uri="{C3380CC4-5D6E-409C-BE32-E72D297353CC}">
                <c16:uniqueId val="{00000003-7896-46F4-952D-430C94485284}"/>
              </c:ext>
            </c:extLst>
          </c:dPt>
          <c:dPt>
            <c:idx val="2"/>
            <c:invertIfNegative val="0"/>
            <c:bubble3D val="0"/>
            <c:spPr>
              <a:solidFill>
                <a:srgbClr val="7C878E"/>
              </a:solidFill>
              <a:ln>
                <a:noFill/>
              </a:ln>
              <a:effectLst/>
            </c:spPr>
            <c:extLst>
              <c:ext xmlns:c16="http://schemas.microsoft.com/office/drawing/2014/chart" uri="{C3380CC4-5D6E-409C-BE32-E72D297353CC}">
                <c16:uniqueId val="{00000005-7896-46F4-952D-430C94485284}"/>
              </c:ext>
            </c:extLst>
          </c:dPt>
          <c:dPt>
            <c:idx val="3"/>
            <c:invertIfNegative val="0"/>
            <c:bubble3D val="0"/>
            <c:spPr>
              <a:solidFill>
                <a:srgbClr val="7C878E"/>
              </a:solidFill>
              <a:ln>
                <a:noFill/>
              </a:ln>
              <a:effectLst/>
            </c:spPr>
            <c:extLst>
              <c:ext xmlns:c16="http://schemas.microsoft.com/office/drawing/2014/chart" uri="{C3380CC4-5D6E-409C-BE32-E72D297353CC}">
                <c16:uniqueId val="{00000007-7896-46F4-952D-430C94485284}"/>
              </c:ext>
            </c:extLst>
          </c:dPt>
          <c:dPt>
            <c:idx val="4"/>
            <c:invertIfNegative val="0"/>
            <c:bubble3D val="0"/>
            <c:spPr>
              <a:solidFill>
                <a:srgbClr val="7C878E"/>
              </a:solidFill>
              <a:ln>
                <a:noFill/>
              </a:ln>
              <a:effectLst/>
            </c:spPr>
            <c:extLst>
              <c:ext xmlns:c16="http://schemas.microsoft.com/office/drawing/2014/chart" uri="{C3380CC4-5D6E-409C-BE32-E72D297353CC}">
                <c16:uniqueId val="{00000009-7896-46F4-952D-430C94485284}"/>
              </c:ext>
            </c:extLst>
          </c:dPt>
          <c:dPt>
            <c:idx val="5"/>
            <c:invertIfNegative val="0"/>
            <c:bubble3D val="0"/>
            <c:spPr>
              <a:solidFill>
                <a:srgbClr val="7C878E"/>
              </a:solidFill>
              <a:ln>
                <a:noFill/>
              </a:ln>
              <a:effectLst/>
            </c:spPr>
            <c:extLst>
              <c:ext xmlns:c16="http://schemas.microsoft.com/office/drawing/2014/chart" uri="{C3380CC4-5D6E-409C-BE32-E72D297353CC}">
                <c16:uniqueId val="{0000000B-7896-46F4-952D-430C94485284}"/>
              </c:ext>
            </c:extLst>
          </c:dPt>
          <c:dPt>
            <c:idx val="6"/>
            <c:invertIfNegative val="0"/>
            <c:bubble3D val="0"/>
            <c:spPr>
              <a:solidFill>
                <a:srgbClr val="7C878E"/>
              </a:solidFill>
              <a:ln>
                <a:noFill/>
              </a:ln>
              <a:effectLst/>
            </c:spPr>
            <c:extLst>
              <c:ext xmlns:c16="http://schemas.microsoft.com/office/drawing/2014/chart" uri="{C3380CC4-5D6E-409C-BE32-E72D297353CC}">
                <c16:uniqueId val="{0000000D-7896-46F4-952D-430C94485284}"/>
              </c:ext>
            </c:extLst>
          </c:dPt>
          <c:dPt>
            <c:idx val="7"/>
            <c:invertIfNegative val="0"/>
            <c:bubble3D val="0"/>
            <c:spPr>
              <a:solidFill>
                <a:srgbClr val="7C878E"/>
              </a:solidFill>
              <a:ln>
                <a:noFill/>
              </a:ln>
              <a:effectLst/>
            </c:spPr>
            <c:extLst>
              <c:ext xmlns:c16="http://schemas.microsoft.com/office/drawing/2014/chart" uri="{C3380CC4-5D6E-409C-BE32-E72D297353CC}">
                <c16:uniqueId val="{0000000F-7896-46F4-952D-430C94485284}"/>
              </c:ext>
            </c:extLst>
          </c:dPt>
          <c:dPt>
            <c:idx val="8"/>
            <c:invertIfNegative val="0"/>
            <c:bubble3D val="0"/>
            <c:spPr>
              <a:solidFill>
                <a:srgbClr val="7C878E"/>
              </a:solidFill>
              <a:ln>
                <a:noFill/>
              </a:ln>
              <a:effectLst/>
            </c:spPr>
            <c:extLst>
              <c:ext xmlns:c16="http://schemas.microsoft.com/office/drawing/2014/chart" uri="{C3380CC4-5D6E-409C-BE32-E72D297353CC}">
                <c16:uniqueId val="{00000011-7896-46F4-952D-430C94485284}"/>
              </c:ext>
            </c:extLst>
          </c:dPt>
          <c:dPt>
            <c:idx val="9"/>
            <c:invertIfNegative val="0"/>
            <c:bubble3D val="0"/>
            <c:spPr>
              <a:solidFill>
                <a:srgbClr val="7C878E"/>
              </a:solidFill>
              <a:ln>
                <a:noFill/>
              </a:ln>
              <a:effectLst/>
            </c:spPr>
            <c:extLst>
              <c:ext xmlns:c16="http://schemas.microsoft.com/office/drawing/2014/chart" uri="{C3380CC4-5D6E-409C-BE32-E72D297353CC}">
                <c16:uniqueId val="{00000013-7896-46F4-952D-430C9448528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7896-46F4-952D-430C9448528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7896-46F4-952D-430C9448528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7896-46F4-952D-430C9448528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7896-46F4-952D-430C9448528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7896-46F4-952D-430C9448528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7896-46F4-952D-430C9448528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7896-46F4-952D-430C9448528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7896-46F4-952D-430C94485284}"/>
              </c:ext>
            </c:extLst>
          </c:dPt>
          <c:dPt>
            <c:idx val="22"/>
            <c:invertIfNegative val="0"/>
            <c:bubble3D val="0"/>
            <c:spPr>
              <a:solidFill>
                <a:srgbClr val="95682B"/>
              </a:solidFill>
              <a:ln>
                <a:noFill/>
              </a:ln>
              <a:effectLst/>
            </c:spPr>
            <c:extLst>
              <c:ext xmlns:c16="http://schemas.microsoft.com/office/drawing/2014/chart" uri="{C3380CC4-5D6E-409C-BE32-E72D297353CC}">
                <c16:uniqueId val="{00000025-7896-46F4-952D-430C94485284}"/>
              </c:ext>
            </c:extLst>
          </c:dPt>
          <c:dPt>
            <c:idx val="29"/>
            <c:invertIfNegative val="0"/>
            <c:bubble3D val="0"/>
            <c:spPr>
              <a:solidFill>
                <a:srgbClr val="7C878E"/>
              </a:solidFill>
              <a:ln>
                <a:noFill/>
              </a:ln>
              <a:effectLst/>
            </c:spPr>
            <c:extLst>
              <c:ext xmlns:c16="http://schemas.microsoft.com/office/drawing/2014/chart" uri="{C3380CC4-5D6E-409C-BE32-E72D297353CC}">
                <c16:uniqueId val="{00000027-7896-46F4-952D-430C94485284}"/>
              </c:ext>
            </c:extLst>
          </c:dPt>
          <c:dPt>
            <c:idx val="32"/>
            <c:invertIfNegative val="0"/>
            <c:bubble3D val="0"/>
            <c:spPr>
              <a:solidFill>
                <a:srgbClr val="FBBB27"/>
              </a:solidFill>
              <a:ln>
                <a:noFill/>
              </a:ln>
              <a:effectLst/>
            </c:spPr>
            <c:extLst>
              <c:ext xmlns:c16="http://schemas.microsoft.com/office/drawing/2014/chart" uri="{C3380CC4-5D6E-409C-BE32-E72D297353CC}">
                <c16:uniqueId val="{00000029-7896-46F4-952D-430C94485284}"/>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'F98'!$A$6:$A$38</c:f>
              <c:strCache>
                <c:ptCount val="33"/>
                <c:pt idx="0">
                  <c:v>Chiapas</c:v>
                </c:pt>
                <c:pt idx="1">
                  <c:v>Zacatecas</c:v>
                </c:pt>
                <c:pt idx="2">
                  <c:v>Morelos</c:v>
                </c:pt>
                <c:pt idx="3">
                  <c:v>Colima</c:v>
                </c:pt>
                <c:pt idx="4">
                  <c:v>Aguascalientes</c:v>
                </c:pt>
                <c:pt idx="5">
                  <c:v>Veracruz</c:v>
                </c:pt>
                <c:pt idx="6">
                  <c:v>Puebla</c:v>
                </c:pt>
                <c:pt idx="7">
                  <c:v>Hidalgo</c:v>
                </c:pt>
                <c:pt idx="8">
                  <c:v>Oaxaca</c:v>
                </c:pt>
                <c:pt idx="9">
                  <c:v>Guanajuato</c:v>
                </c:pt>
                <c:pt idx="10">
                  <c:v>Yucatán</c:v>
                </c:pt>
                <c:pt idx="11">
                  <c:v>San Luis Potosí</c:v>
                </c:pt>
                <c:pt idx="12">
                  <c:v>Estado de México</c:v>
                </c:pt>
                <c:pt idx="13">
                  <c:v>Durango</c:v>
                </c:pt>
                <c:pt idx="14">
                  <c:v>Sinaloa</c:v>
                </c:pt>
                <c:pt idx="15">
                  <c:v>Tamaulipas</c:v>
                </c:pt>
                <c:pt idx="16">
                  <c:v>Ciudad de México</c:v>
                </c:pt>
                <c:pt idx="17">
                  <c:v>Sonora</c:v>
                </c:pt>
                <c:pt idx="18">
                  <c:v>Tabasco</c:v>
                </c:pt>
                <c:pt idx="19">
                  <c:v>Campeche</c:v>
                </c:pt>
                <c:pt idx="20">
                  <c:v>Michoacán</c:v>
                </c:pt>
                <c:pt idx="21">
                  <c:v>Querétaro</c:v>
                </c:pt>
                <c:pt idx="22">
                  <c:v>Nacional</c:v>
                </c:pt>
                <c:pt idx="23">
                  <c:v>Nuevo León</c:v>
                </c:pt>
                <c:pt idx="24">
                  <c:v>Quintana Roo</c:v>
                </c:pt>
                <c:pt idx="25">
                  <c:v>Baja California</c:v>
                </c:pt>
                <c:pt idx="26">
                  <c:v>Tlaxcala</c:v>
                </c:pt>
                <c:pt idx="27">
                  <c:v>Baja California Sur</c:v>
                </c:pt>
                <c:pt idx="28">
                  <c:v>Nayarit</c:v>
                </c:pt>
                <c:pt idx="29">
                  <c:v>Chihuahua</c:v>
                </c:pt>
                <c:pt idx="30">
                  <c:v>Guerrero</c:v>
                </c:pt>
                <c:pt idx="31">
                  <c:v>Coahuila</c:v>
                </c:pt>
                <c:pt idx="32">
                  <c:v>Jalisco</c:v>
                </c:pt>
              </c:strCache>
            </c:strRef>
          </c:cat>
          <c:val>
            <c:numRef>
              <c:f>'F98'!$B$6:$B$38</c:f>
              <c:numCache>
                <c:formatCode>0.0</c:formatCode>
                <c:ptCount val="33"/>
                <c:pt idx="0">
                  <c:v>-7.13125645947144</c:v>
                </c:pt>
                <c:pt idx="1">
                  <c:v>-5.1039149347510904</c:v>
                </c:pt>
                <c:pt idx="2">
                  <c:v>-3.37573557912541</c:v>
                </c:pt>
                <c:pt idx="3">
                  <c:v>-1.0331206320267401</c:v>
                </c:pt>
                <c:pt idx="4">
                  <c:v>-0.55813843721237399</c:v>
                </c:pt>
                <c:pt idx="5">
                  <c:v>-0.27278326929281999</c:v>
                </c:pt>
                <c:pt idx="6">
                  <c:v>-0.180032875568581</c:v>
                </c:pt>
                <c:pt idx="7">
                  <c:v>-0.175760210156295</c:v>
                </c:pt>
                <c:pt idx="8">
                  <c:v>-4.6019328117807803E-2</c:v>
                </c:pt>
                <c:pt idx="9">
                  <c:v>-1.21303383946114E-2</c:v>
                </c:pt>
                <c:pt idx="10">
                  <c:v>5.2563799311400299E-3</c:v>
                </c:pt>
                <c:pt idx="11">
                  <c:v>0.29647909650993798</c:v>
                </c:pt>
                <c:pt idx="12">
                  <c:v>0.41523846259492497</c:v>
                </c:pt>
                <c:pt idx="13">
                  <c:v>0.42329715108722099</c:v>
                </c:pt>
                <c:pt idx="14">
                  <c:v>0.84298286243631404</c:v>
                </c:pt>
                <c:pt idx="15">
                  <c:v>0.94767003244375903</c:v>
                </c:pt>
                <c:pt idx="16">
                  <c:v>1.2007619292563101</c:v>
                </c:pt>
                <c:pt idx="17">
                  <c:v>1.2713067605610899</c:v>
                </c:pt>
                <c:pt idx="18">
                  <c:v>1.38869979577945</c:v>
                </c:pt>
                <c:pt idx="19">
                  <c:v>1.49684152705301</c:v>
                </c:pt>
                <c:pt idx="20">
                  <c:v>1.49783083694861</c:v>
                </c:pt>
                <c:pt idx="21">
                  <c:v>2.1507432715717898</c:v>
                </c:pt>
                <c:pt idx="22">
                  <c:v>2.1524103434794601</c:v>
                </c:pt>
                <c:pt idx="23">
                  <c:v>2.4939188727717898</c:v>
                </c:pt>
                <c:pt idx="24">
                  <c:v>2.6327147173068601</c:v>
                </c:pt>
                <c:pt idx="25">
                  <c:v>2.7477459449879</c:v>
                </c:pt>
                <c:pt idx="26">
                  <c:v>3.0414021379347802</c:v>
                </c:pt>
                <c:pt idx="27">
                  <c:v>3.2349602724177</c:v>
                </c:pt>
                <c:pt idx="28">
                  <c:v>3.5667963683527999</c:v>
                </c:pt>
                <c:pt idx="29">
                  <c:v>3.9646660401131402</c:v>
                </c:pt>
                <c:pt idx="30">
                  <c:v>5.3824362606232201</c:v>
                </c:pt>
                <c:pt idx="31">
                  <c:v>6.0446623725137796</c:v>
                </c:pt>
                <c:pt idx="32">
                  <c:v>6.5731453680815299</c:v>
                </c:pt>
              </c:numCache>
            </c:numRef>
          </c:val>
          <c:extLst>
            <c:ext xmlns:c16="http://schemas.microsoft.com/office/drawing/2014/chart" uri="{C3380CC4-5D6E-409C-BE32-E72D297353CC}">
              <c16:uniqueId val="{0000002A-7896-46F4-952D-430C9448528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D0B-4C13-9B17-137A6DD4264E}"/>
              </c:ext>
            </c:extLst>
          </c:dPt>
          <c:dPt>
            <c:idx val="1"/>
            <c:invertIfNegative val="0"/>
            <c:bubble3D val="0"/>
            <c:spPr>
              <a:solidFill>
                <a:srgbClr val="7C878E"/>
              </a:solidFill>
              <a:ln>
                <a:noFill/>
              </a:ln>
              <a:effectLst/>
            </c:spPr>
            <c:extLst>
              <c:ext xmlns:c16="http://schemas.microsoft.com/office/drawing/2014/chart" uri="{C3380CC4-5D6E-409C-BE32-E72D297353CC}">
                <c16:uniqueId val="{00000003-4D0B-4C13-9B17-137A6DD4264E}"/>
              </c:ext>
            </c:extLst>
          </c:dPt>
          <c:dPt>
            <c:idx val="2"/>
            <c:invertIfNegative val="0"/>
            <c:bubble3D val="0"/>
            <c:spPr>
              <a:solidFill>
                <a:srgbClr val="7C878E"/>
              </a:solidFill>
              <a:ln>
                <a:noFill/>
              </a:ln>
              <a:effectLst/>
            </c:spPr>
            <c:extLst>
              <c:ext xmlns:c16="http://schemas.microsoft.com/office/drawing/2014/chart" uri="{C3380CC4-5D6E-409C-BE32-E72D297353CC}">
                <c16:uniqueId val="{00000005-4D0B-4C13-9B17-137A6DD4264E}"/>
              </c:ext>
            </c:extLst>
          </c:dPt>
          <c:dPt>
            <c:idx val="3"/>
            <c:invertIfNegative val="0"/>
            <c:bubble3D val="0"/>
            <c:spPr>
              <a:solidFill>
                <a:srgbClr val="7C878E"/>
              </a:solidFill>
              <a:ln>
                <a:noFill/>
              </a:ln>
              <a:effectLst/>
            </c:spPr>
            <c:extLst>
              <c:ext xmlns:c16="http://schemas.microsoft.com/office/drawing/2014/chart" uri="{C3380CC4-5D6E-409C-BE32-E72D297353CC}">
                <c16:uniqueId val="{00000007-4D0B-4C13-9B17-137A6DD4264E}"/>
              </c:ext>
            </c:extLst>
          </c:dPt>
          <c:dPt>
            <c:idx val="4"/>
            <c:invertIfNegative val="0"/>
            <c:bubble3D val="0"/>
            <c:spPr>
              <a:solidFill>
                <a:srgbClr val="7C878E"/>
              </a:solidFill>
              <a:ln>
                <a:noFill/>
              </a:ln>
              <a:effectLst/>
            </c:spPr>
            <c:extLst>
              <c:ext xmlns:c16="http://schemas.microsoft.com/office/drawing/2014/chart" uri="{C3380CC4-5D6E-409C-BE32-E72D297353CC}">
                <c16:uniqueId val="{00000009-4D0B-4C13-9B17-137A6DD4264E}"/>
              </c:ext>
            </c:extLst>
          </c:dPt>
          <c:dPt>
            <c:idx val="5"/>
            <c:invertIfNegative val="0"/>
            <c:bubble3D val="0"/>
            <c:spPr>
              <a:solidFill>
                <a:srgbClr val="7C878E"/>
              </a:solidFill>
              <a:ln>
                <a:noFill/>
              </a:ln>
              <a:effectLst/>
            </c:spPr>
            <c:extLst>
              <c:ext xmlns:c16="http://schemas.microsoft.com/office/drawing/2014/chart" uri="{C3380CC4-5D6E-409C-BE32-E72D297353CC}">
                <c16:uniqueId val="{0000000B-4D0B-4C13-9B17-137A6DD4264E}"/>
              </c:ext>
            </c:extLst>
          </c:dPt>
          <c:dPt>
            <c:idx val="6"/>
            <c:invertIfNegative val="0"/>
            <c:bubble3D val="0"/>
            <c:spPr>
              <a:solidFill>
                <a:srgbClr val="7C878E"/>
              </a:solidFill>
              <a:ln>
                <a:noFill/>
              </a:ln>
              <a:effectLst/>
            </c:spPr>
            <c:extLst>
              <c:ext xmlns:c16="http://schemas.microsoft.com/office/drawing/2014/chart" uri="{C3380CC4-5D6E-409C-BE32-E72D297353CC}">
                <c16:uniqueId val="{0000000D-4D0B-4C13-9B17-137A6DD4264E}"/>
              </c:ext>
            </c:extLst>
          </c:dPt>
          <c:dPt>
            <c:idx val="7"/>
            <c:invertIfNegative val="0"/>
            <c:bubble3D val="0"/>
            <c:spPr>
              <a:solidFill>
                <a:srgbClr val="7C878E"/>
              </a:solidFill>
              <a:ln>
                <a:noFill/>
              </a:ln>
              <a:effectLst/>
            </c:spPr>
            <c:extLst>
              <c:ext xmlns:c16="http://schemas.microsoft.com/office/drawing/2014/chart" uri="{C3380CC4-5D6E-409C-BE32-E72D297353CC}">
                <c16:uniqueId val="{0000000F-4D0B-4C13-9B17-137A6DD4264E}"/>
              </c:ext>
            </c:extLst>
          </c:dPt>
          <c:dPt>
            <c:idx val="8"/>
            <c:invertIfNegative val="0"/>
            <c:bubble3D val="0"/>
            <c:spPr>
              <a:solidFill>
                <a:srgbClr val="7C878E"/>
              </a:solidFill>
              <a:ln>
                <a:noFill/>
              </a:ln>
              <a:effectLst/>
            </c:spPr>
            <c:extLst>
              <c:ext xmlns:c16="http://schemas.microsoft.com/office/drawing/2014/chart" uri="{C3380CC4-5D6E-409C-BE32-E72D297353CC}">
                <c16:uniqueId val="{00000011-4D0B-4C13-9B17-137A6DD4264E}"/>
              </c:ext>
            </c:extLst>
          </c:dPt>
          <c:dPt>
            <c:idx val="9"/>
            <c:invertIfNegative val="0"/>
            <c:bubble3D val="0"/>
            <c:spPr>
              <a:solidFill>
                <a:srgbClr val="7C878E"/>
              </a:solidFill>
              <a:ln>
                <a:noFill/>
              </a:ln>
              <a:effectLst/>
            </c:spPr>
            <c:extLst>
              <c:ext xmlns:c16="http://schemas.microsoft.com/office/drawing/2014/chart" uri="{C3380CC4-5D6E-409C-BE32-E72D297353CC}">
                <c16:uniqueId val="{00000013-4D0B-4C13-9B17-137A6DD4264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4D0B-4C13-9B17-137A6DD4264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4D0B-4C13-9B17-137A6DD4264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4D0B-4C13-9B17-137A6DD4264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4D0B-4C13-9B17-137A6DD4264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4D0B-4C13-9B17-137A6DD4264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4D0B-4C13-9B17-137A6DD4264E}"/>
              </c:ext>
            </c:extLst>
          </c:dPt>
          <c:dPt>
            <c:idx val="16"/>
            <c:invertIfNegative val="0"/>
            <c:bubble3D val="0"/>
            <c:spPr>
              <a:solidFill>
                <a:srgbClr val="95682B"/>
              </a:solidFill>
              <a:ln>
                <a:noFill/>
              </a:ln>
              <a:effectLst/>
            </c:spPr>
            <c:extLst>
              <c:ext xmlns:c16="http://schemas.microsoft.com/office/drawing/2014/chart" uri="{C3380CC4-5D6E-409C-BE32-E72D297353CC}">
                <c16:uniqueId val="{00000021-4D0B-4C13-9B17-137A6DD4264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4D0B-4C13-9B17-137A6DD4264E}"/>
              </c:ext>
            </c:extLst>
          </c:dPt>
          <c:dPt>
            <c:idx val="29"/>
            <c:invertIfNegative val="0"/>
            <c:bubble3D val="0"/>
            <c:spPr>
              <a:solidFill>
                <a:srgbClr val="7C878E"/>
              </a:solidFill>
              <a:ln>
                <a:noFill/>
              </a:ln>
              <a:effectLst/>
            </c:spPr>
            <c:extLst>
              <c:ext xmlns:c16="http://schemas.microsoft.com/office/drawing/2014/chart" uri="{C3380CC4-5D6E-409C-BE32-E72D297353CC}">
                <c16:uniqueId val="{00000025-4D0B-4C13-9B17-137A6DD4264E}"/>
              </c:ext>
            </c:extLst>
          </c:dPt>
          <c:dPt>
            <c:idx val="31"/>
            <c:invertIfNegative val="0"/>
            <c:bubble3D val="0"/>
            <c:spPr>
              <a:solidFill>
                <a:srgbClr val="FBBB27"/>
              </a:solidFill>
              <a:ln>
                <a:noFill/>
              </a:ln>
              <a:effectLst/>
            </c:spPr>
            <c:extLst>
              <c:ext xmlns:c16="http://schemas.microsoft.com/office/drawing/2014/chart" uri="{C3380CC4-5D6E-409C-BE32-E72D297353CC}">
                <c16:uniqueId val="{00000027-4D0B-4C13-9B17-137A6DD4264E}"/>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'F99'!$A$6:$A$38</c:f>
              <c:strCache>
                <c:ptCount val="33"/>
                <c:pt idx="0">
                  <c:v>Chiapas</c:v>
                </c:pt>
                <c:pt idx="1">
                  <c:v>Tamaulipas</c:v>
                </c:pt>
                <c:pt idx="2">
                  <c:v>Morelos</c:v>
                </c:pt>
                <c:pt idx="3">
                  <c:v>San Luis Potosí</c:v>
                </c:pt>
                <c:pt idx="4">
                  <c:v>Sonora</c:v>
                </c:pt>
                <c:pt idx="5">
                  <c:v>Tlaxcala</c:v>
                </c:pt>
                <c:pt idx="6">
                  <c:v>Baja California</c:v>
                </c:pt>
                <c:pt idx="7">
                  <c:v>Estado de México</c:v>
                </c:pt>
                <c:pt idx="8">
                  <c:v>Zacatecas</c:v>
                </c:pt>
                <c:pt idx="9">
                  <c:v>Campeche</c:v>
                </c:pt>
                <c:pt idx="10">
                  <c:v>Puebla</c:v>
                </c:pt>
                <c:pt idx="11">
                  <c:v>Veracruz</c:v>
                </c:pt>
                <c:pt idx="12">
                  <c:v>Hidalgo</c:v>
                </c:pt>
                <c:pt idx="13">
                  <c:v>Ciudad de México</c:v>
                </c:pt>
                <c:pt idx="14">
                  <c:v>Querétaro</c:v>
                </c:pt>
                <c:pt idx="15">
                  <c:v>Guanajuato</c:v>
                </c:pt>
                <c:pt idx="16">
                  <c:v>Nacional</c:v>
                </c:pt>
                <c:pt idx="17">
                  <c:v>Yucatán</c:v>
                </c:pt>
                <c:pt idx="18">
                  <c:v>Nuevo León</c:v>
                </c:pt>
                <c:pt idx="19">
                  <c:v>Aguascalientes</c:v>
                </c:pt>
                <c:pt idx="20">
                  <c:v>Nayarit</c:v>
                </c:pt>
                <c:pt idx="21">
                  <c:v>Tabasco</c:v>
                </c:pt>
                <c:pt idx="22">
                  <c:v>Oaxaca</c:v>
                </c:pt>
                <c:pt idx="23">
                  <c:v>Sinaloa</c:v>
                </c:pt>
                <c:pt idx="24">
                  <c:v>Michoacán</c:v>
                </c:pt>
                <c:pt idx="25">
                  <c:v>Quintana Roo</c:v>
                </c:pt>
                <c:pt idx="26">
                  <c:v>Chihuahua</c:v>
                </c:pt>
                <c:pt idx="27">
                  <c:v>Baja California Sur</c:v>
                </c:pt>
                <c:pt idx="28">
                  <c:v>Colima</c:v>
                </c:pt>
                <c:pt idx="29">
                  <c:v>Coahuila</c:v>
                </c:pt>
                <c:pt idx="30">
                  <c:v>Durango</c:v>
                </c:pt>
                <c:pt idx="31">
                  <c:v>Jalisco</c:v>
                </c:pt>
                <c:pt idx="32">
                  <c:v>Guerrero</c:v>
                </c:pt>
              </c:strCache>
            </c:strRef>
          </c:cat>
          <c:val>
            <c:numRef>
              <c:f>'F99'!$B$6:$B$38</c:f>
              <c:numCache>
                <c:formatCode>0.0</c:formatCode>
                <c:ptCount val="33"/>
                <c:pt idx="0">
                  <c:v>-8.3214961033982195</c:v>
                </c:pt>
                <c:pt idx="1">
                  <c:v>-4.61262171103892</c:v>
                </c:pt>
                <c:pt idx="2">
                  <c:v>-4.5686551898499204</c:v>
                </c:pt>
                <c:pt idx="3">
                  <c:v>-3.2728385657705501</c:v>
                </c:pt>
                <c:pt idx="4">
                  <c:v>-1.6809056057098699</c:v>
                </c:pt>
                <c:pt idx="5">
                  <c:v>-1.20022506520745</c:v>
                </c:pt>
                <c:pt idx="6">
                  <c:v>-0.86421891080101798</c:v>
                </c:pt>
                <c:pt idx="7">
                  <c:v>-0.67970458561971103</c:v>
                </c:pt>
                <c:pt idx="8">
                  <c:v>-0.61285712643722701</c:v>
                </c:pt>
                <c:pt idx="9">
                  <c:v>-0.27952480782669198</c:v>
                </c:pt>
                <c:pt idx="10">
                  <c:v>-5.1946378826361897E-2</c:v>
                </c:pt>
                <c:pt idx="11">
                  <c:v>0.22583212580213899</c:v>
                </c:pt>
                <c:pt idx="12">
                  <c:v>0.31496754965747398</c:v>
                </c:pt>
                <c:pt idx="13">
                  <c:v>0.418558120481483</c:v>
                </c:pt>
                <c:pt idx="14">
                  <c:v>1.09417116904558</c:v>
                </c:pt>
                <c:pt idx="15">
                  <c:v>1.3500145282888001</c:v>
                </c:pt>
                <c:pt idx="16">
                  <c:v>1.60599591959496</c:v>
                </c:pt>
                <c:pt idx="17">
                  <c:v>1.9042118924387701</c:v>
                </c:pt>
                <c:pt idx="18">
                  <c:v>2.3199571401675301</c:v>
                </c:pt>
                <c:pt idx="19">
                  <c:v>3.0899449393815099</c:v>
                </c:pt>
                <c:pt idx="20">
                  <c:v>3.4675206584294802</c:v>
                </c:pt>
                <c:pt idx="21">
                  <c:v>3.86213727826819</c:v>
                </c:pt>
                <c:pt idx="22">
                  <c:v>3.9940273886890099</c:v>
                </c:pt>
                <c:pt idx="23">
                  <c:v>4.0168667808776704</c:v>
                </c:pt>
                <c:pt idx="24">
                  <c:v>4.4238907824843503</c:v>
                </c:pt>
                <c:pt idx="25">
                  <c:v>4.7175608515409797</c:v>
                </c:pt>
                <c:pt idx="26">
                  <c:v>5.4322318145433997</c:v>
                </c:pt>
                <c:pt idx="27">
                  <c:v>5.6209504803477204</c:v>
                </c:pt>
                <c:pt idx="28">
                  <c:v>5.9997847136073403</c:v>
                </c:pt>
                <c:pt idx="29">
                  <c:v>6.1367399968671696</c:v>
                </c:pt>
                <c:pt idx="30">
                  <c:v>7.6235948109090401</c:v>
                </c:pt>
                <c:pt idx="31">
                  <c:v>7.9119834894690397</c:v>
                </c:pt>
                <c:pt idx="32">
                  <c:v>9.1017073043387509</c:v>
                </c:pt>
              </c:numCache>
            </c:numRef>
          </c:val>
          <c:extLst>
            <c:ext xmlns:c16="http://schemas.microsoft.com/office/drawing/2014/chart" uri="{C3380CC4-5D6E-409C-BE32-E72D297353CC}">
              <c16:uniqueId val="{00000028-4D0B-4C13-9B17-137A6DD4264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'F100'!$C$5</c:f>
              <c:strCache>
                <c:ptCount val="1"/>
                <c:pt idx="0">
                  <c:v>Exportaciones</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F26-4F81-8503-5734AEBB00C4}"/>
              </c:ext>
            </c:extLst>
          </c:dPt>
          <c:dPt>
            <c:idx val="12"/>
            <c:invertIfNegative val="0"/>
            <c:bubble3D val="0"/>
            <c:spPr>
              <a:solidFill>
                <a:srgbClr val="7C878E"/>
              </a:solidFill>
              <a:ln>
                <a:noFill/>
              </a:ln>
              <a:effectLst/>
            </c:spPr>
            <c:extLst>
              <c:ext xmlns:c16="http://schemas.microsoft.com/office/drawing/2014/chart" uri="{C3380CC4-5D6E-409C-BE32-E72D297353CC}">
                <c16:uniqueId val="{00000003-CF26-4F81-8503-5734AEBB00C4}"/>
              </c:ext>
            </c:extLst>
          </c:dPt>
          <c:dPt>
            <c:idx val="24"/>
            <c:invertIfNegative val="0"/>
            <c:bubble3D val="0"/>
            <c:spPr>
              <a:solidFill>
                <a:srgbClr val="7C878E"/>
              </a:solidFill>
              <a:ln>
                <a:noFill/>
              </a:ln>
              <a:effectLst/>
            </c:spPr>
            <c:extLst>
              <c:ext xmlns:c16="http://schemas.microsoft.com/office/drawing/2014/chart" uri="{C3380CC4-5D6E-409C-BE32-E72D297353CC}">
                <c16:uniqueId val="{00000005-CF26-4F81-8503-5734AEBB00C4}"/>
              </c:ext>
            </c:extLst>
          </c:dPt>
          <c:dPt>
            <c:idx val="36"/>
            <c:invertIfNegative val="0"/>
            <c:bubble3D val="0"/>
            <c:spPr>
              <a:solidFill>
                <a:srgbClr val="7C878E"/>
              </a:solidFill>
              <a:ln>
                <a:noFill/>
              </a:ln>
              <a:effectLst/>
            </c:spPr>
            <c:extLst>
              <c:ext xmlns:c16="http://schemas.microsoft.com/office/drawing/2014/chart" uri="{C3380CC4-5D6E-409C-BE32-E72D297353CC}">
                <c16:uniqueId val="{00000007-CF26-4F81-8503-5734AEBB00C4}"/>
              </c:ext>
            </c:extLst>
          </c:dPt>
          <c:dPt>
            <c:idx val="48"/>
            <c:invertIfNegative val="0"/>
            <c:bubble3D val="0"/>
            <c:spPr>
              <a:solidFill>
                <a:srgbClr val="7C878E"/>
              </a:solidFill>
              <a:ln>
                <a:noFill/>
              </a:ln>
              <a:effectLst/>
            </c:spPr>
            <c:extLst>
              <c:ext xmlns:c16="http://schemas.microsoft.com/office/drawing/2014/chart" uri="{C3380CC4-5D6E-409C-BE32-E72D297353CC}">
                <c16:uniqueId val="{00000009-CF26-4F81-8503-5734AEBB00C4}"/>
              </c:ext>
            </c:extLst>
          </c:dPt>
          <c:dPt>
            <c:idx val="60"/>
            <c:invertIfNegative val="0"/>
            <c:bubble3D val="0"/>
            <c:spPr>
              <a:solidFill>
                <a:srgbClr val="7C878E"/>
              </a:solidFill>
              <a:ln>
                <a:noFill/>
              </a:ln>
              <a:effectLst/>
            </c:spPr>
            <c:extLst>
              <c:ext xmlns:c16="http://schemas.microsoft.com/office/drawing/2014/chart" uri="{C3380CC4-5D6E-409C-BE32-E72D297353CC}">
                <c16:uniqueId val="{0000000B-CF26-4F81-8503-5734AEBB00C4}"/>
              </c:ext>
            </c:extLst>
          </c:dPt>
          <c:dPt>
            <c:idx val="72"/>
            <c:invertIfNegative val="0"/>
            <c:bubble3D val="0"/>
            <c:spPr>
              <a:solidFill>
                <a:srgbClr val="7C878E"/>
              </a:solidFill>
              <a:ln>
                <a:noFill/>
              </a:ln>
              <a:effectLst/>
            </c:spPr>
            <c:extLst>
              <c:ext xmlns:c16="http://schemas.microsoft.com/office/drawing/2014/chart" uri="{C3380CC4-5D6E-409C-BE32-E72D297353CC}">
                <c16:uniqueId val="{0000000D-CF26-4F81-8503-5734AEBB00C4}"/>
              </c:ext>
            </c:extLst>
          </c:dPt>
          <c:dPt>
            <c:idx val="84"/>
            <c:invertIfNegative val="0"/>
            <c:bubble3D val="0"/>
            <c:spPr>
              <a:solidFill>
                <a:srgbClr val="7C878E"/>
              </a:solidFill>
              <a:ln>
                <a:noFill/>
              </a:ln>
              <a:effectLst/>
            </c:spPr>
            <c:extLst>
              <c:ext xmlns:c16="http://schemas.microsoft.com/office/drawing/2014/chart" uri="{C3380CC4-5D6E-409C-BE32-E72D297353CC}">
                <c16:uniqueId val="{0000000F-CF26-4F81-8503-5734AEBB00C4}"/>
              </c:ext>
            </c:extLst>
          </c:dPt>
          <c:dPt>
            <c:idx val="96"/>
            <c:invertIfNegative val="0"/>
            <c:bubble3D val="0"/>
            <c:spPr>
              <a:solidFill>
                <a:srgbClr val="7C878E"/>
              </a:solidFill>
              <a:ln>
                <a:noFill/>
              </a:ln>
              <a:effectLst/>
            </c:spPr>
            <c:extLst>
              <c:ext xmlns:c16="http://schemas.microsoft.com/office/drawing/2014/chart" uri="{C3380CC4-5D6E-409C-BE32-E72D297353CC}">
                <c16:uniqueId val="{00000011-CF26-4F81-8503-5734AEBB00C4}"/>
              </c:ext>
            </c:extLst>
          </c:dPt>
          <c:dPt>
            <c:idx val="108"/>
            <c:invertIfNegative val="0"/>
            <c:bubble3D val="0"/>
            <c:spPr>
              <a:solidFill>
                <a:srgbClr val="7C878E"/>
              </a:solidFill>
              <a:ln>
                <a:noFill/>
              </a:ln>
              <a:effectLst/>
            </c:spPr>
            <c:extLst>
              <c:ext xmlns:c16="http://schemas.microsoft.com/office/drawing/2014/chart" uri="{C3380CC4-5D6E-409C-BE32-E72D297353CC}">
                <c16:uniqueId val="{00000013-CF26-4F81-8503-5734AEBB00C4}"/>
              </c:ext>
            </c:extLst>
          </c:dPt>
          <c:dPt>
            <c:idx val="120"/>
            <c:invertIfNegative val="0"/>
            <c:bubble3D val="0"/>
            <c:spPr>
              <a:solidFill>
                <a:srgbClr val="FBBB27"/>
              </a:solidFill>
              <a:ln>
                <a:noFill/>
              </a:ln>
              <a:effectLst/>
            </c:spPr>
            <c:extLst>
              <c:ext xmlns:c16="http://schemas.microsoft.com/office/drawing/2014/chart" uri="{C3380CC4-5D6E-409C-BE32-E72D297353CC}">
                <c16:uniqueId val="{00000015-CF26-4F81-8503-5734AEBB00C4}"/>
              </c:ext>
            </c:extLst>
          </c:dPt>
          <c:cat>
            <c:multiLvlStrRef>
              <c:f>'F100'!$A$6:$B$126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'F100'!$C$6:$C$126</c:f>
              <c:numCache>
                <c:formatCode>#,##0</c:formatCode>
                <c:ptCount val="121"/>
                <c:pt idx="0">
                  <c:v>6343</c:v>
                </c:pt>
                <c:pt idx="1">
                  <c:v>6318</c:v>
                </c:pt>
                <c:pt idx="2">
                  <c:v>6647</c:v>
                </c:pt>
                <c:pt idx="3">
                  <c:v>6479</c:v>
                </c:pt>
                <c:pt idx="4">
                  <c:v>6949</c:v>
                </c:pt>
                <c:pt idx="5">
                  <c:v>6766</c:v>
                </c:pt>
                <c:pt idx="6">
                  <c:v>6997</c:v>
                </c:pt>
                <c:pt idx="7">
                  <c:v>7960</c:v>
                </c:pt>
                <c:pt idx="8">
                  <c:v>7340</c:v>
                </c:pt>
                <c:pt idx="9">
                  <c:v>7398</c:v>
                </c:pt>
                <c:pt idx="10">
                  <c:v>7281</c:v>
                </c:pt>
                <c:pt idx="11">
                  <c:v>5672</c:v>
                </c:pt>
                <c:pt idx="12">
                  <c:v>6130</c:v>
                </c:pt>
                <c:pt idx="13">
                  <c:v>6660</c:v>
                </c:pt>
                <c:pt idx="14">
                  <c:v>7617</c:v>
                </c:pt>
                <c:pt idx="15">
                  <c:v>8011</c:v>
                </c:pt>
                <c:pt idx="16">
                  <c:v>7966</c:v>
                </c:pt>
                <c:pt idx="17">
                  <c:v>7292</c:v>
                </c:pt>
                <c:pt idx="18">
                  <c:v>7404</c:v>
                </c:pt>
                <c:pt idx="19">
                  <c:v>7866</c:v>
                </c:pt>
                <c:pt idx="20">
                  <c:v>7767</c:v>
                </c:pt>
                <c:pt idx="21">
                  <c:v>8436</c:v>
                </c:pt>
                <c:pt idx="22">
                  <c:v>7381</c:v>
                </c:pt>
                <c:pt idx="23">
                  <c:v>7176</c:v>
                </c:pt>
                <c:pt idx="24">
                  <c:v>7170</c:v>
                </c:pt>
                <c:pt idx="25">
                  <c:v>7843</c:v>
                </c:pt>
                <c:pt idx="26">
                  <c:v>8899</c:v>
                </c:pt>
                <c:pt idx="27">
                  <c:v>8889</c:v>
                </c:pt>
                <c:pt idx="28">
                  <c:v>8822</c:v>
                </c:pt>
                <c:pt idx="29">
                  <c:v>8691</c:v>
                </c:pt>
                <c:pt idx="30">
                  <c:v>9526</c:v>
                </c:pt>
                <c:pt idx="31">
                  <c:v>9440</c:v>
                </c:pt>
                <c:pt idx="32">
                  <c:v>9790</c:v>
                </c:pt>
                <c:pt idx="33">
                  <c:v>9425</c:v>
                </c:pt>
                <c:pt idx="34">
                  <c:v>9000</c:v>
                </c:pt>
                <c:pt idx="35">
                  <c:v>8816</c:v>
                </c:pt>
                <c:pt idx="36">
                  <c:v>8680</c:v>
                </c:pt>
                <c:pt idx="37">
                  <c:v>9921</c:v>
                </c:pt>
                <c:pt idx="38">
                  <c:v>9962</c:v>
                </c:pt>
                <c:pt idx="39">
                  <c:v>10438</c:v>
                </c:pt>
                <c:pt idx="40">
                  <c:v>10693</c:v>
                </c:pt>
                <c:pt idx="41">
                  <c:v>10732</c:v>
                </c:pt>
                <c:pt idx="42">
                  <c:v>10104</c:v>
                </c:pt>
                <c:pt idx="43">
                  <c:v>10575</c:v>
                </c:pt>
                <c:pt idx="44">
                  <c:v>10702</c:v>
                </c:pt>
                <c:pt idx="45">
                  <c:v>11189</c:v>
                </c:pt>
                <c:pt idx="46">
                  <c:v>10990</c:v>
                </c:pt>
                <c:pt idx="47">
                  <c:v>9641</c:v>
                </c:pt>
                <c:pt idx="48">
                  <c:v>9282</c:v>
                </c:pt>
                <c:pt idx="49">
                  <c:v>10916</c:v>
                </c:pt>
                <c:pt idx="50">
                  <c:v>12170</c:v>
                </c:pt>
                <c:pt idx="51">
                  <c:v>9958</c:v>
                </c:pt>
                <c:pt idx="52">
                  <c:v>11443</c:v>
                </c:pt>
                <c:pt idx="53">
                  <c:v>11190</c:v>
                </c:pt>
                <c:pt idx="54">
                  <c:v>10250</c:v>
                </c:pt>
                <c:pt idx="55">
                  <c:v>10998</c:v>
                </c:pt>
                <c:pt idx="56">
                  <c:v>10862</c:v>
                </c:pt>
                <c:pt idx="57">
                  <c:v>11198</c:v>
                </c:pt>
                <c:pt idx="58">
                  <c:v>11291</c:v>
                </c:pt>
                <c:pt idx="59">
                  <c:v>10062</c:v>
                </c:pt>
                <c:pt idx="60">
                  <c:v>11384</c:v>
                </c:pt>
                <c:pt idx="61">
                  <c:v>10934</c:v>
                </c:pt>
                <c:pt idx="62">
                  <c:v>12720</c:v>
                </c:pt>
                <c:pt idx="63">
                  <c:v>12177</c:v>
                </c:pt>
                <c:pt idx="64">
                  <c:v>13045</c:v>
                </c:pt>
                <c:pt idx="65">
                  <c:v>12731</c:v>
                </c:pt>
                <c:pt idx="66">
                  <c:v>12055</c:v>
                </c:pt>
                <c:pt idx="67">
                  <c:v>12738</c:v>
                </c:pt>
                <c:pt idx="68">
                  <c:v>12214</c:v>
                </c:pt>
                <c:pt idx="69">
                  <c:v>12324</c:v>
                </c:pt>
                <c:pt idx="70">
                  <c:v>12282</c:v>
                </c:pt>
                <c:pt idx="71">
                  <c:v>11489</c:v>
                </c:pt>
                <c:pt idx="72">
                  <c:v>12328</c:v>
                </c:pt>
                <c:pt idx="73">
                  <c:v>12668</c:v>
                </c:pt>
                <c:pt idx="74">
                  <c:v>14391</c:v>
                </c:pt>
                <c:pt idx="75">
                  <c:v>13205</c:v>
                </c:pt>
                <c:pt idx="76">
                  <c:v>14267</c:v>
                </c:pt>
                <c:pt idx="77">
                  <c:v>13745</c:v>
                </c:pt>
                <c:pt idx="78">
                  <c:v>13646</c:v>
                </c:pt>
                <c:pt idx="79">
                  <c:v>13964</c:v>
                </c:pt>
                <c:pt idx="80">
                  <c:v>13752</c:v>
                </c:pt>
                <c:pt idx="81">
                  <c:v>13847</c:v>
                </c:pt>
                <c:pt idx="82">
                  <c:v>13327</c:v>
                </c:pt>
                <c:pt idx="83">
                  <c:v>11471</c:v>
                </c:pt>
                <c:pt idx="84">
                  <c:v>11126</c:v>
                </c:pt>
                <c:pt idx="85">
                  <c:v>11308</c:v>
                </c:pt>
                <c:pt idx="86">
                  <c:v>13109</c:v>
                </c:pt>
                <c:pt idx="87">
                  <c:v>9902</c:v>
                </c:pt>
                <c:pt idx="88">
                  <c:v>8924</c:v>
                </c:pt>
                <c:pt idx="89">
                  <c:v>11498</c:v>
                </c:pt>
                <c:pt idx="90">
                  <c:v>13446</c:v>
                </c:pt>
                <c:pt idx="91">
                  <c:v>12841</c:v>
                </c:pt>
                <c:pt idx="92">
                  <c:v>13362</c:v>
                </c:pt>
                <c:pt idx="93">
                  <c:v>13386</c:v>
                </c:pt>
                <c:pt idx="94">
                  <c:v>12857</c:v>
                </c:pt>
                <c:pt idx="95">
                  <c:v>12287</c:v>
                </c:pt>
                <c:pt idx="96">
                  <c:v>11979</c:v>
                </c:pt>
                <c:pt idx="97">
                  <c:v>12826</c:v>
                </c:pt>
                <c:pt idx="98">
                  <c:v>14660</c:v>
                </c:pt>
                <c:pt idx="99">
                  <c:v>13895</c:v>
                </c:pt>
                <c:pt idx="100">
                  <c:v>13135</c:v>
                </c:pt>
                <c:pt idx="101">
                  <c:v>13886</c:v>
                </c:pt>
                <c:pt idx="102">
                  <c:v>14796</c:v>
                </c:pt>
                <c:pt idx="103">
                  <c:v>13870</c:v>
                </c:pt>
                <c:pt idx="104">
                  <c:v>13236</c:v>
                </c:pt>
                <c:pt idx="105">
                  <c:v>14610</c:v>
                </c:pt>
                <c:pt idx="106">
                  <c:v>14774</c:v>
                </c:pt>
                <c:pt idx="107">
                  <c:v>14421</c:v>
                </c:pt>
                <c:pt idx="108">
                  <c:v>14235</c:v>
                </c:pt>
                <c:pt idx="109">
                  <c:v>15137</c:v>
                </c:pt>
                <c:pt idx="110">
                  <c:v>15947</c:v>
                </c:pt>
                <c:pt idx="111">
                  <c:v>15224</c:v>
                </c:pt>
                <c:pt idx="112">
                  <c:v>16284</c:v>
                </c:pt>
                <c:pt idx="113">
                  <c:v>16104</c:v>
                </c:pt>
                <c:pt idx="114">
                  <c:v>16716</c:v>
                </c:pt>
                <c:pt idx="115">
                  <c:v>17383</c:v>
                </c:pt>
                <c:pt idx="116">
                  <c:v>17426</c:v>
                </c:pt>
                <c:pt idx="117">
                  <c:v>16773</c:v>
                </c:pt>
                <c:pt idx="118">
                  <c:v>16641</c:v>
                </c:pt>
                <c:pt idx="119">
                  <c:v>17420</c:v>
                </c:pt>
                <c:pt idx="120">
                  <c:v>16528</c:v>
                </c:pt>
              </c:numCache>
            </c:numRef>
          </c:val>
          <c:extLst>
            <c:ext xmlns:c16="http://schemas.microsoft.com/office/drawing/2014/chart" uri="{C3380CC4-5D6E-409C-BE32-E72D297353CC}">
              <c16:uniqueId val="{00000016-CF26-4F81-8503-5734AEBB00C4}"/>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'F100'!$D$5</c:f>
              <c:strCache>
                <c:ptCount val="1"/>
                <c:pt idx="0">
                  <c:v>Promedio</c:v>
                </c:pt>
              </c:strCache>
            </c:strRef>
          </c:tx>
          <c:spPr>
            <a:ln w="28575" cap="rnd">
              <a:solidFill>
                <a:srgbClr val="B69630"/>
              </a:solidFill>
              <a:round/>
            </a:ln>
            <a:effectLst/>
          </c:spPr>
          <c:marker>
            <c:symbol val="none"/>
          </c:marker>
          <c:cat>
            <c:multiLvlStrRef>
              <c:f>'F100'!$A$6:$B$126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'F100'!$D$6:$D$126</c:f>
              <c:numCache>
                <c:formatCode>#,##0</c:formatCode>
                <c:ptCount val="121"/>
                <c:pt idx="0">
                  <c:v>6644</c:v>
                </c:pt>
                <c:pt idx="1">
                  <c:v>6655</c:v>
                </c:pt>
                <c:pt idx="2">
                  <c:v>6608</c:v>
                </c:pt>
                <c:pt idx="3">
                  <c:v>6598</c:v>
                </c:pt>
                <c:pt idx="4">
                  <c:v>6624</c:v>
                </c:pt>
                <c:pt idx="5">
                  <c:v>6629</c:v>
                </c:pt>
                <c:pt idx="6">
                  <c:v>6655</c:v>
                </c:pt>
                <c:pt idx="7">
                  <c:v>6751</c:v>
                </c:pt>
                <c:pt idx="8">
                  <c:v>6821</c:v>
                </c:pt>
                <c:pt idx="9">
                  <c:v>6820</c:v>
                </c:pt>
                <c:pt idx="10">
                  <c:v>6820</c:v>
                </c:pt>
                <c:pt idx="11">
                  <c:v>6846</c:v>
                </c:pt>
                <c:pt idx="12">
                  <c:v>6828</c:v>
                </c:pt>
                <c:pt idx="13">
                  <c:v>6857</c:v>
                </c:pt>
                <c:pt idx="14">
                  <c:v>6938</c:v>
                </c:pt>
                <c:pt idx="15">
                  <c:v>7065</c:v>
                </c:pt>
                <c:pt idx="16">
                  <c:v>7150</c:v>
                </c:pt>
                <c:pt idx="17">
                  <c:v>7194</c:v>
                </c:pt>
                <c:pt idx="18">
                  <c:v>7228</c:v>
                </c:pt>
                <c:pt idx="19">
                  <c:v>7220</c:v>
                </c:pt>
                <c:pt idx="20">
                  <c:v>7255</c:v>
                </c:pt>
                <c:pt idx="21">
                  <c:v>7342</c:v>
                </c:pt>
                <c:pt idx="22">
                  <c:v>7350</c:v>
                </c:pt>
                <c:pt idx="23">
                  <c:v>7476</c:v>
                </c:pt>
                <c:pt idx="24">
                  <c:v>7562</c:v>
                </c:pt>
                <c:pt idx="25">
                  <c:v>7661</c:v>
                </c:pt>
                <c:pt idx="26">
                  <c:v>7767</c:v>
                </c:pt>
                <c:pt idx="27">
                  <c:v>7841</c:v>
                </c:pt>
                <c:pt idx="28">
                  <c:v>7912</c:v>
                </c:pt>
                <c:pt idx="29">
                  <c:v>8029</c:v>
                </c:pt>
                <c:pt idx="30">
                  <c:v>8205</c:v>
                </c:pt>
                <c:pt idx="31">
                  <c:v>8337</c:v>
                </c:pt>
                <c:pt idx="32">
                  <c:v>8505</c:v>
                </c:pt>
                <c:pt idx="33">
                  <c:v>8588</c:v>
                </c:pt>
                <c:pt idx="34">
                  <c:v>8723</c:v>
                </c:pt>
                <c:pt idx="35">
                  <c:v>8859</c:v>
                </c:pt>
                <c:pt idx="36">
                  <c:v>8985</c:v>
                </c:pt>
                <c:pt idx="37">
                  <c:v>9158</c:v>
                </c:pt>
                <c:pt idx="38">
                  <c:v>9247</c:v>
                </c:pt>
                <c:pt idx="39">
                  <c:v>9376</c:v>
                </c:pt>
                <c:pt idx="40">
                  <c:v>9532</c:v>
                </c:pt>
                <c:pt idx="41">
                  <c:v>9702</c:v>
                </c:pt>
                <c:pt idx="42">
                  <c:v>9750</c:v>
                </c:pt>
                <c:pt idx="43">
                  <c:v>9845</c:v>
                </c:pt>
                <c:pt idx="44">
                  <c:v>9921</c:v>
                </c:pt>
                <c:pt idx="45">
                  <c:v>10068</c:v>
                </c:pt>
                <c:pt idx="46">
                  <c:v>10234</c:v>
                </c:pt>
                <c:pt idx="47">
                  <c:v>10302</c:v>
                </c:pt>
                <c:pt idx="48">
                  <c:v>10353</c:v>
                </c:pt>
                <c:pt idx="49">
                  <c:v>10435</c:v>
                </c:pt>
                <c:pt idx="50">
                  <c:v>10619</c:v>
                </c:pt>
                <c:pt idx="51">
                  <c:v>10579</c:v>
                </c:pt>
                <c:pt idx="52">
                  <c:v>10642</c:v>
                </c:pt>
                <c:pt idx="53">
                  <c:v>10680</c:v>
                </c:pt>
                <c:pt idx="54">
                  <c:v>10692</c:v>
                </c:pt>
                <c:pt idx="55">
                  <c:v>10727</c:v>
                </c:pt>
                <c:pt idx="56">
                  <c:v>10741</c:v>
                </c:pt>
                <c:pt idx="57">
                  <c:v>10741</c:v>
                </c:pt>
                <c:pt idx="58">
                  <c:v>10767</c:v>
                </c:pt>
                <c:pt idx="59">
                  <c:v>10802</c:v>
                </c:pt>
                <c:pt idx="60">
                  <c:v>10977</c:v>
                </c:pt>
                <c:pt idx="61">
                  <c:v>10978</c:v>
                </c:pt>
                <c:pt idx="62">
                  <c:v>11024</c:v>
                </c:pt>
                <c:pt idx="63">
                  <c:v>11209</c:v>
                </c:pt>
                <c:pt idx="64">
                  <c:v>11343</c:v>
                </c:pt>
                <c:pt idx="65">
                  <c:v>11471</c:v>
                </c:pt>
                <c:pt idx="66">
                  <c:v>11622</c:v>
                </c:pt>
                <c:pt idx="67">
                  <c:v>11767</c:v>
                </c:pt>
                <c:pt idx="68">
                  <c:v>11879</c:v>
                </c:pt>
                <c:pt idx="69">
                  <c:v>11973</c:v>
                </c:pt>
                <c:pt idx="70">
                  <c:v>12056</c:v>
                </c:pt>
                <c:pt idx="71">
                  <c:v>12174</c:v>
                </c:pt>
                <c:pt idx="72">
                  <c:v>12253</c:v>
                </c:pt>
                <c:pt idx="73">
                  <c:v>12398</c:v>
                </c:pt>
                <c:pt idx="74">
                  <c:v>12537</c:v>
                </c:pt>
                <c:pt idx="75">
                  <c:v>12623</c:v>
                </c:pt>
                <c:pt idx="76">
                  <c:v>12724</c:v>
                </c:pt>
                <c:pt idx="77">
                  <c:v>12809</c:v>
                </c:pt>
                <c:pt idx="78">
                  <c:v>12941</c:v>
                </c:pt>
                <c:pt idx="79">
                  <c:v>13044</c:v>
                </c:pt>
                <c:pt idx="80">
                  <c:v>13172</c:v>
                </c:pt>
                <c:pt idx="81">
                  <c:v>13299</c:v>
                </c:pt>
                <c:pt idx="82">
                  <c:v>13386</c:v>
                </c:pt>
                <c:pt idx="83">
                  <c:v>13384</c:v>
                </c:pt>
                <c:pt idx="84">
                  <c:v>13284</c:v>
                </c:pt>
                <c:pt idx="85">
                  <c:v>13171</c:v>
                </c:pt>
                <c:pt idx="86">
                  <c:v>13064</c:v>
                </c:pt>
                <c:pt idx="87">
                  <c:v>12789</c:v>
                </c:pt>
                <c:pt idx="88">
                  <c:v>12344</c:v>
                </c:pt>
                <c:pt idx="89">
                  <c:v>12156</c:v>
                </c:pt>
                <c:pt idx="90">
                  <c:v>12140</c:v>
                </c:pt>
                <c:pt idx="91">
                  <c:v>12046</c:v>
                </c:pt>
                <c:pt idx="92">
                  <c:v>12014</c:v>
                </c:pt>
                <c:pt idx="93">
                  <c:v>11975</c:v>
                </c:pt>
                <c:pt idx="94">
                  <c:v>11936</c:v>
                </c:pt>
                <c:pt idx="95">
                  <c:v>12004</c:v>
                </c:pt>
                <c:pt idx="96">
                  <c:v>12075</c:v>
                </c:pt>
                <c:pt idx="97">
                  <c:v>12202</c:v>
                </c:pt>
                <c:pt idx="98">
                  <c:v>12331</c:v>
                </c:pt>
                <c:pt idx="99">
                  <c:v>12663</c:v>
                </c:pt>
                <c:pt idx="100">
                  <c:v>13014</c:v>
                </c:pt>
                <c:pt idx="101">
                  <c:v>13213</c:v>
                </c:pt>
                <c:pt idx="102">
                  <c:v>13326</c:v>
                </c:pt>
                <c:pt idx="103">
                  <c:v>13411</c:v>
                </c:pt>
                <c:pt idx="104">
                  <c:v>13401</c:v>
                </c:pt>
                <c:pt idx="105">
                  <c:v>13503</c:v>
                </c:pt>
                <c:pt idx="106">
                  <c:v>13663</c:v>
                </c:pt>
                <c:pt idx="107">
                  <c:v>13841</c:v>
                </c:pt>
                <c:pt idx="108">
                  <c:v>14029</c:v>
                </c:pt>
                <c:pt idx="109">
                  <c:v>14221</c:v>
                </c:pt>
                <c:pt idx="110">
                  <c:v>14328</c:v>
                </c:pt>
                <c:pt idx="111">
                  <c:v>14439</c:v>
                </c:pt>
                <c:pt idx="112">
                  <c:v>14702</c:v>
                </c:pt>
                <c:pt idx="113">
                  <c:v>14886</c:v>
                </c:pt>
                <c:pt idx="114">
                  <c:v>15047</c:v>
                </c:pt>
                <c:pt idx="115">
                  <c:v>15339</c:v>
                </c:pt>
                <c:pt idx="116">
                  <c:v>15688</c:v>
                </c:pt>
                <c:pt idx="117">
                  <c:v>15869</c:v>
                </c:pt>
                <c:pt idx="118">
                  <c:v>16024</c:v>
                </c:pt>
                <c:pt idx="119">
                  <c:v>16274</c:v>
                </c:pt>
                <c:pt idx="120">
                  <c:v>16465</c:v>
                </c:pt>
              </c:numCache>
            </c:numRef>
          </c:val>
          <c:smooth val="0"/>
          <c:extLst>
            <c:ext xmlns:c16="http://schemas.microsoft.com/office/drawing/2014/chart" uri="{C3380CC4-5D6E-409C-BE32-E72D297353CC}">
              <c16:uniqueId val="{00000017-CF26-4F81-8503-5734AEBB00C4}"/>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'F101'!$C$5</c:f>
              <c:strCache>
                <c:ptCount val="1"/>
                <c:pt idx="0">
                  <c:v>Exportaciones</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5D3-4E6D-B853-2A16E6383C0D}"/>
              </c:ext>
            </c:extLst>
          </c:dPt>
          <c:dPt>
            <c:idx val="12"/>
            <c:invertIfNegative val="0"/>
            <c:bubble3D val="0"/>
            <c:spPr>
              <a:solidFill>
                <a:srgbClr val="7C878E"/>
              </a:solidFill>
              <a:ln>
                <a:noFill/>
              </a:ln>
              <a:effectLst/>
            </c:spPr>
            <c:extLst>
              <c:ext xmlns:c16="http://schemas.microsoft.com/office/drawing/2014/chart" uri="{C3380CC4-5D6E-409C-BE32-E72D297353CC}">
                <c16:uniqueId val="{00000003-E5D3-4E6D-B853-2A16E6383C0D}"/>
              </c:ext>
            </c:extLst>
          </c:dPt>
          <c:dPt>
            <c:idx val="24"/>
            <c:invertIfNegative val="0"/>
            <c:bubble3D val="0"/>
            <c:spPr>
              <a:solidFill>
                <a:srgbClr val="7C878E"/>
              </a:solidFill>
              <a:ln>
                <a:noFill/>
              </a:ln>
              <a:effectLst/>
            </c:spPr>
            <c:extLst>
              <c:ext xmlns:c16="http://schemas.microsoft.com/office/drawing/2014/chart" uri="{C3380CC4-5D6E-409C-BE32-E72D297353CC}">
                <c16:uniqueId val="{00000005-E5D3-4E6D-B853-2A16E6383C0D}"/>
              </c:ext>
            </c:extLst>
          </c:dPt>
          <c:dPt>
            <c:idx val="36"/>
            <c:invertIfNegative val="0"/>
            <c:bubble3D val="0"/>
            <c:spPr>
              <a:solidFill>
                <a:srgbClr val="7C878E"/>
              </a:solidFill>
              <a:ln>
                <a:noFill/>
              </a:ln>
              <a:effectLst/>
            </c:spPr>
            <c:extLst>
              <c:ext xmlns:c16="http://schemas.microsoft.com/office/drawing/2014/chart" uri="{C3380CC4-5D6E-409C-BE32-E72D297353CC}">
                <c16:uniqueId val="{00000007-E5D3-4E6D-B853-2A16E6383C0D}"/>
              </c:ext>
            </c:extLst>
          </c:dPt>
          <c:dPt>
            <c:idx val="48"/>
            <c:invertIfNegative val="0"/>
            <c:bubble3D val="0"/>
            <c:spPr>
              <a:solidFill>
                <a:srgbClr val="7C878E"/>
              </a:solidFill>
              <a:ln>
                <a:noFill/>
              </a:ln>
              <a:effectLst/>
            </c:spPr>
            <c:extLst>
              <c:ext xmlns:c16="http://schemas.microsoft.com/office/drawing/2014/chart" uri="{C3380CC4-5D6E-409C-BE32-E72D297353CC}">
                <c16:uniqueId val="{00000009-E5D3-4E6D-B853-2A16E6383C0D}"/>
              </c:ext>
            </c:extLst>
          </c:dPt>
          <c:dPt>
            <c:idx val="60"/>
            <c:invertIfNegative val="0"/>
            <c:bubble3D val="0"/>
            <c:spPr>
              <a:solidFill>
                <a:srgbClr val="7C878E"/>
              </a:solidFill>
              <a:ln>
                <a:noFill/>
              </a:ln>
              <a:effectLst/>
            </c:spPr>
            <c:extLst>
              <c:ext xmlns:c16="http://schemas.microsoft.com/office/drawing/2014/chart" uri="{C3380CC4-5D6E-409C-BE32-E72D297353CC}">
                <c16:uniqueId val="{0000000B-E5D3-4E6D-B853-2A16E6383C0D}"/>
              </c:ext>
            </c:extLst>
          </c:dPt>
          <c:dPt>
            <c:idx val="72"/>
            <c:invertIfNegative val="0"/>
            <c:bubble3D val="0"/>
            <c:spPr>
              <a:solidFill>
                <a:srgbClr val="7C878E"/>
              </a:solidFill>
              <a:ln>
                <a:noFill/>
              </a:ln>
              <a:effectLst/>
            </c:spPr>
            <c:extLst>
              <c:ext xmlns:c16="http://schemas.microsoft.com/office/drawing/2014/chart" uri="{C3380CC4-5D6E-409C-BE32-E72D297353CC}">
                <c16:uniqueId val="{0000000D-E5D3-4E6D-B853-2A16E6383C0D}"/>
              </c:ext>
            </c:extLst>
          </c:dPt>
          <c:dPt>
            <c:idx val="84"/>
            <c:invertIfNegative val="0"/>
            <c:bubble3D val="0"/>
            <c:spPr>
              <a:solidFill>
                <a:srgbClr val="7C878E"/>
              </a:solidFill>
              <a:ln>
                <a:noFill/>
              </a:ln>
              <a:effectLst/>
            </c:spPr>
            <c:extLst>
              <c:ext xmlns:c16="http://schemas.microsoft.com/office/drawing/2014/chart" uri="{C3380CC4-5D6E-409C-BE32-E72D297353CC}">
                <c16:uniqueId val="{0000000F-E5D3-4E6D-B853-2A16E6383C0D}"/>
              </c:ext>
            </c:extLst>
          </c:dPt>
          <c:dPt>
            <c:idx val="96"/>
            <c:invertIfNegative val="0"/>
            <c:bubble3D val="0"/>
            <c:spPr>
              <a:solidFill>
                <a:srgbClr val="7C878E"/>
              </a:solidFill>
              <a:ln>
                <a:noFill/>
              </a:ln>
              <a:effectLst/>
            </c:spPr>
            <c:extLst>
              <c:ext xmlns:c16="http://schemas.microsoft.com/office/drawing/2014/chart" uri="{C3380CC4-5D6E-409C-BE32-E72D297353CC}">
                <c16:uniqueId val="{00000011-E5D3-4E6D-B853-2A16E6383C0D}"/>
              </c:ext>
            </c:extLst>
          </c:dPt>
          <c:dPt>
            <c:idx val="108"/>
            <c:invertIfNegative val="0"/>
            <c:bubble3D val="0"/>
            <c:spPr>
              <a:solidFill>
                <a:srgbClr val="7C878E"/>
              </a:solidFill>
              <a:ln>
                <a:noFill/>
              </a:ln>
              <a:effectLst/>
            </c:spPr>
            <c:extLst>
              <c:ext xmlns:c16="http://schemas.microsoft.com/office/drawing/2014/chart" uri="{C3380CC4-5D6E-409C-BE32-E72D297353CC}">
                <c16:uniqueId val="{00000013-E5D3-4E6D-B853-2A16E6383C0D}"/>
              </c:ext>
            </c:extLst>
          </c:dPt>
          <c:dPt>
            <c:idx val="120"/>
            <c:invertIfNegative val="0"/>
            <c:bubble3D val="0"/>
            <c:spPr>
              <a:solidFill>
                <a:srgbClr val="FBBB27"/>
              </a:solidFill>
              <a:ln>
                <a:noFill/>
              </a:ln>
              <a:effectLst/>
            </c:spPr>
            <c:extLst>
              <c:ext xmlns:c16="http://schemas.microsoft.com/office/drawing/2014/chart" uri="{C3380CC4-5D6E-409C-BE32-E72D297353CC}">
                <c16:uniqueId val="{00000015-E5D3-4E6D-B853-2A16E6383C0D}"/>
              </c:ext>
            </c:extLst>
          </c:dPt>
          <c:cat>
            <c:multiLvlStrRef>
              <c:f>'F101'!$A$6:$B$126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'F101'!$C$6:$C$126</c:f>
              <c:numCache>
                <c:formatCode>#,##0</c:formatCode>
                <c:ptCount val="121"/>
                <c:pt idx="0">
                  <c:v>652</c:v>
                </c:pt>
                <c:pt idx="1">
                  <c:v>636</c:v>
                </c:pt>
                <c:pt idx="2">
                  <c:v>1033</c:v>
                </c:pt>
                <c:pt idx="3">
                  <c:v>753</c:v>
                </c:pt>
                <c:pt idx="4">
                  <c:v>809</c:v>
                </c:pt>
                <c:pt idx="5">
                  <c:v>548</c:v>
                </c:pt>
                <c:pt idx="6">
                  <c:v>358</c:v>
                </c:pt>
                <c:pt idx="7">
                  <c:v>393</c:v>
                </c:pt>
                <c:pt idx="8">
                  <c:v>438</c:v>
                </c:pt>
                <c:pt idx="9">
                  <c:v>484</c:v>
                </c:pt>
                <c:pt idx="10">
                  <c:v>474</c:v>
                </c:pt>
                <c:pt idx="11">
                  <c:v>624</c:v>
                </c:pt>
                <c:pt idx="12">
                  <c:v>699</c:v>
                </c:pt>
                <c:pt idx="13">
                  <c:v>840</c:v>
                </c:pt>
                <c:pt idx="14">
                  <c:v>939</c:v>
                </c:pt>
                <c:pt idx="15">
                  <c:v>1027</c:v>
                </c:pt>
                <c:pt idx="16">
                  <c:v>828</c:v>
                </c:pt>
                <c:pt idx="17">
                  <c:v>736</c:v>
                </c:pt>
                <c:pt idx="18">
                  <c:v>595</c:v>
                </c:pt>
                <c:pt idx="19">
                  <c:v>559</c:v>
                </c:pt>
                <c:pt idx="20">
                  <c:v>520</c:v>
                </c:pt>
                <c:pt idx="21">
                  <c:v>611</c:v>
                </c:pt>
                <c:pt idx="22">
                  <c:v>644</c:v>
                </c:pt>
                <c:pt idx="23">
                  <c:v>783</c:v>
                </c:pt>
                <c:pt idx="24">
                  <c:v>691</c:v>
                </c:pt>
                <c:pt idx="25">
                  <c:v>721</c:v>
                </c:pt>
                <c:pt idx="26">
                  <c:v>755</c:v>
                </c:pt>
                <c:pt idx="27">
                  <c:v>828</c:v>
                </c:pt>
                <c:pt idx="28">
                  <c:v>882</c:v>
                </c:pt>
                <c:pt idx="29">
                  <c:v>824</c:v>
                </c:pt>
                <c:pt idx="30">
                  <c:v>649</c:v>
                </c:pt>
                <c:pt idx="31">
                  <c:v>594</c:v>
                </c:pt>
                <c:pt idx="32">
                  <c:v>663</c:v>
                </c:pt>
                <c:pt idx="33">
                  <c:v>617</c:v>
                </c:pt>
                <c:pt idx="34">
                  <c:v>715</c:v>
                </c:pt>
                <c:pt idx="35">
                  <c:v>744</c:v>
                </c:pt>
                <c:pt idx="36">
                  <c:v>711</c:v>
                </c:pt>
                <c:pt idx="37">
                  <c:v>745</c:v>
                </c:pt>
                <c:pt idx="38">
                  <c:v>843</c:v>
                </c:pt>
                <c:pt idx="39">
                  <c:v>874</c:v>
                </c:pt>
                <c:pt idx="40">
                  <c:v>894</c:v>
                </c:pt>
                <c:pt idx="41">
                  <c:v>802</c:v>
                </c:pt>
                <c:pt idx="42">
                  <c:v>570</c:v>
                </c:pt>
                <c:pt idx="43">
                  <c:v>561</c:v>
                </c:pt>
                <c:pt idx="44">
                  <c:v>623</c:v>
                </c:pt>
                <c:pt idx="45">
                  <c:v>635</c:v>
                </c:pt>
                <c:pt idx="46">
                  <c:v>590</c:v>
                </c:pt>
                <c:pt idx="47">
                  <c:v>675</c:v>
                </c:pt>
                <c:pt idx="48">
                  <c:v>645</c:v>
                </c:pt>
                <c:pt idx="49">
                  <c:v>871</c:v>
                </c:pt>
                <c:pt idx="50">
                  <c:v>1039</c:v>
                </c:pt>
                <c:pt idx="51">
                  <c:v>992</c:v>
                </c:pt>
                <c:pt idx="52">
                  <c:v>1045</c:v>
                </c:pt>
                <c:pt idx="53">
                  <c:v>949</c:v>
                </c:pt>
                <c:pt idx="54">
                  <c:v>754</c:v>
                </c:pt>
                <c:pt idx="55">
                  <c:v>691</c:v>
                </c:pt>
                <c:pt idx="56">
                  <c:v>759</c:v>
                </c:pt>
                <c:pt idx="57">
                  <c:v>885</c:v>
                </c:pt>
                <c:pt idx="58">
                  <c:v>959</c:v>
                </c:pt>
                <c:pt idx="59">
                  <c:v>1129</c:v>
                </c:pt>
                <c:pt idx="60">
                  <c:v>980</c:v>
                </c:pt>
                <c:pt idx="61">
                  <c:v>983</c:v>
                </c:pt>
                <c:pt idx="62">
                  <c:v>986</c:v>
                </c:pt>
                <c:pt idx="63">
                  <c:v>997</c:v>
                </c:pt>
                <c:pt idx="64">
                  <c:v>990</c:v>
                </c:pt>
                <c:pt idx="65">
                  <c:v>1008</c:v>
                </c:pt>
                <c:pt idx="66">
                  <c:v>759</c:v>
                </c:pt>
                <c:pt idx="67">
                  <c:v>718</c:v>
                </c:pt>
                <c:pt idx="68">
                  <c:v>753</c:v>
                </c:pt>
                <c:pt idx="69">
                  <c:v>777</c:v>
                </c:pt>
                <c:pt idx="70">
                  <c:v>817</c:v>
                </c:pt>
                <c:pt idx="71">
                  <c:v>797</c:v>
                </c:pt>
                <c:pt idx="72">
                  <c:v>859</c:v>
                </c:pt>
                <c:pt idx="73">
                  <c:v>1083</c:v>
                </c:pt>
                <c:pt idx="74">
                  <c:v>1114</c:v>
                </c:pt>
                <c:pt idx="75">
                  <c:v>1143</c:v>
                </c:pt>
                <c:pt idx="76">
                  <c:v>1164</c:v>
                </c:pt>
                <c:pt idx="77">
                  <c:v>1145</c:v>
                </c:pt>
                <c:pt idx="78">
                  <c:v>1080</c:v>
                </c:pt>
                <c:pt idx="79">
                  <c:v>946</c:v>
                </c:pt>
                <c:pt idx="80">
                  <c:v>1021</c:v>
                </c:pt>
                <c:pt idx="81">
                  <c:v>1080</c:v>
                </c:pt>
                <c:pt idx="82">
                  <c:v>1103</c:v>
                </c:pt>
                <c:pt idx="83">
                  <c:v>1157</c:v>
                </c:pt>
                <c:pt idx="84">
                  <c:v>1173</c:v>
                </c:pt>
                <c:pt idx="85">
                  <c:v>1171</c:v>
                </c:pt>
                <c:pt idx="86">
                  <c:v>1195</c:v>
                </c:pt>
                <c:pt idx="87">
                  <c:v>1129</c:v>
                </c:pt>
                <c:pt idx="88">
                  <c:v>1189</c:v>
                </c:pt>
                <c:pt idx="89">
                  <c:v>1204</c:v>
                </c:pt>
                <c:pt idx="90">
                  <c:v>1172</c:v>
                </c:pt>
                <c:pt idx="91">
                  <c:v>1145</c:v>
                </c:pt>
                <c:pt idx="92">
                  <c:v>1189</c:v>
                </c:pt>
                <c:pt idx="93">
                  <c:v>1267</c:v>
                </c:pt>
                <c:pt idx="94">
                  <c:v>1309</c:v>
                </c:pt>
                <c:pt idx="95">
                  <c:v>1370</c:v>
                </c:pt>
                <c:pt idx="96">
                  <c:v>1433</c:v>
                </c:pt>
                <c:pt idx="97">
                  <c:v>1483</c:v>
                </c:pt>
                <c:pt idx="98">
                  <c:v>1545</c:v>
                </c:pt>
                <c:pt idx="99">
                  <c:v>1535</c:v>
                </c:pt>
                <c:pt idx="100">
                  <c:v>1580</c:v>
                </c:pt>
                <c:pt idx="101">
                  <c:v>1553</c:v>
                </c:pt>
                <c:pt idx="102">
                  <c:v>1550</c:v>
                </c:pt>
                <c:pt idx="103">
                  <c:v>1534</c:v>
                </c:pt>
                <c:pt idx="104">
                  <c:v>1527</c:v>
                </c:pt>
                <c:pt idx="105">
                  <c:v>1569</c:v>
                </c:pt>
                <c:pt idx="106">
                  <c:v>1588</c:v>
                </c:pt>
                <c:pt idx="107">
                  <c:v>1637</c:v>
                </c:pt>
                <c:pt idx="108">
                  <c:v>1645</c:v>
                </c:pt>
                <c:pt idx="109">
                  <c:v>1682</c:v>
                </c:pt>
                <c:pt idx="110">
                  <c:v>1736</c:v>
                </c:pt>
                <c:pt idx="111">
                  <c:v>1778</c:v>
                </c:pt>
                <c:pt idx="112">
                  <c:v>1791</c:v>
                </c:pt>
                <c:pt idx="113">
                  <c:v>1784</c:v>
                </c:pt>
                <c:pt idx="114">
                  <c:v>1740</c:v>
                </c:pt>
                <c:pt idx="115">
                  <c:v>1781</c:v>
                </c:pt>
                <c:pt idx="116">
                  <c:v>1792</c:v>
                </c:pt>
                <c:pt idx="117">
                  <c:v>1769</c:v>
                </c:pt>
                <c:pt idx="118">
                  <c:v>1826</c:v>
                </c:pt>
                <c:pt idx="119">
                  <c:v>1849</c:v>
                </c:pt>
                <c:pt idx="120">
                  <c:v>1879</c:v>
                </c:pt>
              </c:numCache>
            </c:numRef>
          </c:val>
          <c:extLst>
            <c:ext xmlns:c16="http://schemas.microsoft.com/office/drawing/2014/chart" uri="{C3380CC4-5D6E-409C-BE32-E72D297353CC}">
              <c16:uniqueId val="{00000016-E5D3-4E6D-B853-2A16E6383C0D}"/>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'F101'!$D$5</c:f>
              <c:strCache>
                <c:ptCount val="1"/>
                <c:pt idx="0">
                  <c:v>Promedio</c:v>
                </c:pt>
              </c:strCache>
            </c:strRef>
          </c:tx>
          <c:spPr>
            <a:ln w="28575" cap="rnd">
              <a:solidFill>
                <a:srgbClr val="B69630"/>
              </a:solidFill>
              <a:round/>
            </a:ln>
            <a:effectLst/>
          </c:spPr>
          <c:marker>
            <c:symbol val="none"/>
          </c:marker>
          <c:cat>
            <c:multiLvlStrRef>
              <c:f>'F101'!$A$6:$B$126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'F101'!$D$6:$D$126</c:f>
              <c:numCache>
                <c:formatCode>#,##0</c:formatCode>
                <c:ptCount val="121"/>
                <c:pt idx="0">
                  <c:v>513</c:v>
                </c:pt>
                <c:pt idx="1">
                  <c:v>526</c:v>
                </c:pt>
                <c:pt idx="2">
                  <c:v>551</c:v>
                </c:pt>
                <c:pt idx="3">
                  <c:v>556</c:v>
                </c:pt>
                <c:pt idx="4">
                  <c:v>569</c:v>
                </c:pt>
                <c:pt idx="5">
                  <c:v>579</c:v>
                </c:pt>
                <c:pt idx="6">
                  <c:v>586</c:v>
                </c:pt>
                <c:pt idx="7">
                  <c:v>601</c:v>
                </c:pt>
                <c:pt idx="8">
                  <c:v>613</c:v>
                </c:pt>
                <c:pt idx="9">
                  <c:v>620</c:v>
                </c:pt>
                <c:pt idx="10">
                  <c:v>608</c:v>
                </c:pt>
                <c:pt idx="11">
                  <c:v>600</c:v>
                </c:pt>
                <c:pt idx="12">
                  <c:v>604</c:v>
                </c:pt>
                <c:pt idx="13">
                  <c:v>621</c:v>
                </c:pt>
                <c:pt idx="14">
                  <c:v>613</c:v>
                </c:pt>
                <c:pt idx="15">
                  <c:v>636</c:v>
                </c:pt>
                <c:pt idx="16">
                  <c:v>638</c:v>
                </c:pt>
                <c:pt idx="17">
                  <c:v>653</c:v>
                </c:pt>
                <c:pt idx="18">
                  <c:v>673</c:v>
                </c:pt>
                <c:pt idx="19">
                  <c:v>687</c:v>
                </c:pt>
                <c:pt idx="20">
                  <c:v>694</c:v>
                </c:pt>
                <c:pt idx="21">
                  <c:v>704</c:v>
                </c:pt>
                <c:pt idx="22">
                  <c:v>718</c:v>
                </c:pt>
                <c:pt idx="23">
                  <c:v>732</c:v>
                </c:pt>
                <c:pt idx="24">
                  <c:v>731</c:v>
                </c:pt>
                <c:pt idx="25">
                  <c:v>721</c:v>
                </c:pt>
                <c:pt idx="26">
                  <c:v>706</c:v>
                </c:pt>
                <c:pt idx="27">
                  <c:v>689</c:v>
                </c:pt>
                <c:pt idx="28">
                  <c:v>694</c:v>
                </c:pt>
                <c:pt idx="29">
                  <c:v>701</c:v>
                </c:pt>
                <c:pt idx="30">
                  <c:v>706</c:v>
                </c:pt>
                <c:pt idx="31">
                  <c:v>709</c:v>
                </c:pt>
                <c:pt idx="32">
                  <c:v>720</c:v>
                </c:pt>
                <c:pt idx="33">
                  <c:v>721</c:v>
                </c:pt>
                <c:pt idx="34">
                  <c:v>727</c:v>
                </c:pt>
                <c:pt idx="35">
                  <c:v>724</c:v>
                </c:pt>
                <c:pt idx="36">
                  <c:v>725</c:v>
                </c:pt>
                <c:pt idx="37">
                  <c:v>727</c:v>
                </c:pt>
                <c:pt idx="38">
                  <c:v>735</c:v>
                </c:pt>
                <c:pt idx="39">
                  <c:v>739</c:v>
                </c:pt>
                <c:pt idx="40">
                  <c:v>739</c:v>
                </c:pt>
                <c:pt idx="41">
                  <c:v>738</c:v>
                </c:pt>
                <c:pt idx="42">
                  <c:v>731</c:v>
                </c:pt>
                <c:pt idx="43">
                  <c:v>728</c:v>
                </c:pt>
                <c:pt idx="44">
                  <c:v>725</c:v>
                </c:pt>
                <c:pt idx="45">
                  <c:v>726</c:v>
                </c:pt>
                <c:pt idx="46">
                  <c:v>716</c:v>
                </c:pt>
                <c:pt idx="47">
                  <c:v>710</c:v>
                </c:pt>
                <c:pt idx="48">
                  <c:v>705</c:v>
                </c:pt>
                <c:pt idx="49">
                  <c:v>715</c:v>
                </c:pt>
                <c:pt idx="50">
                  <c:v>732</c:v>
                </c:pt>
                <c:pt idx="51">
                  <c:v>741</c:v>
                </c:pt>
                <c:pt idx="52">
                  <c:v>754</c:v>
                </c:pt>
                <c:pt idx="53">
                  <c:v>766</c:v>
                </c:pt>
                <c:pt idx="54">
                  <c:v>782</c:v>
                </c:pt>
                <c:pt idx="55">
                  <c:v>792</c:v>
                </c:pt>
                <c:pt idx="56">
                  <c:v>804</c:v>
                </c:pt>
                <c:pt idx="57">
                  <c:v>825</c:v>
                </c:pt>
                <c:pt idx="58">
                  <c:v>855</c:v>
                </c:pt>
                <c:pt idx="59">
                  <c:v>893</c:v>
                </c:pt>
                <c:pt idx="60">
                  <c:v>921</c:v>
                </c:pt>
                <c:pt idx="61">
                  <c:v>931</c:v>
                </c:pt>
                <c:pt idx="62">
                  <c:v>926</c:v>
                </c:pt>
                <c:pt idx="63">
                  <c:v>926</c:v>
                </c:pt>
                <c:pt idx="64">
                  <c:v>922</c:v>
                </c:pt>
                <c:pt idx="65">
                  <c:v>927</c:v>
                </c:pt>
                <c:pt idx="66">
                  <c:v>927</c:v>
                </c:pt>
                <c:pt idx="67">
                  <c:v>930</c:v>
                </c:pt>
                <c:pt idx="68">
                  <c:v>929</c:v>
                </c:pt>
                <c:pt idx="69">
                  <c:v>920</c:v>
                </c:pt>
                <c:pt idx="70">
                  <c:v>908</c:v>
                </c:pt>
                <c:pt idx="71">
                  <c:v>880</c:v>
                </c:pt>
                <c:pt idx="72">
                  <c:v>870</c:v>
                </c:pt>
                <c:pt idx="73">
                  <c:v>879</c:v>
                </c:pt>
                <c:pt idx="74">
                  <c:v>889</c:v>
                </c:pt>
                <c:pt idx="75">
                  <c:v>902</c:v>
                </c:pt>
                <c:pt idx="76">
                  <c:v>916</c:v>
                </c:pt>
                <c:pt idx="77">
                  <c:v>927</c:v>
                </c:pt>
                <c:pt idx="78">
                  <c:v>954</c:v>
                </c:pt>
                <c:pt idx="79">
                  <c:v>973</c:v>
                </c:pt>
                <c:pt idx="80">
                  <c:v>996</c:v>
                </c:pt>
                <c:pt idx="81">
                  <c:v>1021</c:v>
                </c:pt>
                <c:pt idx="82">
                  <c:v>1045</c:v>
                </c:pt>
                <c:pt idx="83">
                  <c:v>1075</c:v>
                </c:pt>
                <c:pt idx="84">
                  <c:v>1101</c:v>
                </c:pt>
                <c:pt idx="85">
                  <c:v>1108</c:v>
                </c:pt>
                <c:pt idx="86">
                  <c:v>1115</c:v>
                </c:pt>
                <c:pt idx="87">
                  <c:v>1114</c:v>
                </c:pt>
                <c:pt idx="88">
                  <c:v>1116</c:v>
                </c:pt>
                <c:pt idx="89">
                  <c:v>1121</c:v>
                </c:pt>
                <c:pt idx="90">
                  <c:v>1128</c:v>
                </c:pt>
                <c:pt idx="91">
                  <c:v>1145</c:v>
                </c:pt>
                <c:pt idx="92">
                  <c:v>1159</c:v>
                </c:pt>
                <c:pt idx="93">
                  <c:v>1175</c:v>
                </c:pt>
                <c:pt idx="94">
                  <c:v>1192</c:v>
                </c:pt>
                <c:pt idx="95">
                  <c:v>1209</c:v>
                </c:pt>
                <c:pt idx="96">
                  <c:v>1231</c:v>
                </c:pt>
                <c:pt idx="97">
                  <c:v>1257</c:v>
                </c:pt>
                <c:pt idx="98">
                  <c:v>1286</c:v>
                </c:pt>
                <c:pt idx="99">
                  <c:v>1320</c:v>
                </c:pt>
                <c:pt idx="100">
                  <c:v>1353</c:v>
                </c:pt>
                <c:pt idx="101">
                  <c:v>1382</c:v>
                </c:pt>
                <c:pt idx="102">
                  <c:v>1413</c:v>
                </c:pt>
                <c:pt idx="103">
                  <c:v>1446</c:v>
                </c:pt>
                <c:pt idx="104">
                  <c:v>1474</c:v>
                </c:pt>
                <c:pt idx="105">
                  <c:v>1499</c:v>
                </c:pt>
                <c:pt idx="106">
                  <c:v>1522</c:v>
                </c:pt>
                <c:pt idx="107">
                  <c:v>1545</c:v>
                </c:pt>
                <c:pt idx="108">
                  <c:v>1562</c:v>
                </c:pt>
                <c:pt idx="109">
                  <c:v>1579</c:v>
                </c:pt>
                <c:pt idx="110">
                  <c:v>1595</c:v>
                </c:pt>
                <c:pt idx="111">
                  <c:v>1615</c:v>
                </c:pt>
                <c:pt idx="112">
                  <c:v>1632</c:v>
                </c:pt>
                <c:pt idx="113">
                  <c:v>1652</c:v>
                </c:pt>
                <c:pt idx="114">
                  <c:v>1668</c:v>
                </c:pt>
                <c:pt idx="115">
                  <c:v>1688</c:v>
                </c:pt>
                <c:pt idx="116">
                  <c:v>1710</c:v>
                </c:pt>
                <c:pt idx="117">
                  <c:v>1727</c:v>
                </c:pt>
                <c:pt idx="118">
                  <c:v>1747</c:v>
                </c:pt>
                <c:pt idx="119">
                  <c:v>1764</c:v>
                </c:pt>
                <c:pt idx="120">
                  <c:v>1784</c:v>
                </c:pt>
              </c:numCache>
            </c:numRef>
          </c:val>
          <c:smooth val="0"/>
          <c:extLst>
            <c:ext xmlns:c16="http://schemas.microsoft.com/office/drawing/2014/chart" uri="{C3380CC4-5D6E-409C-BE32-E72D297353CC}">
              <c16:uniqueId val="{00000017-E5D3-4E6D-B853-2A16E6383C0D}"/>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00.xml.rels><?xml version="1.0" encoding="UTF-8" standalone="yes"?>
<Relationships xmlns="http://schemas.openxmlformats.org/package/2006/relationships"><Relationship Id="rId1" Type="http://schemas.openxmlformats.org/officeDocument/2006/relationships/image" Target="../media/image7.emf"/></Relationships>
</file>

<file path=xl/drawings/_rels/drawing101.xml.rels><?xml version="1.0" encoding="UTF-8" standalone="yes"?>
<Relationships xmlns="http://schemas.openxmlformats.org/package/2006/relationships"><Relationship Id="rId1" Type="http://schemas.openxmlformats.org/officeDocument/2006/relationships/image" Target="../media/image8.emf"/></Relationships>
</file>

<file path=xl/drawings/_rels/drawing10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4.xml.rels><?xml version="1.0" encoding="UTF-8" standalone="yes"?>
<Relationships xmlns="http://schemas.openxmlformats.org/package/2006/relationships"><Relationship Id="rId3" Type="http://schemas.openxmlformats.org/officeDocument/2006/relationships/chart" Target="../charts/chart108.xml"/><Relationship Id="rId7" Type="http://schemas.openxmlformats.org/officeDocument/2006/relationships/chart" Target="../charts/chart112.xml"/><Relationship Id="rId2" Type="http://schemas.openxmlformats.org/officeDocument/2006/relationships/chart" Target="../charts/chart107.xml"/><Relationship Id="rId1" Type="http://schemas.openxmlformats.org/officeDocument/2006/relationships/chart" Target="../charts/chart106.xml"/><Relationship Id="rId6" Type="http://schemas.openxmlformats.org/officeDocument/2006/relationships/chart" Target="../charts/chart111.xml"/><Relationship Id="rId5" Type="http://schemas.openxmlformats.org/officeDocument/2006/relationships/chart" Target="../charts/chart110.xml"/><Relationship Id="rId4" Type="http://schemas.openxmlformats.org/officeDocument/2006/relationships/chart" Target="../charts/chart109.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4" Type="http://schemas.openxmlformats.org/officeDocument/2006/relationships/chart" Target="../charts/chart47.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97.xml.rels><?xml version="1.0" encoding="UTF-8" standalone="yes"?>
<Relationships xmlns="http://schemas.openxmlformats.org/package/2006/relationships"><Relationship Id="rId1" Type="http://schemas.openxmlformats.org/officeDocument/2006/relationships/image" Target="../media/image4.emf"/></Relationships>
</file>

<file path=xl/drawings/_rels/drawing98.xml.rels><?xml version="1.0" encoding="UTF-8" standalone="yes"?>
<Relationships xmlns="http://schemas.openxmlformats.org/package/2006/relationships"><Relationship Id="rId1" Type="http://schemas.openxmlformats.org/officeDocument/2006/relationships/image" Target="../media/image5.emf"/></Relationships>
</file>

<file path=xl/drawings/_rels/drawing99.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7</xdr:col>
      <xdr:colOff>0</xdr:colOff>
      <xdr:row>4</xdr:row>
      <xdr:rowOff>0</xdr:rowOff>
    </xdr:from>
    <xdr:to>
      <xdr:col>17</xdr:col>
      <xdr:colOff>95250</xdr:colOff>
      <xdr:row>21</xdr:row>
      <xdr:rowOff>95250</xdr:rowOff>
    </xdr:to>
    <xdr:pic>
      <xdr:nvPicPr>
        <xdr:cNvPr id="2" name="Picture 1">
          <a:extLst>
            <a:ext uri="{FF2B5EF4-FFF2-40B4-BE49-F238E27FC236}">
              <a16:creationId xmlns:a16="http://schemas.microsoft.com/office/drawing/2014/main" id="{51BCD799-FCD8-45F5-919D-DF27DD950300}"/>
            </a:ext>
          </a:extLst>
        </xdr:cNvPr>
        <xdr:cNvPicPr>
          <a:picLocks noChangeAspect="1"/>
        </xdr:cNvPicPr>
      </xdr:nvPicPr>
      <xdr:blipFill>
        <a:blip xmlns:r="http://schemas.openxmlformats.org/officeDocument/2006/relationships" r:embed="rId1"/>
        <a:srcRect/>
        <a:stretch>
          <a:fillRect/>
        </a:stretch>
      </xdr:blipFill>
      <xdr:spPr>
        <a:xfrm>
          <a:off x="3970020" y="762000"/>
          <a:ext cx="6195060" cy="33375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868428</xdr:colOff>
      <xdr:row>0</xdr:row>
      <xdr:rowOff>0</xdr:rowOff>
    </xdr:from>
    <xdr:to>
      <xdr:col>18</xdr:col>
      <xdr:colOff>671380</xdr:colOff>
      <xdr:row>42</xdr:row>
      <xdr:rowOff>38621</xdr:rowOff>
    </xdr:to>
    <xdr:graphicFrame macro="">
      <xdr:nvGraphicFramePr>
        <xdr:cNvPr id="2" name="Gráfico 1">
          <a:extLst>
            <a:ext uri="{FF2B5EF4-FFF2-40B4-BE49-F238E27FC236}">
              <a16:creationId xmlns:a16="http://schemas.microsoft.com/office/drawing/2014/main" id="{7419BEB7-14AE-4DC3-B00E-D7272DEFC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editAs="oneCell">
    <xdr:from>
      <xdr:col>8</xdr:col>
      <xdr:colOff>0</xdr:colOff>
      <xdr:row>5</xdr:row>
      <xdr:rowOff>0</xdr:rowOff>
    </xdr:from>
    <xdr:to>
      <xdr:col>17</xdr:col>
      <xdr:colOff>459740</xdr:colOff>
      <xdr:row>24</xdr:row>
      <xdr:rowOff>126365</xdr:rowOff>
    </xdr:to>
    <xdr:pic>
      <xdr:nvPicPr>
        <xdr:cNvPr id="2" name="Picture">
          <a:extLst>
            <a:ext uri="{FF2B5EF4-FFF2-40B4-BE49-F238E27FC236}">
              <a16:creationId xmlns:a16="http://schemas.microsoft.com/office/drawing/2014/main" id="{8AAFC38E-46BC-4A15-AA94-60ECD70E6301}"/>
            </a:ext>
          </a:extLst>
        </xdr:cNvPr>
        <xdr:cNvPicPr/>
      </xdr:nvPicPr>
      <xdr:blipFill>
        <a:blip xmlns:r="http://schemas.openxmlformats.org/officeDocument/2006/relationships" r:embed="rId1"/>
        <a:stretch>
          <a:fillRect/>
        </a:stretch>
      </xdr:blipFill>
      <xdr:spPr bwMode="auto">
        <a:xfrm>
          <a:off x="4981575" y="952500"/>
          <a:ext cx="5946140" cy="3202940"/>
        </a:xfrm>
        <a:prstGeom prst="rect">
          <a:avLst/>
        </a:prstGeom>
        <a:noFill/>
        <a:ln w="9525">
          <a:noFill/>
          <a:headEnd/>
          <a:tailEnd/>
        </a:ln>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4</xdr:col>
      <xdr:colOff>0</xdr:colOff>
      <xdr:row>5</xdr:row>
      <xdr:rowOff>0</xdr:rowOff>
    </xdr:from>
    <xdr:to>
      <xdr:col>13</xdr:col>
      <xdr:colOff>459740</xdr:colOff>
      <xdr:row>40</xdr:row>
      <xdr:rowOff>8255</xdr:rowOff>
    </xdr:to>
    <xdr:pic>
      <xdr:nvPicPr>
        <xdr:cNvPr id="2" name="Picture">
          <a:extLst>
            <a:ext uri="{FF2B5EF4-FFF2-40B4-BE49-F238E27FC236}">
              <a16:creationId xmlns:a16="http://schemas.microsoft.com/office/drawing/2014/main" id="{8A7E2635-5875-4FA9-9D79-4DB87F0908CD}"/>
            </a:ext>
          </a:extLst>
        </xdr:cNvPr>
        <xdr:cNvPicPr/>
      </xdr:nvPicPr>
      <xdr:blipFill>
        <a:blip xmlns:r="http://schemas.openxmlformats.org/officeDocument/2006/relationships" r:embed="rId1"/>
        <a:stretch>
          <a:fillRect/>
        </a:stretch>
      </xdr:blipFill>
      <xdr:spPr bwMode="auto">
        <a:xfrm>
          <a:off x="2438400" y="952500"/>
          <a:ext cx="5946140" cy="5675630"/>
        </a:xfrm>
        <a:prstGeom prst="rect">
          <a:avLst/>
        </a:prstGeom>
        <a:noFill/>
        <a:ln w="9525">
          <a:noFill/>
          <a:headEnd/>
          <a:tailEnd/>
        </a:ln>
      </xdr:spPr>
    </xdr:pic>
    <xdr:clientData/>
  </xdr:twoCellAnchor>
</xdr:wsDr>
</file>

<file path=xl/drawings/drawing102.xml><?xml version="1.0" encoding="utf-8"?>
<xdr:wsDr xmlns:xdr="http://schemas.openxmlformats.org/drawingml/2006/spreadsheetDrawing" xmlns:a="http://schemas.openxmlformats.org/drawingml/2006/main">
  <xdr:twoCellAnchor>
    <xdr:from>
      <xdr:col>6</xdr:col>
      <xdr:colOff>0</xdr:colOff>
      <xdr:row>8</xdr:row>
      <xdr:rowOff>0</xdr:rowOff>
    </xdr:from>
    <xdr:to>
      <xdr:col>20</xdr:col>
      <xdr:colOff>314325</xdr:colOff>
      <xdr:row>33</xdr:row>
      <xdr:rowOff>0</xdr:rowOff>
    </xdr:to>
    <xdr:pic>
      <xdr:nvPicPr>
        <xdr:cNvPr id="2" name="Picture 1">
          <a:extLst>
            <a:ext uri="{FF2B5EF4-FFF2-40B4-BE49-F238E27FC236}">
              <a16:creationId xmlns:a16="http://schemas.microsoft.com/office/drawing/2014/main" id="{1380B759-B394-44BC-A6BF-AAB4A45450E6}"/>
            </a:ext>
          </a:extLst>
        </xdr:cNvPr>
        <xdr:cNvPicPr>
          <a:picLocks noChangeAspect="1"/>
        </xdr:cNvPicPr>
      </xdr:nvPicPr>
      <xdr:blipFill>
        <a:blip xmlns:r="http://schemas.openxmlformats.org/officeDocument/2006/relationships" r:embed="rId1"/>
        <a:srcRect/>
        <a:stretch>
          <a:fillRect/>
        </a:stretch>
      </xdr:blipFill>
      <xdr:spPr>
        <a:xfrm>
          <a:off x="3657600" y="762000"/>
          <a:ext cx="8846820" cy="476250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xdr:from>
      <xdr:col>6</xdr:col>
      <xdr:colOff>0</xdr:colOff>
      <xdr:row>8</xdr:row>
      <xdr:rowOff>0</xdr:rowOff>
    </xdr:from>
    <xdr:to>
      <xdr:col>16</xdr:col>
      <xdr:colOff>390525</xdr:colOff>
      <xdr:row>40</xdr:row>
      <xdr:rowOff>95250</xdr:rowOff>
    </xdr:to>
    <xdr:pic>
      <xdr:nvPicPr>
        <xdr:cNvPr id="2" name="Picture 1">
          <a:extLst>
            <a:ext uri="{FF2B5EF4-FFF2-40B4-BE49-F238E27FC236}">
              <a16:creationId xmlns:a16="http://schemas.microsoft.com/office/drawing/2014/main" id="{B28447C9-98AB-4854-96DF-62FBA577505F}"/>
            </a:ext>
          </a:extLst>
        </xdr:cNvPr>
        <xdr:cNvPicPr>
          <a:picLocks noChangeAspect="1"/>
        </xdr:cNvPicPr>
      </xdr:nvPicPr>
      <xdr:blipFill>
        <a:blip xmlns:r="http://schemas.openxmlformats.org/officeDocument/2006/relationships" r:embed="rId1"/>
        <a:srcRect/>
        <a:stretch>
          <a:fillRect/>
        </a:stretch>
      </xdr:blipFill>
      <xdr:spPr>
        <a:xfrm>
          <a:off x="3657600" y="762000"/>
          <a:ext cx="6484620" cy="619506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xdr:from>
      <xdr:col>6</xdr:col>
      <xdr:colOff>0</xdr:colOff>
      <xdr:row>8</xdr:row>
      <xdr:rowOff>0</xdr:rowOff>
    </xdr:from>
    <xdr:to>
      <xdr:col>20</xdr:col>
      <xdr:colOff>314325</xdr:colOff>
      <xdr:row>33</xdr:row>
      <xdr:rowOff>0</xdr:rowOff>
    </xdr:to>
    <xdr:pic>
      <xdr:nvPicPr>
        <xdr:cNvPr id="2" name="Picture 1">
          <a:extLst>
            <a:ext uri="{FF2B5EF4-FFF2-40B4-BE49-F238E27FC236}">
              <a16:creationId xmlns:a16="http://schemas.microsoft.com/office/drawing/2014/main" id="{95C8D914-9D3E-46EF-B502-EE6ECFA6FDE5}"/>
            </a:ext>
          </a:extLst>
        </xdr:cNvPr>
        <xdr:cNvPicPr>
          <a:picLocks noChangeAspect="1"/>
        </xdr:cNvPicPr>
      </xdr:nvPicPr>
      <xdr:blipFill>
        <a:blip xmlns:r="http://schemas.openxmlformats.org/officeDocument/2006/relationships" r:embed="rId1"/>
        <a:srcRect/>
        <a:stretch>
          <a:fillRect/>
        </a:stretch>
      </xdr:blipFill>
      <xdr:spPr>
        <a:xfrm>
          <a:off x="3657600" y="762000"/>
          <a:ext cx="8846820" cy="47625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xdr:from>
      <xdr:col>6</xdr:col>
      <xdr:colOff>0</xdr:colOff>
      <xdr:row>8</xdr:row>
      <xdr:rowOff>0</xdr:rowOff>
    </xdr:from>
    <xdr:to>
      <xdr:col>16</xdr:col>
      <xdr:colOff>390525</xdr:colOff>
      <xdr:row>40</xdr:row>
      <xdr:rowOff>95250</xdr:rowOff>
    </xdr:to>
    <xdr:pic>
      <xdr:nvPicPr>
        <xdr:cNvPr id="2" name="Picture 1">
          <a:extLst>
            <a:ext uri="{FF2B5EF4-FFF2-40B4-BE49-F238E27FC236}">
              <a16:creationId xmlns:a16="http://schemas.microsoft.com/office/drawing/2014/main" id="{CE97C3CC-0526-4BD3-A42E-A0D76E9EA7E4}"/>
            </a:ext>
          </a:extLst>
        </xdr:cNvPr>
        <xdr:cNvPicPr>
          <a:picLocks noChangeAspect="1"/>
        </xdr:cNvPicPr>
      </xdr:nvPicPr>
      <xdr:blipFill>
        <a:blip xmlns:r="http://schemas.openxmlformats.org/officeDocument/2006/relationships" r:embed="rId1"/>
        <a:srcRect/>
        <a:stretch>
          <a:fillRect/>
        </a:stretch>
      </xdr:blipFill>
      <xdr:spPr>
        <a:xfrm>
          <a:off x="3657600" y="762000"/>
          <a:ext cx="6484620" cy="619506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xdr:from>
      <xdr:col>6</xdr:col>
      <xdr:colOff>0</xdr:colOff>
      <xdr:row>8</xdr:row>
      <xdr:rowOff>0</xdr:rowOff>
    </xdr:from>
    <xdr:to>
      <xdr:col>20</xdr:col>
      <xdr:colOff>314325</xdr:colOff>
      <xdr:row>33</xdr:row>
      <xdr:rowOff>0</xdr:rowOff>
    </xdr:to>
    <xdr:pic>
      <xdr:nvPicPr>
        <xdr:cNvPr id="2" name="Picture 1">
          <a:extLst>
            <a:ext uri="{FF2B5EF4-FFF2-40B4-BE49-F238E27FC236}">
              <a16:creationId xmlns:a16="http://schemas.microsoft.com/office/drawing/2014/main" id="{A4209136-4D4F-4044-98CA-9259767B756B}"/>
            </a:ext>
          </a:extLst>
        </xdr:cNvPr>
        <xdr:cNvPicPr>
          <a:picLocks noChangeAspect="1"/>
        </xdr:cNvPicPr>
      </xdr:nvPicPr>
      <xdr:blipFill>
        <a:blip xmlns:r="http://schemas.openxmlformats.org/officeDocument/2006/relationships" r:embed="rId1"/>
        <a:srcRect/>
        <a:stretch>
          <a:fillRect/>
        </a:stretch>
      </xdr:blipFill>
      <xdr:spPr>
        <a:xfrm>
          <a:off x="3657600" y="762000"/>
          <a:ext cx="8846820" cy="47625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xdr:from>
      <xdr:col>6</xdr:col>
      <xdr:colOff>0</xdr:colOff>
      <xdr:row>8</xdr:row>
      <xdr:rowOff>0</xdr:rowOff>
    </xdr:from>
    <xdr:to>
      <xdr:col>16</xdr:col>
      <xdr:colOff>390525</xdr:colOff>
      <xdr:row>40</xdr:row>
      <xdr:rowOff>95250</xdr:rowOff>
    </xdr:to>
    <xdr:pic>
      <xdr:nvPicPr>
        <xdr:cNvPr id="2" name="Picture 1">
          <a:extLst>
            <a:ext uri="{FF2B5EF4-FFF2-40B4-BE49-F238E27FC236}">
              <a16:creationId xmlns:a16="http://schemas.microsoft.com/office/drawing/2014/main" id="{A9144457-0DB1-40F9-887C-38FDB2715A6E}"/>
            </a:ext>
          </a:extLst>
        </xdr:cNvPr>
        <xdr:cNvPicPr>
          <a:picLocks noChangeAspect="1"/>
        </xdr:cNvPicPr>
      </xdr:nvPicPr>
      <xdr:blipFill>
        <a:blip xmlns:r="http://schemas.openxmlformats.org/officeDocument/2006/relationships" r:embed="rId1"/>
        <a:srcRect/>
        <a:stretch>
          <a:fillRect/>
        </a:stretch>
      </xdr:blipFill>
      <xdr:spPr>
        <a:xfrm>
          <a:off x="3657600" y="762000"/>
          <a:ext cx="6484620" cy="619506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xdr:from>
      <xdr:col>6</xdr:col>
      <xdr:colOff>0</xdr:colOff>
      <xdr:row>8</xdr:row>
      <xdr:rowOff>0</xdr:rowOff>
    </xdr:from>
    <xdr:to>
      <xdr:col>20</xdr:col>
      <xdr:colOff>314325</xdr:colOff>
      <xdr:row>33</xdr:row>
      <xdr:rowOff>0</xdr:rowOff>
    </xdr:to>
    <xdr:pic>
      <xdr:nvPicPr>
        <xdr:cNvPr id="2" name="Picture 1">
          <a:extLst>
            <a:ext uri="{FF2B5EF4-FFF2-40B4-BE49-F238E27FC236}">
              <a16:creationId xmlns:a16="http://schemas.microsoft.com/office/drawing/2014/main" id="{2E4F6CD6-9612-47A4-88BC-8B2A4D3C0034}"/>
            </a:ext>
          </a:extLst>
        </xdr:cNvPr>
        <xdr:cNvPicPr>
          <a:picLocks noChangeAspect="1"/>
        </xdr:cNvPicPr>
      </xdr:nvPicPr>
      <xdr:blipFill>
        <a:blip xmlns:r="http://schemas.openxmlformats.org/officeDocument/2006/relationships" r:embed="rId1"/>
        <a:srcRect/>
        <a:stretch>
          <a:fillRect/>
        </a:stretch>
      </xdr:blipFill>
      <xdr:spPr>
        <a:xfrm>
          <a:off x="3657600" y="762000"/>
          <a:ext cx="8846820" cy="47625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xdr:from>
      <xdr:col>6</xdr:col>
      <xdr:colOff>0</xdr:colOff>
      <xdr:row>8</xdr:row>
      <xdr:rowOff>0</xdr:rowOff>
    </xdr:from>
    <xdr:to>
      <xdr:col>16</xdr:col>
      <xdr:colOff>390525</xdr:colOff>
      <xdr:row>40</xdr:row>
      <xdr:rowOff>95250</xdr:rowOff>
    </xdr:to>
    <xdr:pic>
      <xdr:nvPicPr>
        <xdr:cNvPr id="2" name="Picture 1">
          <a:extLst>
            <a:ext uri="{FF2B5EF4-FFF2-40B4-BE49-F238E27FC236}">
              <a16:creationId xmlns:a16="http://schemas.microsoft.com/office/drawing/2014/main" id="{72AC6521-0AFD-4E93-8055-040691DDDB47}"/>
            </a:ext>
          </a:extLst>
        </xdr:cNvPr>
        <xdr:cNvPicPr>
          <a:picLocks noChangeAspect="1"/>
        </xdr:cNvPicPr>
      </xdr:nvPicPr>
      <xdr:blipFill>
        <a:blip xmlns:r="http://schemas.openxmlformats.org/officeDocument/2006/relationships" r:embed="rId1"/>
        <a:srcRect/>
        <a:stretch>
          <a:fillRect/>
        </a:stretch>
      </xdr:blipFill>
      <xdr:spPr>
        <a:xfrm>
          <a:off x="3657600" y="762000"/>
          <a:ext cx="6484620" cy="61950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246530</xdr:colOff>
      <xdr:row>5</xdr:row>
      <xdr:rowOff>168088</xdr:rowOff>
    </xdr:from>
    <xdr:to>
      <xdr:col>14</xdr:col>
      <xdr:colOff>412937</xdr:colOff>
      <xdr:row>19</xdr:row>
      <xdr:rowOff>168088</xdr:rowOff>
    </xdr:to>
    <xdr:graphicFrame macro="">
      <xdr:nvGraphicFramePr>
        <xdr:cNvPr id="2" name="Gráfico 1">
          <a:extLst>
            <a:ext uri="{FF2B5EF4-FFF2-40B4-BE49-F238E27FC236}">
              <a16:creationId xmlns:a16="http://schemas.microsoft.com/office/drawing/2014/main" id="{BD650311-F866-48ED-9DF9-056E5C9416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79563</xdr:colOff>
      <xdr:row>7</xdr:row>
      <xdr:rowOff>56028</xdr:rowOff>
    </xdr:from>
    <xdr:to>
      <xdr:col>13</xdr:col>
      <xdr:colOff>251013</xdr:colOff>
      <xdr:row>16</xdr:row>
      <xdr:rowOff>141753</xdr:rowOff>
    </xdr:to>
    <xdr:sp macro="" textlink="">
      <xdr:nvSpPr>
        <xdr:cNvPr id="3" name="Cerrar llave 2">
          <a:extLst>
            <a:ext uri="{FF2B5EF4-FFF2-40B4-BE49-F238E27FC236}">
              <a16:creationId xmlns:a16="http://schemas.microsoft.com/office/drawing/2014/main" id="{89519786-21A3-4B78-A157-15AB1ECE55FF}"/>
            </a:ext>
          </a:extLst>
        </xdr:cNvPr>
        <xdr:cNvSpPr/>
      </xdr:nvSpPr>
      <xdr:spPr>
        <a:xfrm>
          <a:off x="11681013" y="1389528"/>
          <a:ext cx="171450" cy="1800225"/>
        </a:xfrm>
        <a:prstGeom prst="rightBrace">
          <a:avLst/>
        </a:prstGeom>
        <a:ln w="12700"/>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clientData/>
  </xdr:twoCellAnchor>
  <xdr:twoCellAnchor>
    <xdr:from>
      <xdr:col>13</xdr:col>
      <xdr:colOff>272863</xdr:colOff>
      <xdr:row>10</xdr:row>
      <xdr:rowOff>164166</xdr:rowOff>
    </xdr:from>
    <xdr:to>
      <xdr:col>14</xdr:col>
      <xdr:colOff>120463</xdr:colOff>
      <xdr:row>12</xdr:row>
      <xdr:rowOff>148926</xdr:rowOff>
    </xdr:to>
    <xdr:sp macro="" textlink="">
      <xdr:nvSpPr>
        <xdr:cNvPr id="4" name="Cuadro de texto 2">
          <a:extLst>
            <a:ext uri="{FF2B5EF4-FFF2-40B4-BE49-F238E27FC236}">
              <a16:creationId xmlns:a16="http://schemas.microsoft.com/office/drawing/2014/main" id="{A7AD1BAE-E8BE-4542-AAC2-0BD3E8E55FF6}"/>
            </a:ext>
          </a:extLst>
        </xdr:cNvPr>
        <xdr:cNvSpPr txBox="1">
          <a:spLocks noChangeArrowheads="1"/>
        </xdr:cNvSpPr>
      </xdr:nvSpPr>
      <xdr:spPr bwMode="auto">
        <a:xfrm>
          <a:off x="11874313" y="2069166"/>
          <a:ext cx="609600" cy="365760"/>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just">
            <a:lnSpc>
              <a:spcPct val="107000"/>
            </a:lnSpc>
            <a:spcAft>
              <a:spcPts val="800"/>
            </a:spcAft>
          </a:pPr>
          <a:r>
            <a:rPr lang="es-MX" sz="800" b="1">
              <a:solidFill>
                <a:schemeClr val="tx1">
                  <a:lumMod val="75000"/>
                  <a:lumOff val="25000"/>
                </a:schemeClr>
              </a:solidFill>
              <a:effectLst/>
              <a:latin typeface="Arial" panose="020B0604020202020204" pitchFamily="34" charset="0"/>
              <a:ea typeface="Calibri" panose="020F0502020204030204" pitchFamily="34" charset="0"/>
            </a:rPr>
            <a:t>78.9%, 2,142</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6</xdr:col>
      <xdr:colOff>0</xdr:colOff>
      <xdr:row>8</xdr:row>
      <xdr:rowOff>0</xdr:rowOff>
    </xdr:from>
    <xdr:to>
      <xdr:col>20</xdr:col>
      <xdr:colOff>314325</xdr:colOff>
      <xdr:row>33</xdr:row>
      <xdr:rowOff>0</xdr:rowOff>
    </xdr:to>
    <xdr:pic>
      <xdr:nvPicPr>
        <xdr:cNvPr id="2" name="Picture 1">
          <a:extLst>
            <a:ext uri="{FF2B5EF4-FFF2-40B4-BE49-F238E27FC236}">
              <a16:creationId xmlns:a16="http://schemas.microsoft.com/office/drawing/2014/main" id="{C1C80FC3-668D-46C1-80F6-C26B05069E23}"/>
            </a:ext>
          </a:extLst>
        </xdr:cNvPr>
        <xdr:cNvPicPr>
          <a:picLocks noChangeAspect="1"/>
        </xdr:cNvPicPr>
      </xdr:nvPicPr>
      <xdr:blipFill>
        <a:blip xmlns:r="http://schemas.openxmlformats.org/officeDocument/2006/relationships" r:embed="rId1"/>
        <a:srcRect/>
        <a:stretch>
          <a:fillRect/>
        </a:stretch>
      </xdr:blipFill>
      <xdr:spPr>
        <a:xfrm>
          <a:off x="3657600" y="762000"/>
          <a:ext cx="8846820" cy="47625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xdr:from>
      <xdr:col>6</xdr:col>
      <xdr:colOff>0</xdr:colOff>
      <xdr:row>8</xdr:row>
      <xdr:rowOff>0</xdr:rowOff>
    </xdr:from>
    <xdr:to>
      <xdr:col>16</xdr:col>
      <xdr:colOff>390525</xdr:colOff>
      <xdr:row>40</xdr:row>
      <xdr:rowOff>95250</xdr:rowOff>
    </xdr:to>
    <xdr:pic>
      <xdr:nvPicPr>
        <xdr:cNvPr id="2" name="Picture 1">
          <a:extLst>
            <a:ext uri="{FF2B5EF4-FFF2-40B4-BE49-F238E27FC236}">
              <a16:creationId xmlns:a16="http://schemas.microsoft.com/office/drawing/2014/main" id="{09BC0025-1EA1-4483-B691-B28696EF379D}"/>
            </a:ext>
          </a:extLst>
        </xdr:cNvPr>
        <xdr:cNvPicPr>
          <a:picLocks noChangeAspect="1"/>
        </xdr:cNvPicPr>
      </xdr:nvPicPr>
      <xdr:blipFill>
        <a:blip xmlns:r="http://schemas.openxmlformats.org/officeDocument/2006/relationships" r:embed="rId1"/>
        <a:srcRect/>
        <a:stretch>
          <a:fillRect/>
        </a:stretch>
      </xdr:blipFill>
      <xdr:spPr>
        <a:xfrm>
          <a:off x="3657600" y="762000"/>
          <a:ext cx="6484620" cy="619506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xdr:from>
      <xdr:col>6</xdr:col>
      <xdr:colOff>0</xdr:colOff>
      <xdr:row>8</xdr:row>
      <xdr:rowOff>0</xdr:rowOff>
    </xdr:from>
    <xdr:to>
      <xdr:col>20</xdr:col>
      <xdr:colOff>314325</xdr:colOff>
      <xdr:row>33</xdr:row>
      <xdr:rowOff>0</xdr:rowOff>
    </xdr:to>
    <xdr:pic>
      <xdr:nvPicPr>
        <xdr:cNvPr id="2" name="Picture 1">
          <a:extLst>
            <a:ext uri="{FF2B5EF4-FFF2-40B4-BE49-F238E27FC236}">
              <a16:creationId xmlns:a16="http://schemas.microsoft.com/office/drawing/2014/main" id="{D3AA7918-F4B6-419C-997C-DF19B9B7DB41}"/>
            </a:ext>
          </a:extLst>
        </xdr:cNvPr>
        <xdr:cNvPicPr>
          <a:picLocks noChangeAspect="1"/>
        </xdr:cNvPicPr>
      </xdr:nvPicPr>
      <xdr:blipFill>
        <a:blip xmlns:r="http://schemas.openxmlformats.org/officeDocument/2006/relationships" r:embed="rId1"/>
        <a:srcRect/>
        <a:stretch>
          <a:fillRect/>
        </a:stretch>
      </xdr:blipFill>
      <xdr:spPr>
        <a:xfrm>
          <a:off x="3657600" y="762000"/>
          <a:ext cx="8846820" cy="476250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xdr:from>
      <xdr:col>6</xdr:col>
      <xdr:colOff>0</xdr:colOff>
      <xdr:row>8</xdr:row>
      <xdr:rowOff>0</xdr:rowOff>
    </xdr:from>
    <xdr:to>
      <xdr:col>16</xdr:col>
      <xdr:colOff>390525</xdr:colOff>
      <xdr:row>40</xdr:row>
      <xdr:rowOff>95250</xdr:rowOff>
    </xdr:to>
    <xdr:pic>
      <xdr:nvPicPr>
        <xdr:cNvPr id="2" name="Picture 1">
          <a:extLst>
            <a:ext uri="{FF2B5EF4-FFF2-40B4-BE49-F238E27FC236}">
              <a16:creationId xmlns:a16="http://schemas.microsoft.com/office/drawing/2014/main" id="{DAAB6AF4-C1F6-4C29-85A7-343C21FD5B1F}"/>
            </a:ext>
          </a:extLst>
        </xdr:cNvPr>
        <xdr:cNvPicPr>
          <a:picLocks noChangeAspect="1"/>
        </xdr:cNvPicPr>
      </xdr:nvPicPr>
      <xdr:blipFill>
        <a:blip xmlns:r="http://schemas.openxmlformats.org/officeDocument/2006/relationships" r:embed="rId1"/>
        <a:srcRect/>
        <a:stretch>
          <a:fillRect/>
        </a:stretch>
      </xdr:blipFill>
      <xdr:spPr>
        <a:xfrm>
          <a:off x="3657600" y="762000"/>
          <a:ext cx="6484620" cy="619506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xdr:from>
      <xdr:col>10</xdr:col>
      <xdr:colOff>0</xdr:colOff>
      <xdr:row>4</xdr:row>
      <xdr:rowOff>0</xdr:rowOff>
    </xdr:from>
    <xdr:to>
      <xdr:col>17</xdr:col>
      <xdr:colOff>639699</xdr:colOff>
      <xdr:row>24</xdr:row>
      <xdr:rowOff>20828</xdr:rowOff>
    </xdr:to>
    <xdr:graphicFrame macro="">
      <xdr:nvGraphicFramePr>
        <xdr:cNvPr id="2" name="Gráfico 1">
          <a:extLst>
            <a:ext uri="{FF2B5EF4-FFF2-40B4-BE49-F238E27FC236}">
              <a16:creationId xmlns:a16="http://schemas.microsoft.com/office/drawing/2014/main" id="{10E0D96E-24BC-4EF5-80CE-609C2395BB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3" name="Gráfico 2">
          <a:extLst>
            <a:ext uri="{FF2B5EF4-FFF2-40B4-BE49-F238E27FC236}">
              <a16:creationId xmlns:a16="http://schemas.microsoft.com/office/drawing/2014/main" id="{17A3F390-AE82-4673-AB1B-46D68A726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4" name="Gráfico 3">
          <a:extLst>
            <a:ext uri="{FF2B5EF4-FFF2-40B4-BE49-F238E27FC236}">
              <a16:creationId xmlns:a16="http://schemas.microsoft.com/office/drawing/2014/main" id="{5A97AA7B-3EBA-45EC-BC99-848EF2982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5" name="Gráfico 4">
          <a:extLst>
            <a:ext uri="{FF2B5EF4-FFF2-40B4-BE49-F238E27FC236}">
              <a16:creationId xmlns:a16="http://schemas.microsoft.com/office/drawing/2014/main" id="{70F97C06-D4F6-4706-8925-11CD7E1421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6" name="Gráfico 5">
          <a:extLst>
            <a:ext uri="{FF2B5EF4-FFF2-40B4-BE49-F238E27FC236}">
              <a16:creationId xmlns:a16="http://schemas.microsoft.com/office/drawing/2014/main" id="{040181A7-13FD-44AA-9CEB-5D2A71C39E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7" name="Gráfico 6">
          <a:extLst>
            <a:ext uri="{FF2B5EF4-FFF2-40B4-BE49-F238E27FC236}">
              <a16:creationId xmlns:a16="http://schemas.microsoft.com/office/drawing/2014/main" id="{D6D4D165-2E3A-4C9C-86F1-1A922306E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761999</xdr:colOff>
      <xdr:row>4</xdr:row>
      <xdr:rowOff>0</xdr:rowOff>
    </xdr:from>
    <xdr:to>
      <xdr:col>21</xdr:col>
      <xdr:colOff>47625</xdr:colOff>
      <xdr:row>28</xdr:row>
      <xdr:rowOff>114300</xdr:rowOff>
    </xdr:to>
    <xdr:graphicFrame macro="">
      <xdr:nvGraphicFramePr>
        <xdr:cNvPr id="8" name="Gráfico 7">
          <a:extLst>
            <a:ext uri="{FF2B5EF4-FFF2-40B4-BE49-F238E27FC236}">
              <a16:creationId xmlns:a16="http://schemas.microsoft.com/office/drawing/2014/main" id="{AA294FC9-1DF2-4B8E-A49A-FD1759943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5</xdr:col>
      <xdr:colOff>695325</xdr:colOff>
      <xdr:row>2</xdr:row>
      <xdr:rowOff>47625</xdr:rowOff>
    </xdr:from>
    <xdr:to>
      <xdr:col>13</xdr:col>
      <xdr:colOff>573024</xdr:colOff>
      <xdr:row>27</xdr:row>
      <xdr:rowOff>12446</xdr:rowOff>
    </xdr:to>
    <xdr:graphicFrame macro="">
      <xdr:nvGraphicFramePr>
        <xdr:cNvPr id="2" name="Gráfico 1">
          <a:extLst>
            <a:ext uri="{FF2B5EF4-FFF2-40B4-BE49-F238E27FC236}">
              <a16:creationId xmlns:a16="http://schemas.microsoft.com/office/drawing/2014/main" id="{D57622B6-FBF9-4AB8-A4C7-3D6A8DAFD2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7</xdr:col>
      <xdr:colOff>0</xdr:colOff>
      <xdr:row>3</xdr:row>
      <xdr:rowOff>152400</xdr:rowOff>
    </xdr:from>
    <xdr:to>
      <xdr:col>14</xdr:col>
      <xdr:colOff>639699</xdr:colOff>
      <xdr:row>33</xdr:row>
      <xdr:rowOff>133350</xdr:rowOff>
    </xdr:to>
    <xdr:graphicFrame macro="">
      <xdr:nvGraphicFramePr>
        <xdr:cNvPr id="2" name="Gráfico 1">
          <a:extLst>
            <a:ext uri="{FF2B5EF4-FFF2-40B4-BE49-F238E27FC236}">
              <a16:creationId xmlns:a16="http://schemas.microsoft.com/office/drawing/2014/main" id="{E088E979-053B-4C03-A812-E2A662DF42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5</xdr:col>
      <xdr:colOff>752475</xdr:colOff>
      <xdr:row>1</xdr:row>
      <xdr:rowOff>14286</xdr:rowOff>
    </xdr:from>
    <xdr:to>
      <xdr:col>13</xdr:col>
      <xdr:colOff>295275</xdr:colOff>
      <xdr:row>30</xdr:row>
      <xdr:rowOff>9525</xdr:rowOff>
    </xdr:to>
    <xdr:graphicFrame macro="">
      <xdr:nvGraphicFramePr>
        <xdr:cNvPr id="2" name="Gráfico 1">
          <a:extLst>
            <a:ext uri="{FF2B5EF4-FFF2-40B4-BE49-F238E27FC236}">
              <a16:creationId xmlns:a16="http://schemas.microsoft.com/office/drawing/2014/main" id="{D14A737A-C589-430E-B663-5B46184975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6</xdr:col>
      <xdr:colOff>258536</xdr:colOff>
      <xdr:row>4</xdr:row>
      <xdr:rowOff>136072</xdr:rowOff>
    </xdr:from>
    <xdr:to>
      <xdr:col>14</xdr:col>
      <xdr:colOff>624793</xdr:colOff>
      <xdr:row>19</xdr:row>
      <xdr:rowOff>158572</xdr:rowOff>
    </xdr:to>
    <xdr:graphicFrame macro="">
      <xdr:nvGraphicFramePr>
        <xdr:cNvPr id="2" name="Gráfico 1">
          <a:extLst>
            <a:ext uri="{FF2B5EF4-FFF2-40B4-BE49-F238E27FC236}">
              <a16:creationId xmlns:a16="http://schemas.microsoft.com/office/drawing/2014/main" id="{0542376B-5343-4C34-A6A3-75A32A56B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5</xdr:col>
      <xdr:colOff>108858</xdr:colOff>
      <xdr:row>5</xdr:row>
      <xdr:rowOff>40821</xdr:rowOff>
    </xdr:from>
    <xdr:to>
      <xdr:col>12</xdr:col>
      <xdr:colOff>230187</xdr:colOff>
      <xdr:row>20</xdr:row>
      <xdr:rowOff>63321</xdr:rowOff>
    </xdr:to>
    <xdr:graphicFrame macro="">
      <xdr:nvGraphicFramePr>
        <xdr:cNvPr id="3" name="Gráfico 2">
          <a:extLst>
            <a:ext uri="{FF2B5EF4-FFF2-40B4-BE49-F238E27FC236}">
              <a16:creationId xmlns:a16="http://schemas.microsoft.com/office/drawing/2014/main" id="{0F25A166-740F-422F-A050-CF868E34F6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206147</xdr:colOff>
      <xdr:row>0</xdr:row>
      <xdr:rowOff>91100</xdr:rowOff>
    </xdr:from>
    <xdr:to>
      <xdr:col>16</xdr:col>
      <xdr:colOff>181512</xdr:colOff>
      <xdr:row>20</xdr:row>
      <xdr:rowOff>53000</xdr:rowOff>
    </xdr:to>
    <xdr:graphicFrame macro="">
      <xdr:nvGraphicFramePr>
        <xdr:cNvPr id="2" name="Gráfico 1">
          <a:extLst>
            <a:ext uri="{FF2B5EF4-FFF2-40B4-BE49-F238E27FC236}">
              <a16:creationId xmlns:a16="http://schemas.microsoft.com/office/drawing/2014/main" id="{47DC9AEA-7003-4601-92D2-5692886C8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4</xdr:col>
      <xdr:colOff>27214</xdr:colOff>
      <xdr:row>5</xdr:row>
      <xdr:rowOff>27214</xdr:rowOff>
    </xdr:from>
    <xdr:to>
      <xdr:col>12</xdr:col>
      <xdr:colOff>393471</xdr:colOff>
      <xdr:row>20</xdr:row>
      <xdr:rowOff>49714</xdr:rowOff>
    </xdr:to>
    <xdr:graphicFrame macro="">
      <xdr:nvGraphicFramePr>
        <xdr:cNvPr id="5" name="Gráfico 4">
          <a:extLst>
            <a:ext uri="{FF2B5EF4-FFF2-40B4-BE49-F238E27FC236}">
              <a16:creationId xmlns:a16="http://schemas.microsoft.com/office/drawing/2014/main" id="{B1165491-1783-43DD-9312-E47707E0E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6</xdr:col>
      <xdr:colOff>66674</xdr:colOff>
      <xdr:row>5</xdr:row>
      <xdr:rowOff>19049</xdr:rowOff>
    </xdr:from>
    <xdr:to>
      <xdr:col>15</xdr:col>
      <xdr:colOff>457199</xdr:colOff>
      <xdr:row>24</xdr:row>
      <xdr:rowOff>104774</xdr:rowOff>
    </xdr:to>
    <xdr:graphicFrame macro="">
      <xdr:nvGraphicFramePr>
        <xdr:cNvPr id="2" name="Gráfico 1">
          <a:extLst>
            <a:ext uri="{FF2B5EF4-FFF2-40B4-BE49-F238E27FC236}">
              <a16:creationId xmlns:a16="http://schemas.microsoft.com/office/drawing/2014/main" id="{A430D7DC-8E45-42F8-82F4-DB55988DBA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254000</xdr:colOff>
      <xdr:row>6</xdr:row>
      <xdr:rowOff>0</xdr:rowOff>
    </xdr:from>
    <xdr:to>
      <xdr:col>21</xdr:col>
      <xdr:colOff>90800</xdr:colOff>
      <xdr:row>29</xdr:row>
      <xdr:rowOff>104100</xdr:rowOff>
    </xdr:to>
    <xdr:graphicFrame macro="">
      <xdr:nvGraphicFramePr>
        <xdr:cNvPr id="2" name="Gráfico 1">
          <a:extLst>
            <a:ext uri="{FF2B5EF4-FFF2-40B4-BE49-F238E27FC236}">
              <a16:creationId xmlns:a16="http://schemas.microsoft.com/office/drawing/2014/main" id="{3527CE18-B76D-47DA-84A9-FB9CD83DA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39</xdr:row>
      <xdr:rowOff>13500</xdr:rowOff>
    </xdr:to>
    <xdr:graphicFrame macro="">
      <xdr:nvGraphicFramePr>
        <xdr:cNvPr id="2" name="Gráfico 1">
          <a:extLst>
            <a:ext uri="{FF2B5EF4-FFF2-40B4-BE49-F238E27FC236}">
              <a16:creationId xmlns:a16="http://schemas.microsoft.com/office/drawing/2014/main" id="{9C937F23-AA49-46D2-9D85-CD0509B0C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34</xdr:row>
      <xdr:rowOff>66002</xdr:rowOff>
    </xdr:to>
    <xdr:graphicFrame macro="">
      <xdr:nvGraphicFramePr>
        <xdr:cNvPr id="2" name="Gráfico 1">
          <a:extLst>
            <a:ext uri="{FF2B5EF4-FFF2-40B4-BE49-F238E27FC236}">
              <a16:creationId xmlns:a16="http://schemas.microsoft.com/office/drawing/2014/main" id="{254B7ABA-9FCD-45BD-AFCB-E2526A7815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47625</xdr:colOff>
      <xdr:row>6</xdr:row>
      <xdr:rowOff>23811</xdr:rowOff>
    </xdr:from>
    <xdr:to>
      <xdr:col>14</xdr:col>
      <xdr:colOff>653625</xdr:colOff>
      <xdr:row>33</xdr:row>
      <xdr:rowOff>100311</xdr:rowOff>
    </xdr:to>
    <xdr:graphicFrame macro="">
      <xdr:nvGraphicFramePr>
        <xdr:cNvPr id="2" name="Gráfico 1">
          <a:extLst>
            <a:ext uri="{FF2B5EF4-FFF2-40B4-BE49-F238E27FC236}">
              <a16:creationId xmlns:a16="http://schemas.microsoft.com/office/drawing/2014/main" id="{58DACFD3-82EB-4130-B79E-C7B16B153C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751974</xdr:colOff>
      <xdr:row>5</xdr:row>
      <xdr:rowOff>46872</xdr:rowOff>
    </xdr:from>
    <xdr:to>
      <xdr:col>12</xdr:col>
      <xdr:colOff>595974</xdr:colOff>
      <xdr:row>33</xdr:row>
      <xdr:rowOff>4872</xdr:rowOff>
    </xdr:to>
    <xdr:graphicFrame macro="">
      <xdr:nvGraphicFramePr>
        <xdr:cNvPr id="2" name="Gráfico 1">
          <a:extLst>
            <a:ext uri="{FF2B5EF4-FFF2-40B4-BE49-F238E27FC236}">
              <a16:creationId xmlns:a16="http://schemas.microsoft.com/office/drawing/2014/main" id="{4A1A233F-A1F1-4FF9-A1F1-D767060DDE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752475</xdr:colOff>
      <xdr:row>5</xdr:row>
      <xdr:rowOff>166685</xdr:rowOff>
    </xdr:from>
    <xdr:to>
      <xdr:col>12</xdr:col>
      <xdr:colOff>596475</xdr:colOff>
      <xdr:row>33</xdr:row>
      <xdr:rowOff>19842</xdr:rowOff>
    </xdr:to>
    <xdr:graphicFrame macro="">
      <xdr:nvGraphicFramePr>
        <xdr:cNvPr id="2" name="Gráfico 1">
          <a:extLst>
            <a:ext uri="{FF2B5EF4-FFF2-40B4-BE49-F238E27FC236}">
              <a16:creationId xmlns:a16="http://schemas.microsoft.com/office/drawing/2014/main" id="{059BC7FB-E25C-4E55-817A-30D150E508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742950</xdr:colOff>
      <xdr:row>5</xdr:row>
      <xdr:rowOff>180975</xdr:rowOff>
    </xdr:from>
    <xdr:to>
      <xdr:col>12</xdr:col>
      <xdr:colOff>586950</xdr:colOff>
      <xdr:row>31</xdr:row>
      <xdr:rowOff>131175</xdr:rowOff>
    </xdr:to>
    <xdr:graphicFrame macro="">
      <xdr:nvGraphicFramePr>
        <xdr:cNvPr id="2" name="Gráfico 1">
          <a:extLst>
            <a:ext uri="{FF2B5EF4-FFF2-40B4-BE49-F238E27FC236}">
              <a16:creationId xmlns:a16="http://schemas.microsoft.com/office/drawing/2014/main" id="{693911F0-84DA-4A56-98DA-C765D9FFC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209550</xdr:colOff>
      <xdr:row>4</xdr:row>
      <xdr:rowOff>9525</xdr:rowOff>
    </xdr:from>
    <xdr:to>
      <xdr:col>17</xdr:col>
      <xdr:colOff>600075</xdr:colOff>
      <xdr:row>36</xdr:row>
      <xdr:rowOff>104775</xdr:rowOff>
    </xdr:to>
    <xdr:pic>
      <xdr:nvPicPr>
        <xdr:cNvPr id="2" name="Picture 1">
          <a:extLst>
            <a:ext uri="{FF2B5EF4-FFF2-40B4-BE49-F238E27FC236}">
              <a16:creationId xmlns:a16="http://schemas.microsoft.com/office/drawing/2014/main" id="{96C73E3E-7007-41B1-9728-1A96FB1F386F}"/>
            </a:ext>
          </a:extLst>
        </xdr:cNvPr>
        <xdr:cNvPicPr>
          <a:picLocks noChangeAspect="1"/>
        </xdr:cNvPicPr>
      </xdr:nvPicPr>
      <xdr:blipFill>
        <a:blip xmlns:r="http://schemas.openxmlformats.org/officeDocument/2006/relationships" r:embed="rId1"/>
        <a:srcRect/>
        <a:stretch>
          <a:fillRect/>
        </a:stretch>
      </xdr:blipFill>
      <xdr:spPr>
        <a:xfrm>
          <a:off x="5059680" y="769620"/>
          <a:ext cx="6484620" cy="619506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733425</xdr:colOff>
      <xdr:row>5</xdr:row>
      <xdr:rowOff>176211</xdr:rowOff>
    </xdr:from>
    <xdr:to>
      <xdr:col>12</xdr:col>
      <xdr:colOff>577425</xdr:colOff>
      <xdr:row>31</xdr:row>
      <xdr:rowOff>137211</xdr:rowOff>
    </xdr:to>
    <xdr:graphicFrame macro="">
      <xdr:nvGraphicFramePr>
        <xdr:cNvPr id="2" name="Gráfico 1">
          <a:extLst>
            <a:ext uri="{FF2B5EF4-FFF2-40B4-BE49-F238E27FC236}">
              <a16:creationId xmlns:a16="http://schemas.microsoft.com/office/drawing/2014/main" id="{6B48A0D6-9285-4A50-A313-75D9C6D3E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209550</xdr:colOff>
      <xdr:row>5</xdr:row>
      <xdr:rowOff>152400</xdr:rowOff>
    </xdr:from>
    <xdr:to>
      <xdr:col>12</xdr:col>
      <xdr:colOff>53550</xdr:colOff>
      <xdr:row>31</xdr:row>
      <xdr:rowOff>23400</xdr:rowOff>
    </xdr:to>
    <xdr:graphicFrame macro="">
      <xdr:nvGraphicFramePr>
        <xdr:cNvPr id="2" name="Gráfico 1">
          <a:extLst>
            <a:ext uri="{FF2B5EF4-FFF2-40B4-BE49-F238E27FC236}">
              <a16:creationId xmlns:a16="http://schemas.microsoft.com/office/drawing/2014/main" id="{CC7ADEC0-E68D-4AE3-825D-948D5B61C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476248</xdr:colOff>
      <xdr:row>6</xdr:row>
      <xdr:rowOff>23811</xdr:rowOff>
    </xdr:from>
    <xdr:to>
      <xdr:col>12</xdr:col>
      <xdr:colOff>320248</xdr:colOff>
      <xdr:row>32</xdr:row>
      <xdr:rowOff>128811</xdr:rowOff>
    </xdr:to>
    <xdr:graphicFrame macro="">
      <xdr:nvGraphicFramePr>
        <xdr:cNvPr id="2" name="Gráfico 1">
          <a:extLst>
            <a:ext uri="{FF2B5EF4-FFF2-40B4-BE49-F238E27FC236}">
              <a16:creationId xmlns:a16="http://schemas.microsoft.com/office/drawing/2014/main" id="{52731277-3C45-4C21-8CB9-CB084A60A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695325</xdr:colOff>
      <xdr:row>5</xdr:row>
      <xdr:rowOff>147635</xdr:rowOff>
    </xdr:from>
    <xdr:to>
      <xdr:col>12</xdr:col>
      <xdr:colOff>539325</xdr:colOff>
      <xdr:row>32</xdr:row>
      <xdr:rowOff>104774</xdr:rowOff>
    </xdr:to>
    <xdr:graphicFrame macro="">
      <xdr:nvGraphicFramePr>
        <xdr:cNvPr id="2" name="Gráfico 1">
          <a:extLst>
            <a:ext uri="{FF2B5EF4-FFF2-40B4-BE49-F238E27FC236}">
              <a16:creationId xmlns:a16="http://schemas.microsoft.com/office/drawing/2014/main" id="{84E6CB5C-B1A7-4A34-9980-22BAC98126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12</xdr:row>
      <xdr:rowOff>0</xdr:rowOff>
    </xdr:from>
    <xdr:to>
      <xdr:col>0</xdr:col>
      <xdr:colOff>5939999</xdr:colOff>
      <xdr:row>28</xdr:row>
      <xdr:rowOff>30000</xdr:rowOff>
    </xdr:to>
    <xdr:graphicFrame macro="">
      <xdr:nvGraphicFramePr>
        <xdr:cNvPr id="2" name="Gráfico 1">
          <a:extLst>
            <a:ext uri="{FF2B5EF4-FFF2-40B4-BE49-F238E27FC236}">
              <a16:creationId xmlns:a16="http://schemas.microsoft.com/office/drawing/2014/main" id="{D64954DC-39A5-4251-8FF0-95B4592C0E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23F4D134-9FC2-4361-A60B-728183A5E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E43DA5AA-1DCB-4CA7-8760-318658B0A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40B90D8F-9450-4AF1-B6ED-511698A44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3350F78F-7AD0-43E2-B378-651800C300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51403F1A-779D-499F-AD01-A4A2C312A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FC7CD2A2-EB0A-4748-BF9D-0761F349A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xdr:col>
      <xdr:colOff>15875</xdr:colOff>
      <xdr:row>6</xdr:row>
      <xdr:rowOff>0</xdr:rowOff>
    </xdr:from>
    <xdr:to>
      <xdr:col>11</xdr:col>
      <xdr:colOff>621874</xdr:colOff>
      <xdr:row>34</xdr:row>
      <xdr:rowOff>66002</xdr:rowOff>
    </xdr:to>
    <xdr:graphicFrame macro="">
      <xdr:nvGraphicFramePr>
        <xdr:cNvPr id="2" name="Gráfico 1">
          <a:extLst>
            <a:ext uri="{FF2B5EF4-FFF2-40B4-BE49-F238E27FC236}">
              <a16:creationId xmlns:a16="http://schemas.microsoft.com/office/drawing/2014/main" id="{72E2D41B-F177-4F22-A5FF-5852F50595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671511</xdr:colOff>
      <xdr:row>6</xdr:row>
      <xdr:rowOff>138112</xdr:rowOff>
    </xdr:from>
    <xdr:to>
      <xdr:col>11</xdr:col>
      <xdr:colOff>257174</xdr:colOff>
      <xdr:row>21</xdr:row>
      <xdr:rowOff>23812</xdr:rowOff>
    </xdr:to>
    <xdr:graphicFrame macro="">
      <xdr:nvGraphicFramePr>
        <xdr:cNvPr id="2" name="Gráfico 1">
          <a:extLst>
            <a:ext uri="{FF2B5EF4-FFF2-40B4-BE49-F238E27FC236}">
              <a16:creationId xmlns:a16="http://schemas.microsoft.com/office/drawing/2014/main" id="{0F3D0263-4F31-4BFE-BBB1-550B1D0941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4</xdr:row>
      <xdr:rowOff>0</xdr:rowOff>
    </xdr:from>
    <xdr:to>
      <xdr:col>13</xdr:col>
      <xdr:colOff>542925</xdr:colOff>
      <xdr:row>21</xdr:row>
      <xdr:rowOff>95250</xdr:rowOff>
    </xdr:to>
    <xdr:pic>
      <xdr:nvPicPr>
        <xdr:cNvPr id="2" name="Picture 1">
          <a:extLst>
            <a:ext uri="{FF2B5EF4-FFF2-40B4-BE49-F238E27FC236}">
              <a16:creationId xmlns:a16="http://schemas.microsoft.com/office/drawing/2014/main" id="{85CF8361-E259-4B0B-B36C-B083631E0CED}"/>
            </a:ext>
          </a:extLst>
        </xdr:cNvPr>
        <xdr:cNvPicPr>
          <a:picLocks noChangeAspect="1"/>
        </xdr:cNvPicPr>
      </xdr:nvPicPr>
      <xdr:blipFill>
        <a:blip xmlns:r="http://schemas.openxmlformats.org/officeDocument/2006/relationships" r:embed="rId1"/>
        <a:srcRect/>
        <a:stretch>
          <a:fillRect/>
        </a:stretch>
      </xdr:blipFill>
      <xdr:spPr>
        <a:xfrm>
          <a:off x="3048000" y="762000"/>
          <a:ext cx="5417820" cy="333756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4</xdr:col>
      <xdr:colOff>614361</xdr:colOff>
      <xdr:row>4</xdr:row>
      <xdr:rowOff>142875</xdr:rowOff>
    </xdr:from>
    <xdr:to>
      <xdr:col>12</xdr:col>
      <xdr:colOff>161924</xdr:colOff>
      <xdr:row>39</xdr:row>
      <xdr:rowOff>47625</xdr:rowOff>
    </xdr:to>
    <xdr:graphicFrame macro="">
      <xdr:nvGraphicFramePr>
        <xdr:cNvPr id="2" name="Gráfico 1">
          <a:extLst>
            <a:ext uri="{FF2B5EF4-FFF2-40B4-BE49-F238E27FC236}">
              <a16:creationId xmlns:a16="http://schemas.microsoft.com/office/drawing/2014/main" id="{2A63601A-C8F4-4DD4-9E31-07749D897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3</xdr:col>
      <xdr:colOff>147637</xdr:colOff>
      <xdr:row>4</xdr:row>
      <xdr:rowOff>23811</xdr:rowOff>
    </xdr:from>
    <xdr:to>
      <xdr:col>9</xdr:col>
      <xdr:colOff>676275</xdr:colOff>
      <xdr:row>37</xdr:row>
      <xdr:rowOff>0</xdr:rowOff>
    </xdr:to>
    <xdr:graphicFrame macro="">
      <xdr:nvGraphicFramePr>
        <xdr:cNvPr id="2" name="Gráfico 1">
          <a:extLst>
            <a:ext uri="{FF2B5EF4-FFF2-40B4-BE49-F238E27FC236}">
              <a16:creationId xmlns:a16="http://schemas.microsoft.com/office/drawing/2014/main" id="{90F72970-B147-45FC-8ED8-4986365B6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7</xdr:col>
      <xdr:colOff>203200</xdr:colOff>
      <xdr:row>21</xdr:row>
      <xdr:rowOff>0</xdr:rowOff>
    </xdr:from>
    <xdr:to>
      <xdr:col>17</xdr:col>
      <xdr:colOff>409149</xdr:colOff>
      <xdr:row>35</xdr:row>
      <xdr:rowOff>76200</xdr:rowOff>
    </xdr:to>
    <xdr:graphicFrame macro="">
      <xdr:nvGraphicFramePr>
        <xdr:cNvPr id="2" name="Gráfico 1">
          <a:extLst>
            <a:ext uri="{FF2B5EF4-FFF2-40B4-BE49-F238E27FC236}">
              <a16:creationId xmlns:a16="http://schemas.microsoft.com/office/drawing/2014/main" id="{CAE85FB0-A872-4044-B48D-998CFAFB0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88900</xdr:colOff>
      <xdr:row>239</xdr:row>
      <xdr:rowOff>0</xdr:rowOff>
    </xdr:from>
    <xdr:to>
      <xdr:col>16</xdr:col>
      <xdr:colOff>380574</xdr:colOff>
      <xdr:row>257</xdr:row>
      <xdr:rowOff>171005</xdr:rowOff>
    </xdr:to>
    <xdr:graphicFrame macro="">
      <xdr:nvGraphicFramePr>
        <xdr:cNvPr id="2" name="Gráfico 1">
          <a:extLst>
            <a:ext uri="{FF2B5EF4-FFF2-40B4-BE49-F238E27FC236}">
              <a16:creationId xmlns:a16="http://schemas.microsoft.com/office/drawing/2014/main" id="{8E4C7061-4DE3-417A-943F-B7CFECA49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88900</xdr:colOff>
      <xdr:row>213</xdr:row>
      <xdr:rowOff>63500</xdr:rowOff>
    </xdr:from>
    <xdr:to>
      <xdr:col>16</xdr:col>
      <xdr:colOff>380574</xdr:colOff>
      <xdr:row>232</xdr:row>
      <xdr:rowOff>44005</xdr:rowOff>
    </xdr:to>
    <xdr:graphicFrame macro="">
      <xdr:nvGraphicFramePr>
        <xdr:cNvPr id="3" name="Gráfico 2">
          <a:extLst>
            <a:ext uri="{FF2B5EF4-FFF2-40B4-BE49-F238E27FC236}">
              <a16:creationId xmlns:a16="http://schemas.microsoft.com/office/drawing/2014/main" id="{8EEFF6C2-1D48-4CF0-923C-C75E630F83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7</xdr:col>
      <xdr:colOff>82550</xdr:colOff>
      <xdr:row>6</xdr:row>
      <xdr:rowOff>0</xdr:rowOff>
    </xdr:from>
    <xdr:to>
      <xdr:col>17</xdr:col>
      <xdr:colOff>288499</xdr:colOff>
      <xdr:row>34</xdr:row>
      <xdr:rowOff>66002</xdr:rowOff>
    </xdr:to>
    <xdr:graphicFrame macro="">
      <xdr:nvGraphicFramePr>
        <xdr:cNvPr id="2" name="Gráfico 1">
          <a:extLst>
            <a:ext uri="{FF2B5EF4-FFF2-40B4-BE49-F238E27FC236}">
              <a16:creationId xmlns:a16="http://schemas.microsoft.com/office/drawing/2014/main" id="{EF4E3FBE-B953-4B23-B792-79EFEBAFB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6</xdr:col>
      <xdr:colOff>53975</xdr:colOff>
      <xdr:row>6</xdr:row>
      <xdr:rowOff>0</xdr:rowOff>
    </xdr:from>
    <xdr:to>
      <xdr:col>17</xdr:col>
      <xdr:colOff>78949</xdr:colOff>
      <xdr:row>34</xdr:row>
      <xdr:rowOff>66002</xdr:rowOff>
    </xdr:to>
    <xdr:graphicFrame macro="">
      <xdr:nvGraphicFramePr>
        <xdr:cNvPr id="2" name="Gráfico 1">
          <a:extLst>
            <a:ext uri="{FF2B5EF4-FFF2-40B4-BE49-F238E27FC236}">
              <a16:creationId xmlns:a16="http://schemas.microsoft.com/office/drawing/2014/main" id="{A690A7BC-ACF0-4D41-97B0-D4B63654C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82550</xdr:colOff>
      <xdr:row>6</xdr:row>
      <xdr:rowOff>0</xdr:rowOff>
    </xdr:from>
    <xdr:to>
      <xdr:col>16</xdr:col>
      <xdr:colOff>336124</xdr:colOff>
      <xdr:row>34</xdr:row>
      <xdr:rowOff>66002</xdr:rowOff>
    </xdr:to>
    <xdr:graphicFrame macro="">
      <xdr:nvGraphicFramePr>
        <xdr:cNvPr id="2" name="Gráfico 1">
          <a:extLst>
            <a:ext uri="{FF2B5EF4-FFF2-40B4-BE49-F238E27FC236}">
              <a16:creationId xmlns:a16="http://schemas.microsoft.com/office/drawing/2014/main" id="{CC9D9670-6350-4961-A2FD-B593D564C4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5</xdr:col>
      <xdr:colOff>168275</xdr:colOff>
      <xdr:row>6</xdr:row>
      <xdr:rowOff>0</xdr:rowOff>
    </xdr:from>
    <xdr:to>
      <xdr:col>16</xdr:col>
      <xdr:colOff>421849</xdr:colOff>
      <xdr:row>34</xdr:row>
      <xdr:rowOff>66002</xdr:rowOff>
    </xdr:to>
    <xdr:graphicFrame macro="">
      <xdr:nvGraphicFramePr>
        <xdr:cNvPr id="2" name="Gráfico 1">
          <a:extLst>
            <a:ext uri="{FF2B5EF4-FFF2-40B4-BE49-F238E27FC236}">
              <a16:creationId xmlns:a16="http://schemas.microsoft.com/office/drawing/2014/main" id="{E3179229-D6D8-4EB0-9B56-11704A303C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50800</xdr:colOff>
      <xdr:row>6</xdr:row>
      <xdr:rowOff>0</xdr:rowOff>
    </xdr:from>
    <xdr:to>
      <xdr:col>18</xdr:col>
      <xdr:colOff>418674</xdr:colOff>
      <xdr:row>24</xdr:row>
      <xdr:rowOff>171005</xdr:rowOff>
    </xdr:to>
    <xdr:graphicFrame macro="">
      <xdr:nvGraphicFramePr>
        <xdr:cNvPr id="2" name="Gráfico 1">
          <a:extLst>
            <a:ext uri="{FF2B5EF4-FFF2-40B4-BE49-F238E27FC236}">
              <a16:creationId xmlns:a16="http://schemas.microsoft.com/office/drawing/2014/main" id="{916C0558-D384-40E7-9241-6DDFBF820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7</xdr:col>
      <xdr:colOff>234950</xdr:colOff>
      <xdr:row>6</xdr:row>
      <xdr:rowOff>0</xdr:rowOff>
    </xdr:from>
    <xdr:to>
      <xdr:col>17</xdr:col>
      <xdr:colOff>440899</xdr:colOff>
      <xdr:row>34</xdr:row>
      <xdr:rowOff>66002</xdr:rowOff>
    </xdr:to>
    <xdr:graphicFrame macro="">
      <xdr:nvGraphicFramePr>
        <xdr:cNvPr id="2" name="Gráfico 1">
          <a:extLst>
            <a:ext uri="{FF2B5EF4-FFF2-40B4-BE49-F238E27FC236}">
              <a16:creationId xmlns:a16="http://schemas.microsoft.com/office/drawing/2014/main" id="{FD9243FD-F351-4806-919B-BE741149FB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280987</xdr:colOff>
      <xdr:row>4</xdr:row>
      <xdr:rowOff>147637</xdr:rowOff>
    </xdr:from>
    <xdr:to>
      <xdr:col>14</xdr:col>
      <xdr:colOff>323850</xdr:colOff>
      <xdr:row>17</xdr:row>
      <xdr:rowOff>138112</xdr:rowOff>
    </xdr:to>
    <xdr:graphicFrame macro="">
      <xdr:nvGraphicFramePr>
        <xdr:cNvPr id="2" name="Gráfico 1">
          <a:extLst>
            <a:ext uri="{FF2B5EF4-FFF2-40B4-BE49-F238E27FC236}">
              <a16:creationId xmlns:a16="http://schemas.microsoft.com/office/drawing/2014/main" id="{00000000-0008-0000-4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6350</xdr:colOff>
      <xdr:row>6</xdr:row>
      <xdr:rowOff>0</xdr:rowOff>
    </xdr:from>
    <xdr:to>
      <xdr:col>17</xdr:col>
      <xdr:colOff>212299</xdr:colOff>
      <xdr:row>34</xdr:row>
      <xdr:rowOff>66002</xdr:rowOff>
    </xdr:to>
    <xdr:graphicFrame macro="">
      <xdr:nvGraphicFramePr>
        <xdr:cNvPr id="2" name="Gráfico 1">
          <a:extLst>
            <a:ext uri="{FF2B5EF4-FFF2-40B4-BE49-F238E27FC236}">
              <a16:creationId xmlns:a16="http://schemas.microsoft.com/office/drawing/2014/main" id="{67BFDE8E-01B2-4965-8B91-4FA90FB026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5</xdr:col>
      <xdr:colOff>256542</xdr:colOff>
      <xdr:row>6</xdr:row>
      <xdr:rowOff>0</xdr:rowOff>
    </xdr:from>
    <xdr:to>
      <xdr:col>15</xdr:col>
      <xdr:colOff>100541</xdr:colOff>
      <xdr:row>34</xdr:row>
      <xdr:rowOff>66002</xdr:rowOff>
    </xdr:to>
    <xdr:graphicFrame macro="">
      <xdr:nvGraphicFramePr>
        <xdr:cNvPr id="2" name="Gráfico 1">
          <a:extLst>
            <a:ext uri="{FF2B5EF4-FFF2-40B4-BE49-F238E27FC236}">
              <a16:creationId xmlns:a16="http://schemas.microsoft.com/office/drawing/2014/main" id="{9D8C0B9D-590E-424F-94C3-C486AD238A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393700</xdr:colOff>
      <xdr:row>6</xdr:row>
      <xdr:rowOff>0</xdr:rowOff>
    </xdr:from>
    <xdr:to>
      <xdr:col>20</xdr:col>
      <xdr:colOff>237699</xdr:colOff>
      <xdr:row>34</xdr:row>
      <xdr:rowOff>66002</xdr:rowOff>
    </xdr:to>
    <xdr:graphicFrame macro="">
      <xdr:nvGraphicFramePr>
        <xdr:cNvPr id="2" name="Gráfico 1">
          <a:extLst>
            <a:ext uri="{FF2B5EF4-FFF2-40B4-BE49-F238E27FC236}">
              <a16:creationId xmlns:a16="http://schemas.microsoft.com/office/drawing/2014/main" id="{07E1A723-20CD-4828-9809-F01F35A159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76200</xdr:colOff>
      <xdr:row>5</xdr:row>
      <xdr:rowOff>14287</xdr:rowOff>
    </xdr:from>
    <xdr:to>
      <xdr:col>18</xdr:col>
      <xdr:colOff>596475</xdr:colOff>
      <xdr:row>30</xdr:row>
      <xdr:rowOff>111787</xdr:rowOff>
    </xdr:to>
    <xdr:graphicFrame macro="">
      <xdr:nvGraphicFramePr>
        <xdr:cNvPr id="2" name="Gráfico 1">
          <a:extLst>
            <a:ext uri="{FF2B5EF4-FFF2-40B4-BE49-F238E27FC236}">
              <a16:creationId xmlns:a16="http://schemas.microsoft.com/office/drawing/2014/main" id="{811C1A3F-31C1-4387-83E7-EAFDDB5201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5</xdr:row>
      <xdr:rowOff>4762</xdr:rowOff>
    </xdr:from>
    <xdr:to>
      <xdr:col>29</xdr:col>
      <xdr:colOff>453600</xdr:colOff>
      <xdr:row>30</xdr:row>
      <xdr:rowOff>102262</xdr:rowOff>
    </xdr:to>
    <xdr:graphicFrame macro="">
      <xdr:nvGraphicFramePr>
        <xdr:cNvPr id="3" name="Gráfico 2">
          <a:extLst>
            <a:ext uri="{FF2B5EF4-FFF2-40B4-BE49-F238E27FC236}">
              <a16:creationId xmlns:a16="http://schemas.microsoft.com/office/drawing/2014/main" id="{7222E8E7-695E-4060-A7E2-CCCAE7F6B7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105</xdr:row>
      <xdr:rowOff>100012</xdr:rowOff>
    </xdr:from>
    <xdr:to>
      <xdr:col>19</xdr:col>
      <xdr:colOff>463125</xdr:colOff>
      <xdr:row>131</xdr:row>
      <xdr:rowOff>7012</xdr:rowOff>
    </xdr:to>
    <xdr:graphicFrame macro="">
      <xdr:nvGraphicFramePr>
        <xdr:cNvPr id="4" name="Gráfico 3">
          <a:extLst>
            <a:ext uri="{FF2B5EF4-FFF2-40B4-BE49-F238E27FC236}">
              <a16:creationId xmlns:a16="http://schemas.microsoft.com/office/drawing/2014/main" id="{1E740755-F3FF-4A97-A388-4B360025AC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105</xdr:row>
      <xdr:rowOff>95250</xdr:rowOff>
    </xdr:from>
    <xdr:to>
      <xdr:col>30</xdr:col>
      <xdr:colOff>453390</xdr:colOff>
      <xdr:row>131</xdr:row>
      <xdr:rowOff>1905</xdr:rowOff>
    </xdr:to>
    <xdr:graphicFrame macro="">
      <xdr:nvGraphicFramePr>
        <xdr:cNvPr id="5" name="Gráfico 4">
          <a:extLst>
            <a:ext uri="{FF2B5EF4-FFF2-40B4-BE49-F238E27FC236}">
              <a16:creationId xmlns:a16="http://schemas.microsoft.com/office/drawing/2014/main" id="{41FC9144-BEA1-481C-AA3C-51CA9DB53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3</xdr:col>
      <xdr:colOff>657223</xdr:colOff>
      <xdr:row>5</xdr:row>
      <xdr:rowOff>19050</xdr:rowOff>
    </xdr:from>
    <xdr:to>
      <xdr:col>15</xdr:col>
      <xdr:colOff>605118</xdr:colOff>
      <xdr:row>22</xdr:row>
      <xdr:rowOff>20550</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8</xdr:col>
      <xdr:colOff>0</xdr:colOff>
      <xdr:row>5</xdr:row>
      <xdr:rowOff>0</xdr:rowOff>
    </xdr:from>
    <xdr:to>
      <xdr:col>14</xdr:col>
      <xdr:colOff>0</xdr:colOff>
      <xdr:row>19</xdr:row>
      <xdr:rowOff>76200</xdr:rowOff>
    </xdr:to>
    <xdr:graphicFrame macro="">
      <xdr:nvGraphicFramePr>
        <xdr:cNvPr id="2" name="Gráfico 1">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xdr:colOff>
      <xdr:row>20</xdr:row>
      <xdr:rowOff>0</xdr:rowOff>
    </xdr:from>
    <xdr:to>
      <xdr:col>14</xdr:col>
      <xdr:colOff>14287</xdr:colOff>
      <xdr:row>34</xdr:row>
      <xdr:rowOff>76200</xdr:rowOff>
    </xdr:to>
    <xdr:graphicFrame macro="">
      <xdr:nvGraphicFramePr>
        <xdr:cNvPr id="4" name="Gráfico 3">
          <a:extLst>
            <a:ext uri="{FF2B5EF4-FFF2-40B4-BE49-F238E27FC236}">
              <a16:creationId xmlns:a16="http://schemas.microsoft.com/office/drawing/2014/main" id="{00000000-0008-0000-6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296261</xdr:colOff>
      <xdr:row>21</xdr:row>
      <xdr:rowOff>96636</xdr:rowOff>
    </xdr:from>
    <xdr:to>
      <xdr:col>8</xdr:col>
      <xdr:colOff>420086</xdr:colOff>
      <xdr:row>41</xdr:row>
      <xdr:rowOff>23611</xdr:rowOff>
    </xdr:to>
    <xdr:graphicFrame macro="">
      <xdr:nvGraphicFramePr>
        <xdr:cNvPr id="2" name="Gráfico 1">
          <a:extLst>
            <a:ext uri="{FF2B5EF4-FFF2-40B4-BE49-F238E27FC236}">
              <a16:creationId xmlns:a16="http://schemas.microsoft.com/office/drawing/2014/main" id="{00000000-0008-0000-6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4</xdr:col>
      <xdr:colOff>56073</xdr:colOff>
      <xdr:row>2</xdr:row>
      <xdr:rowOff>152399</xdr:rowOff>
    </xdr:from>
    <xdr:to>
      <xdr:col>11</xdr:col>
      <xdr:colOff>275147</xdr:colOff>
      <xdr:row>33</xdr:row>
      <xdr:rowOff>28574</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2</xdr:col>
      <xdr:colOff>723899</xdr:colOff>
      <xdr:row>4</xdr:row>
      <xdr:rowOff>139699</xdr:rowOff>
    </xdr:from>
    <xdr:to>
      <xdr:col>11</xdr:col>
      <xdr:colOff>520840</xdr:colOff>
      <xdr:row>29</xdr:row>
      <xdr:rowOff>56966</xdr:rowOff>
    </xdr:to>
    <xdr:graphicFrame macro="">
      <xdr:nvGraphicFramePr>
        <xdr:cNvPr id="2" name="Gráfico 1">
          <a:extLst>
            <a:ext uri="{FF2B5EF4-FFF2-40B4-BE49-F238E27FC236}">
              <a16:creationId xmlns:a16="http://schemas.microsoft.com/office/drawing/2014/main" id="{00000000-0008-0000-6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2</xdr:col>
      <xdr:colOff>715578</xdr:colOff>
      <xdr:row>1</xdr:row>
      <xdr:rowOff>142473</xdr:rowOff>
    </xdr:from>
    <xdr:to>
      <xdr:col>10</xdr:col>
      <xdr:colOff>486978</xdr:colOff>
      <xdr:row>26</xdr:row>
      <xdr:rowOff>2774</xdr:rowOff>
    </xdr:to>
    <xdr:graphicFrame macro="">
      <xdr:nvGraphicFramePr>
        <xdr:cNvPr id="2" name="Gráfico 1">
          <a:extLst>
            <a:ext uri="{FF2B5EF4-FFF2-40B4-BE49-F238E27FC236}">
              <a16:creationId xmlns:a16="http://schemas.microsoft.com/office/drawing/2014/main"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40</xdr:col>
      <xdr:colOff>47625</xdr:colOff>
      <xdr:row>7</xdr:row>
      <xdr:rowOff>0</xdr:rowOff>
    </xdr:from>
    <xdr:to>
      <xdr:col>58</xdr:col>
      <xdr:colOff>511891</xdr:colOff>
      <xdr:row>24</xdr:row>
      <xdr:rowOff>123825</xdr:rowOff>
    </xdr:to>
    <xdr:graphicFrame macro="">
      <xdr:nvGraphicFramePr>
        <xdr:cNvPr id="3" name="Chart 2">
          <a:extLst>
            <a:ext uri="{FF2B5EF4-FFF2-40B4-BE49-F238E27FC236}">
              <a16:creationId xmlns:a16="http://schemas.microsoft.com/office/drawing/2014/main" id="{6044C731-84ED-4C6D-8499-2D79344A1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3</xdr:col>
      <xdr:colOff>59510</xdr:colOff>
      <xdr:row>2</xdr:row>
      <xdr:rowOff>152760</xdr:rowOff>
    </xdr:from>
    <xdr:to>
      <xdr:col>11</xdr:col>
      <xdr:colOff>94890</xdr:colOff>
      <xdr:row>25</xdr:row>
      <xdr:rowOff>8627</xdr:rowOff>
    </xdr:to>
    <xdr:graphicFrame macro="">
      <xdr:nvGraphicFramePr>
        <xdr:cNvPr id="2" name="Gráfico 1">
          <a:extLst>
            <a:ext uri="{FF2B5EF4-FFF2-40B4-BE49-F238E27FC236}">
              <a16:creationId xmlns:a16="http://schemas.microsoft.com/office/drawing/2014/main" id="{00000000-0008-0000-6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3</xdr:col>
      <xdr:colOff>221954</xdr:colOff>
      <xdr:row>1</xdr:row>
      <xdr:rowOff>126060</xdr:rowOff>
    </xdr:from>
    <xdr:to>
      <xdr:col>11</xdr:col>
      <xdr:colOff>54634</xdr:colOff>
      <xdr:row>47</xdr:row>
      <xdr:rowOff>83029</xdr:rowOff>
    </xdr:to>
    <xdr:graphicFrame macro="">
      <xdr:nvGraphicFramePr>
        <xdr:cNvPr id="2" name="Gráfico 1">
          <a:extLst>
            <a:ext uri="{FF2B5EF4-FFF2-40B4-BE49-F238E27FC236}">
              <a16:creationId xmlns:a16="http://schemas.microsoft.com/office/drawing/2014/main" id="{00000000-0008-0000-6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4</xdr:col>
      <xdr:colOff>152400</xdr:colOff>
      <xdr:row>2</xdr:row>
      <xdr:rowOff>19049</xdr:rowOff>
    </xdr:from>
    <xdr:to>
      <xdr:col>12</xdr:col>
      <xdr:colOff>419100</xdr:colOff>
      <xdr:row>21</xdr:row>
      <xdr:rowOff>85724</xdr:rowOff>
    </xdr:to>
    <xdr:graphicFrame macro="">
      <xdr:nvGraphicFramePr>
        <xdr:cNvPr id="2" name="Gráfico 1">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2</xdr:col>
      <xdr:colOff>554580</xdr:colOff>
      <xdr:row>1</xdr:row>
      <xdr:rowOff>116817</xdr:rowOff>
    </xdr:from>
    <xdr:to>
      <xdr:col>10</xdr:col>
      <xdr:colOff>446750</xdr:colOff>
      <xdr:row>43</xdr:row>
      <xdr:rowOff>162105</xdr:rowOff>
    </xdr:to>
    <xdr:graphicFrame macro="">
      <xdr:nvGraphicFramePr>
        <xdr:cNvPr id="2" name="Gráfico 1">
          <a:extLst>
            <a:ext uri="{FF2B5EF4-FFF2-40B4-BE49-F238E27FC236}">
              <a16:creationId xmlns:a16="http://schemas.microsoft.com/office/drawing/2014/main" id="{00000000-0008-0000-7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3</xdr:col>
      <xdr:colOff>129418</xdr:colOff>
      <xdr:row>2</xdr:row>
      <xdr:rowOff>156149</xdr:rowOff>
    </xdr:from>
    <xdr:to>
      <xdr:col>11</xdr:col>
      <xdr:colOff>424904</xdr:colOff>
      <xdr:row>22</xdr:row>
      <xdr:rowOff>6087</xdr:rowOff>
    </xdr:to>
    <xdr:graphicFrame macro="">
      <xdr:nvGraphicFramePr>
        <xdr:cNvPr id="2" name="Gráfico 1">
          <a:extLst>
            <a:ext uri="{FF2B5EF4-FFF2-40B4-BE49-F238E27FC236}">
              <a16:creationId xmlns:a16="http://schemas.microsoft.com/office/drawing/2014/main" id="{00000000-0008-0000-7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4</xdr:col>
      <xdr:colOff>150098</xdr:colOff>
      <xdr:row>1</xdr:row>
      <xdr:rowOff>19408</xdr:rowOff>
    </xdr:from>
    <xdr:to>
      <xdr:col>11</xdr:col>
      <xdr:colOff>435095</xdr:colOff>
      <xdr:row>43</xdr:row>
      <xdr:rowOff>167496</xdr:rowOff>
    </xdr:to>
    <xdr:graphicFrame macro="">
      <xdr:nvGraphicFramePr>
        <xdr:cNvPr id="2" name="Gráfico 1">
          <a:extLst>
            <a:ext uri="{FF2B5EF4-FFF2-40B4-BE49-F238E27FC236}">
              <a16:creationId xmlns:a16="http://schemas.microsoft.com/office/drawing/2014/main" id="{00000000-0008-0000-7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6</xdr:col>
      <xdr:colOff>638175</xdr:colOff>
      <xdr:row>2</xdr:row>
      <xdr:rowOff>130577</xdr:rowOff>
    </xdr:from>
    <xdr:to>
      <xdr:col>14</xdr:col>
      <xdr:colOff>112682</xdr:colOff>
      <xdr:row>31</xdr:row>
      <xdr:rowOff>99024</xdr:rowOff>
    </xdr:to>
    <xdr:graphicFrame macro="">
      <xdr:nvGraphicFramePr>
        <xdr:cNvPr id="2" name="Gráfico 1">
          <a:extLst>
            <a:ext uri="{FF2B5EF4-FFF2-40B4-BE49-F238E27FC236}">
              <a16:creationId xmlns:a16="http://schemas.microsoft.com/office/drawing/2014/main" id="{00000000-0008-0000-7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3</xdr:col>
      <xdr:colOff>664594</xdr:colOff>
      <xdr:row>2</xdr:row>
      <xdr:rowOff>33967</xdr:rowOff>
    </xdr:from>
    <xdr:to>
      <xdr:col>10</xdr:col>
      <xdr:colOff>512193</xdr:colOff>
      <xdr:row>29</xdr:row>
      <xdr:rowOff>166059</xdr:rowOff>
    </xdr:to>
    <xdr:graphicFrame macro="">
      <xdr:nvGraphicFramePr>
        <xdr:cNvPr id="2" name="Gráfico 1">
          <a:extLst>
            <a:ext uri="{FF2B5EF4-FFF2-40B4-BE49-F238E27FC236}">
              <a16:creationId xmlns:a16="http://schemas.microsoft.com/office/drawing/2014/main" id="{00000000-0008-0000-7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7</xdr:col>
      <xdr:colOff>20847</xdr:colOff>
      <xdr:row>2</xdr:row>
      <xdr:rowOff>154494</xdr:rowOff>
    </xdr:from>
    <xdr:to>
      <xdr:col>15</xdr:col>
      <xdr:colOff>324029</xdr:colOff>
      <xdr:row>24</xdr:row>
      <xdr:rowOff>66135</xdr:rowOff>
    </xdr:to>
    <xdr:graphicFrame macro="">
      <xdr:nvGraphicFramePr>
        <xdr:cNvPr id="2" name="Gráfico 1">
          <a:extLst>
            <a:ext uri="{FF2B5EF4-FFF2-40B4-BE49-F238E27FC236}">
              <a16:creationId xmlns:a16="http://schemas.microsoft.com/office/drawing/2014/main" id="{00000000-0008-0000-7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9</xdr:col>
      <xdr:colOff>142875</xdr:colOff>
      <xdr:row>255</xdr:row>
      <xdr:rowOff>157162</xdr:rowOff>
    </xdr:from>
    <xdr:to>
      <xdr:col>16</xdr:col>
      <xdr:colOff>748875</xdr:colOff>
      <xdr:row>270</xdr:row>
      <xdr:rowOff>160612</xdr:rowOff>
    </xdr:to>
    <xdr:graphicFrame macro="">
      <xdr:nvGraphicFramePr>
        <xdr:cNvPr id="2" name="Gráfico 1">
          <a:extLst>
            <a:ext uri="{FF2B5EF4-FFF2-40B4-BE49-F238E27FC236}">
              <a16:creationId xmlns:a16="http://schemas.microsoft.com/office/drawing/2014/main" id="{00000000-0008-0000-7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59305</xdr:colOff>
      <xdr:row>271</xdr:row>
      <xdr:rowOff>93094</xdr:rowOff>
    </xdr:from>
    <xdr:to>
      <xdr:col>17</xdr:col>
      <xdr:colOff>9922</xdr:colOff>
      <xdr:row>285</xdr:row>
      <xdr:rowOff>138907</xdr:rowOff>
    </xdr:to>
    <xdr:graphicFrame macro="">
      <xdr:nvGraphicFramePr>
        <xdr:cNvPr id="3" name="Gráfico 2">
          <a:extLst>
            <a:ext uri="{FF2B5EF4-FFF2-40B4-BE49-F238E27FC236}">
              <a16:creationId xmlns:a16="http://schemas.microsoft.com/office/drawing/2014/main" id="{00000000-0008-0000-7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582014</xdr:colOff>
      <xdr:row>5</xdr:row>
      <xdr:rowOff>3952</xdr:rowOff>
    </xdr:from>
    <xdr:to>
      <xdr:col>14</xdr:col>
      <xdr:colOff>310551</xdr:colOff>
      <xdr:row>42</xdr:row>
      <xdr:rowOff>43132</xdr:rowOff>
    </xdr:to>
    <xdr:graphicFrame macro="">
      <xdr:nvGraphicFramePr>
        <xdr:cNvPr id="2" name="Chart 3">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5</xdr:col>
      <xdr:colOff>4762</xdr:colOff>
      <xdr:row>5</xdr:row>
      <xdr:rowOff>4762</xdr:rowOff>
    </xdr:from>
    <xdr:to>
      <xdr:col>12</xdr:col>
      <xdr:colOff>610762</xdr:colOff>
      <xdr:row>36</xdr:row>
      <xdr:rowOff>25087</xdr:rowOff>
    </xdr:to>
    <xdr:graphicFrame macro="">
      <xdr:nvGraphicFramePr>
        <xdr:cNvPr id="2" name="Gráfico 1">
          <a:extLst>
            <a:ext uri="{FF2B5EF4-FFF2-40B4-BE49-F238E27FC236}">
              <a16:creationId xmlns:a16="http://schemas.microsoft.com/office/drawing/2014/main" id="{00000000-0008-0000-7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14287</xdr:colOff>
      <xdr:row>5</xdr:row>
      <xdr:rowOff>4759</xdr:rowOff>
    </xdr:from>
    <xdr:to>
      <xdr:col>17</xdr:col>
      <xdr:colOff>619087</xdr:colOff>
      <xdr:row>34</xdr:row>
      <xdr:rowOff>66363</xdr:rowOff>
    </xdr:to>
    <xdr:graphicFrame macro="">
      <xdr:nvGraphicFramePr>
        <xdr:cNvPr id="3" name="Gráfico 2">
          <a:extLst>
            <a:ext uri="{FF2B5EF4-FFF2-40B4-BE49-F238E27FC236}">
              <a16:creationId xmlns:a16="http://schemas.microsoft.com/office/drawing/2014/main" id="{00000000-0008-0000-7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442912</xdr:colOff>
      <xdr:row>5</xdr:row>
      <xdr:rowOff>4758</xdr:rowOff>
    </xdr:from>
    <xdr:to>
      <xdr:col>22</xdr:col>
      <xdr:colOff>285712</xdr:colOff>
      <xdr:row>34</xdr:row>
      <xdr:rowOff>60370</xdr:rowOff>
    </xdr:to>
    <xdr:graphicFrame macro="">
      <xdr:nvGraphicFramePr>
        <xdr:cNvPr id="4" name="Gráfico 3">
          <a:extLst>
            <a:ext uri="{FF2B5EF4-FFF2-40B4-BE49-F238E27FC236}">
              <a16:creationId xmlns:a16="http://schemas.microsoft.com/office/drawing/2014/main" id="{00000000-0008-0000-7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22</xdr:col>
      <xdr:colOff>761458</xdr:colOff>
      <xdr:row>5</xdr:row>
      <xdr:rowOff>142245</xdr:rowOff>
    </xdr:from>
    <xdr:to>
      <xdr:col>30</xdr:col>
      <xdr:colOff>740930</xdr:colOff>
      <xdr:row>23</xdr:row>
      <xdr:rowOff>106623</xdr:rowOff>
    </xdr:to>
    <xdr:graphicFrame macro="">
      <xdr:nvGraphicFramePr>
        <xdr:cNvPr id="2" name="Gráfico 1">
          <a:extLst>
            <a:ext uri="{FF2B5EF4-FFF2-40B4-BE49-F238E27FC236}">
              <a16:creationId xmlns:a16="http://schemas.microsoft.com/office/drawing/2014/main" id="{00000000-0008-0000-7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763796</xdr:colOff>
      <xdr:row>22</xdr:row>
      <xdr:rowOff>161745</xdr:rowOff>
    </xdr:from>
    <xdr:to>
      <xdr:col>30</xdr:col>
      <xdr:colOff>568219</xdr:colOff>
      <xdr:row>40</xdr:row>
      <xdr:rowOff>130330</xdr:rowOff>
    </xdr:to>
    <xdr:graphicFrame macro="">
      <xdr:nvGraphicFramePr>
        <xdr:cNvPr id="3" name="Gráfico 2">
          <a:extLst>
            <a:ext uri="{FF2B5EF4-FFF2-40B4-BE49-F238E27FC236}">
              <a16:creationId xmlns:a16="http://schemas.microsoft.com/office/drawing/2014/main" id="{00000000-0008-0000-7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xdr:col>
      <xdr:colOff>1190</xdr:colOff>
      <xdr:row>284</xdr:row>
      <xdr:rowOff>168671</xdr:rowOff>
    </xdr:from>
    <xdr:to>
      <xdr:col>10</xdr:col>
      <xdr:colOff>118328</xdr:colOff>
      <xdr:row>310</xdr:row>
      <xdr:rowOff>110056</xdr:rowOff>
    </xdr:to>
    <xdr:graphicFrame macro="">
      <xdr:nvGraphicFramePr>
        <xdr:cNvPr id="2" name="Gráfico 1">
          <a:extLst>
            <a:ext uri="{FF2B5EF4-FFF2-40B4-BE49-F238E27FC236}">
              <a16:creationId xmlns:a16="http://schemas.microsoft.com/office/drawing/2014/main" id="{F1091FF5-C805-453A-95B7-8400032AD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3</xdr:col>
      <xdr:colOff>200024</xdr:colOff>
      <xdr:row>2</xdr:row>
      <xdr:rowOff>38099</xdr:rowOff>
    </xdr:from>
    <xdr:to>
      <xdr:col>11</xdr:col>
      <xdr:colOff>219075</xdr:colOff>
      <xdr:row>26</xdr:row>
      <xdr:rowOff>57150</xdr:rowOff>
    </xdr:to>
    <xdr:graphicFrame macro="">
      <xdr:nvGraphicFramePr>
        <xdr:cNvPr id="2" name="Gráfico 1">
          <a:extLst>
            <a:ext uri="{FF2B5EF4-FFF2-40B4-BE49-F238E27FC236}">
              <a16:creationId xmlns:a16="http://schemas.microsoft.com/office/drawing/2014/main" id="{00000000-0008-0000-7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3</xdr:col>
      <xdr:colOff>34926</xdr:colOff>
      <xdr:row>0</xdr:row>
      <xdr:rowOff>162283</xdr:rowOff>
    </xdr:from>
    <xdr:to>
      <xdr:col>10</xdr:col>
      <xdr:colOff>195315</xdr:colOff>
      <xdr:row>40</xdr:row>
      <xdr:rowOff>32553</xdr:rowOff>
    </xdr:to>
    <xdr:graphicFrame macro="">
      <xdr:nvGraphicFramePr>
        <xdr:cNvPr id="2" name="Gráfico 1">
          <a:extLst>
            <a:ext uri="{FF2B5EF4-FFF2-40B4-BE49-F238E27FC236}">
              <a16:creationId xmlns:a16="http://schemas.microsoft.com/office/drawing/2014/main" id="{00000000-0008-0000-7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10</xdr:col>
      <xdr:colOff>587375</xdr:colOff>
      <xdr:row>6</xdr:row>
      <xdr:rowOff>0</xdr:rowOff>
    </xdr:from>
    <xdr:to>
      <xdr:col>18</xdr:col>
      <xdr:colOff>583774</xdr:colOff>
      <xdr:row>34</xdr:row>
      <xdr:rowOff>66002</xdr:rowOff>
    </xdr:to>
    <xdr:graphicFrame macro="">
      <xdr:nvGraphicFramePr>
        <xdr:cNvPr id="2" name="Gráfico 1">
          <a:extLst>
            <a:ext uri="{FF2B5EF4-FFF2-40B4-BE49-F238E27FC236}">
              <a16:creationId xmlns:a16="http://schemas.microsoft.com/office/drawing/2014/main" id="{14C23A9C-7836-41AB-903B-E5258E9CEA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10</xdr:col>
      <xdr:colOff>758825</xdr:colOff>
      <xdr:row>6</xdr:row>
      <xdr:rowOff>0</xdr:rowOff>
    </xdr:from>
    <xdr:to>
      <xdr:col>18</xdr:col>
      <xdr:colOff>602824</xdr:colOff>
      <xdr:row>34</xdr:row>
      <xdr:rowOff>66002</xdr:rowOff>
    </xdr:to>
    <xdr:graphicFrame macro="">
      <xdr:nvGraphicFramePr>
        <xdr:cNvPr id="2" name="Gráfico 1">
          <a:extLst>
            <a:ext uri="{FF2B5EF4-FFF2-40B4-BE49-F238E27FC236}">
              <a16:creationId xmlns:a16="http://schemas.microsoft.com/office/drawing/2014/main" id="{E5E6A4FE-00E2-4062-B105-C54AD922AF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10</xdr:col>
      <xdr:colOff>577850</xdr:colOff>
      <xdr:row>6</xdr:row>
      <xdr:rowOff>0</xdr:rowOff>
    </xdr:from>
    <xdr:to>
      <xdr:col>18</xdr:col>
      <xdr:colOff>574249</xdr:colOff>
      <xdr:row>34</xdr:row>
      <xdr:rowOff>66002</xdr:rowOff>
    </xdr:to>
    <xdr:graphicFrame macro="">
      <xdr:nvGraphicFramePr>
        <xdr:cNvPr id="2" name="Gráfico 1">
          <a:extLst>
            <a:ext uri="{FF2B5EF4-FFF2-40B4-BE49-F238E27FC236}">
              <a16:creationId xmlns:a16="http://schemas.microsoft.com/office/drawing/2014/main" id="{522BA0C7-1696-4B09-BA5E-858010691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11</xdr:col>
      <xdr:colOff>101600</xdr:colOff>
      <xdr:row>6</xdr:row>
      <xdr:rowOff>0</xdr:rowOff>
    </xdr:from>
    <xdr:to>
      <xdr:col>18</xdr:col>
      <xdr:colOff>707599</xdr:colOff>
      <xdr:row>34</xdr:row>
      <xdr:rowOff>66002</xdr:rowOff>
    </xdr:to>
    <xdr:graphicFrame macro="">
      <xdr:nvGraphicFramePr>
        <xdr:cNvPr id="2" name="Gráfico 1">
          <a:extLst>
            <a:ext uri="{FF2B5EF4-FFF2-40B4-BE49-F238E27FC236}">
              <a16:creationId xmlns:a16="http://schemas.microsoft.com/office/drawing/2014/main" id="{11411A26-3EF2-4072-BDF7-68F97A0D14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11</xdr:col>
      <xdr:colOff>44450</xdr:colOff>
      <xdr:row>6</xdr:row>
      <xdr:rowOff>0</xdr:rowOff>
    </xdr:from>
    <xdr:to>
      <xdr:col>18</xdr:col>
      <xdr:colOff>650449</xdr:colOff>
      <xdr:row>34</xdr:row>
      <xdr:rowOff>66002</xdr:rowOff>
    </xdr:to>
    <xdr:graphicFrame macro="">
      <xdr:nvGraphicFramePr>
        <xdr:cNvPr id="2" name="Gráfico 1">
          <a:extLst>
            <a:ext uri="{FF2B5EF4-FFF2-40B4-BE49-F238E27FC236}">
              <a16:creationId xmlns:a16="http://schemas.microsoft.com/office/drawing/2014/main" id="{CC9CF6BB-AE3C-4314-95F2-E9770A031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6</xdr:row>
      <xdr:rowOff>0</xdr:rowOff>
    </xdr:from>
    <xdr:to>
      <xdr:col>24</xdr:col>
      <xdr:colOff>567069</xdr:colOff>
      <xdr:row>30</xdr:row>
      <xdr:rowOff>131623</xdr:rowOff>
    </xdr:to>
    <xdr:graphicFrame macro="">
      <xdr:nvGraphicFramePr>
        <xdr:cNvPr id="4" name="Chart 2">
          <a:extLst>
            <a:ext uri="{FF2B5EF4-FFF2-40B4-BE49-F238E27FC236}">
              <a16:creationId xmlns:a16="http://schemas.microsoft.com/office/drawing/2014/main" id="{BA28B93E-0D2A-4DBC-85FA-7ABBBC70A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10</xdr:col>
      <xdr:colOff>339725</xdr:colOff>
      <xdr:row>6</xdr:row>
      <xdr:rowOff>0</xdr:rowOff>
    </xdr:from>
    <xdr:to>
      <xdr:col>18</xdr:col>
      <xdr:colOff>336124</xdr:colOff>
      <xdr:row>34</xdr:row>
      <xdr:rowOff>66002</xdr:rowOff>
    </xdr:to>
    <xdr:graphicFrame macro="">
      <xdr:nvGraphicFramePr>
        <xdr:cNvPr id="2" name="Gráfico 1">
          <a:extLst>
            <a:ext uri="{FF2B5EF4-FFF2-40B4-BE49-F238E27FC236}">
              <a16:creationId xmlns:a16="http://schemas.microsoft.com/office/drawing/2014/main" id="{C7856F25-9DE3-4433-95CE-3BF94B0E6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A1A3A2C9-16DD-40E4-B966-2A8E7846F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3BEE9304-333B-4C6A-83BC-AAB75C501D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6622E721-1ED0-4B29-AA10-B0B738524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3C4D0328-CEEA-4A81-8842-743B4DC52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B9F57B7A-D57C-4946-A42D-87443BAE12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23</xdr:row>
      <xdr:rowOff>127000</xdr:rowOff>
    </xdr:to>
    <xdr:graphicFrame macro="">
      <xdr:nvGraphicFramePr>
        <xdr:cNvPr id="2" name="Gráfico 1">
          <a:extLst>
            <a:ext uri="{FF2B5EF4-FFF2-40B4-BE49-F238E27FC236}">
              <a16:creationId xmlns:a16="http://schemas.microsoft.com/office/drawing/2014/main" id="{48FB0A5B-A359-4957-9409-77062C78A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C0C51F13-460E-4CE4-9C17-2327D5C76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110307F6-A936-4A85-8565-110F167C74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D8FEF3D5-3E31-4D58-BEE2-C670F56DC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195261</xdr:colOff>
      <xdr:row>4</xdr:row>
      <xdr:rowOff>0</xdr:rowOff>
    </xdr:from>
    <xdr:to>
      <xdr:col>13</xdr:col>
      <xdr:colOff>112142</xdr:colOff>
      <xdr:row>38</xdr:row>
      <xdr:rowOff>43132</xdr:rowOff>
    </xdr:to>
    <xdr:graphicFrame macro="">
      <xdr:nvGraphicFramePr>
        <xdr:cNvPr id="2" name="Chart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F9152B65-D243-45F7-87A1-295EF0EA4D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20</xdr:row>
      <xdr:rowOff>127000</xdr:rowOff>
    </xdr:to>
    <xdr:graphicFrame macro="">
      <xdr:nvGraphicFramePr>
        <xdr:cNvPr id="2" name="Gráfico 1">
          <a:extLst>
            <a:ext uri="{FF2B5EF4-FFF2-40B4-BE49-F238E27FC236}">
              <a16:creationId xmlns:a16="http://schemas.microsoft.com/office/drawing/2014/main" id="{088878B2-31CD-4068-A64A-83E88CD5E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97055382-D5B9-438A-B46D-F8A3D45E67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021D3393-8069-4277-A8D6-C8EC09D282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3D4CAB39-413D-48B5-880D-E62EDC2DB9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BC3D036D-6066-4FF6-99F0-8F36417F47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DCA9BA6D-E72F-4E27-9EB0-B583C73A15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2</xdr:col>
      <xdr:colOff>304800</xdr:colOff>
      <xdr:row>4</xdr:row>
      <xdr:rowOff>0</xdr:rowOff>
    </xdr:from>
    <xdr:to>
      <xdr:col>10</xdr:col>
      <xdr:colOff>153670</xdr:colOff>
      <xdr:row>28</xdr:row>
      <xdr:rowOff>36576</xdr:rowOff>
    </xdr:to>
    <xdr:graphicFrame macro="">
      <xdr:nvGraphicFramePr>
        <xdr:cNvPr id="2" name="Gráfico 1">
          <a:extLst>
            <a:ext uri="{FF2B5EF4-FFF2-40B4-BE49-F238E27FC236}">
              <a16:creationId xmlns:a16="http://schemas.microsoft.com/office/drawing/2014/main" id="{5E577256-D821-4E34-92F0-3C981E3DE1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2</xdr:col>
      <xdr:colOff>304800</xdr:colOff>
      <xdr:row>4</xdr:row>
      <xdr:rowOff>0</xdr:rowOff>
    </xdr:from>
    <xdr:to>
      <xdr:col>10</xdr:col>
      <xdr:colOff>153670</xdr:colOff>
      <xdr:row>31</xdr:row>
      <xdr:rowOff>77216</xdr:rowOff>
    </xdr:to>
    <xdr:graphicFrame macro="">
      <xdr:nvGraphicFramePr>
        <xdr:cNvPr id="2" name="Gráfico 1">
          <a:extLst>
            <a:ext uri="{FF2B5EF4-FFF2-40B4-BE49-F238E27FC236}">
              <a16:creationId xmlns:a16="http://schemas.microsoft.com/office/drawing/2014/main" id="{DACE7438-89CC-474C-AF24-88F9297F8B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03564B0B-6FFC-4A6E-B865-33FB3F85CF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85724</xdr:colOff>
      <xdr:row>4</xdr:row>
      <xdr:rowOff>10885</xdr:rowOff>
    </xdr:from>
    <xdr:to>
      <xdr:col>14</xdr:col>
      <xdr:colOff>58511</xdr:colOff>
      <xdr:row>44</xdr:row>
      <xdr:rowOff>38100</xdr:rowOff>
    </xdr:to>
    <xdr:graphicFrame macro="">
      <xdr:nvGraphicFramePr>
        <xdr:cNvPr id="2" name="Gráfico 1">
          <a:extLst>
            <a:ext uri="{FF2B5EF4-FFF2-40B4-BE49-F238E27FC236}">
              <a16:creationId xmlns:a16="http://schemas.microsoft.com/office/drawing/2014/main" id="{623A319C-7CA5-40A3-ADA5-AC16D1AEC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681AEEFE-B8C6-4153-87C5-84E6FE53DF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3F4DBBBD-A257-4107-91D9-2AC3EB560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C79E9484-E55E-4514-BDF7-A40119E2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30</xdr:row>
      <xdr:rowOff>87630</xdr:rowOff>
    </xdr:to>
    <xdr:graphicFrame macro="">
      <xdr:nvGraphicFramePr>
        <xdr:cNvPr id="2" name="Gráfico 1">
          <a:extLst>
            <a:ext uri="{FF2B5EF4-FFF2-40B4-BE49-F238E27FC236}">
              <a16:creationId xmlns:a16="http://schemas.microsoft.com/office/drawing/2014/main" id="{8698A630-0B3E-40E8-8F99-35257550B1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939AFA8C-591C-48CF-A9B1-D4CA5A5F8D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86736672-4A9F-4DB1-ABB6-7BC43DBE4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30</xdr:row>
      <xdr:rowOff>87630</xdr:rowOff>
    </xdr:to>
    <xdr:graphicFrame macro="">
      <xdr:nvGraphicFramePr>
        <xdr:cNvPr id="2" name="Gráfico 1">
          <a:extLst>
            <a:ext uri="{FF2B5EF4-FFF2-40B4-BE49-F238E27FC236}">
              <a16:creationId xmlns:a16="http://schemas.microsoft.com/office/drawing/2014/main" id="{80879519-5390-4A8F-AE1C-3277324DD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16</xdr:col>
      <xdr:colOff>459740</xdr:colOff>
      <xdr:row>24</xdr:row>
      <xdr:rowOff>126365</xdr:rowOff>
    </xdr:to>
    <xdr:pic>
      <xdr:nvPicPr>
        <xdr:cNvPr id="2" name="Picture">
          <a:extLst>
            <a:ext uri="{FF2B5EF4-FFF2-40B4-BE49-F238E27FC236}">
              <a16:creationId xmlns:a16="http://schemas.microsoft.com/office/drawing/2014/main" id="{D7D1CE8D-4EF1-4191-9544-47BC12324A2F}"/>
            </a:ext>
          </a:extLst>
        </xdr:cNvPr>
        <xdr:cNvPicPr/>
      </xdr:nvPicPr>
      <xdr:blipFill>
        <a:blip xmlns:r="http://schemas.openxmlformats.org/officeDocument/2006/relationships" r:embed="rId1"/>
        <a:stretch>
          <a:fillRect/>
        </a:stretch>
      </xdr:blipFill>
      <xdr:spPr bwMode="auto">
        <a:xfrm>
          <a:off x="4267200" y="952500"/>
          <a:ext cx="5946140" cy="3202940"/>
        </a:xfrm>
        <a:prstGeom prst="rect">
          <a:avLst/>
        </a:prstGeom>
        <a:noFill/>
        <a:ln w="9525">
          <a:noFill/>
          <a:headEnd/>
          <a:tailEnd/>
        </a:ln>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3</xdr:col>
      <xdr:colOff>0</xdr:colOff>
      <xdr:row>5</xdr:row>
      <xdr:rowOff>0</xdr:rowOff>
    </xdr:from>
    <xdr:to>
      <xdr:col>12</xdr:col>
      <xdr:colOff>459740</xdr:colOff>
      <xdr:row>40</xdr:row>
      <xdr:rowOff>8255</xdr:rowOff>
    </xdr:to>
    <xdr:pic>
      <xdr:nvPicPr>
        <xdr:cNvPr id="2" name="Picture">
          <a:extLst>
            <a:ext uri="{FF2B5EF4-FFF2-40B4-BE49-F238E27FC236}">
              <a16:creationId xmlns:a16="http://schemas.microsoft.com/office/drawing/2014/main" id="{0C8301C4-7856-467F-806D-F468BCE8C8E0}"/>
            </a:ext>
          </a:extLst>
        </xdr:cNvPr>
        <xdr:cNvPicPr/>
      </xdr:nvPicPr>
      <xdr:blipFill>
        <a:blip xmlns:r="http://schemas.openxmlformats.org/officeDocument/2006/relationships" r:embed="rId1"/>
        <a:stretch>
          <a:fillRect/>
        </a:stretch>
      </xdr:blipFill>
      <xdr:spPr bwMode="auto">
        <a:xfrm>
          <a:off x="1828800" y="952500"/>
          <a:ext cx="5946140" cy="5675630"/>
        </a:xfrm>
        <a:prstGeom prst="rect">
          <a:avLst/>
        </a:prstGeom>
        <a:noFill/>
        <a:ln w="9525">
          <a:noFill/>
          <a:headEnd/>
          <a:tailEnd/>
        </a:ln>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4</xdr:col>
      <xdr:colOff>0</xdr:colOff>
      <xdr:row>5</xdr:row>
      <xdr:rowOff>0</xdr:rowOff>
    </xdr:from>
    <xdr:to>
      <xdr:col>13</xdr:col>
      <xdr:colOff>459740</xdr:colOff>
      <xdr:row>40</xdr:row>
      <xdr:rowOff>8255</xdr:rowOff>
    </xdr:to>
    <xdr:pic>
      <xdr:nvPicPr>
        <xdr:cNvPr id="2" name="Picture">
          <a:extLst>
            <a:ext uri="{FF2B5EF4-FFF2-40B4-BE49-F238E27FC236}">
              <a16:creationId xmlns:a16="http://schemas.microsoft.com/office/drawing/2014/main" id="{B59DFDAF-F6D9-47E2-81A7-241222B68669}"/>
            </a:ext>
          </a:extLst>
        </xdr:cNvPr>
        <xdr:cNvPicPr/>
      </xdr:nvPicPr>
      <xdr:blipFill>
        <a:blip xmlns:r="http://schemas.openxmlformats.org/officeDocument/2006/relationships" r:embed="rId1"/>
        <a:stretch>
          <a:fillRect/>
        </a:stretch>
      </xdr:blipFill>
      <xdr:spPr bwMode="auto">
        <a:xfrm>
          <a:off x="2438400" y="952500"/>
          <a:ext cx="5946140" cy="5675630"/>
        </a:xfrm>
        <a:prstGeom prst="rect">
          <a:avLst/>
        </a:prstGeom>
        <a:noFill/>
        <a:ln w="9525">
          <a:noFill/>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s/INFONAVIT%20a%20Enero%20202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roberto.galindo\Documents\Inflacion\InflacionXEdoxObG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lisco"/>
      <sheetName val="Jalisco (2)"/>
      <sheetName val="Porcentaje_CV"/>
      <sheetName val="ICV_Cuentas"/>
      <sheetName val="%CV_Jal_Nac"/>
      <sheetName val="ICV_Saldos"/>
    </sheetNames>
    <sheetDataSet>
      <sheetData sheetId="0">
        <row r="2">
          <cell r="H2" t="str">
            <v>Jalisco</v>
          </cell>
          <cell r="W2" t="str">
            <v>Nacional</v>
          </cell>
          <cell r="AI2" t="str">
            <v>Jalisco: Cartera en prórroga</v>
          </cell>
          <cell r="AJ2" t="str">
            <v>Jalisco: Cartera vencida</v>
          </cell>
          <cell r="AM2" t="str">
            <v>Nacional: Cartera en prórroga</v>
          </cell>
          <cell r="AN2" t="str">
            <v>Nacional: Cartera vencida</v>
          </cell>
        </row>
        <row r="3">
          <cell r="A3">
            <v>2018</v>
          </cell>
          <cell r="B3" t="str">
            <v>Enero</v>
          </cell>
          <cell r="H3">
            <v>4.5949208423403699E-2</v>
          </cell>
          <cell r="W3">
            <v>5.8039058144557336E-2</v>
          </cell>
          <cell r="AG3">
            <v>2018</v>
          </cell>
          <cell r="AH3" t="str">
            <v>Enero</v>
          </cell>
          <cell r="AI3">
            <v>4.0931184479757965E-2</v>
          </cell>
          <cell r="AJ3">
            <v>6.2933926924759451E-2</v>
          </cell>
          <cell r="AM3">
            <v>4.1908600566468536E-2</v>
          </cell>
          <cell r="AN3">
            <v>7.8838823001645075E-2</v>
          </cell>
        </row>
        <row r="4">
          <cell r="B4" t="str">
            <v>Febrero</v>
          </cell>
          <cell r="H4">
            <v>4.619089215808618E-2</v>
          </cell>
          <cell r="W4">
            <v>5.8352863524522861E-2</v>
          </cell>
          <cell r="AH4" t="str">
            <v>Febrero</v>
          </cell>
          <cell r="AI4">
            <v>3.9811552292802158E-2</v>
          </cell>
          <cell r="AJ4">
            <v>6.3015362514989418E-2</v>
          </cell>
          <cell r="AM4">
            <v>4.045763443320028E-2</v>
          </cell>
          <cell r="AN4">
            <v>7.9049442966268535E-2</v>
          </cell>
        </row>
        <row r="5">
          <cell r="B5" t="str">
            <v>Marzo</v>
          </cell>
          <cell r="H5">
            <v>4.5893680793183095E-2</v>
          </cell>
          <cell r="W5">
            <v>5.8772921160575899E-2</v>
          </cell>
          <cell r="AH5" t="str">
            <v>Marzo</v>
          </cell>
          <cell r="AI5">
            <v>4.1367840294514263E-2</v>
          </cell>
          <cell r="AJ5">
            <v>6.3163593117657624E-2</v>
          </cell>
          <cell r="AM5">
            <v>4.1670444039278311E-2</v>
          </cell>
          <cell r="AN5">
            <v>8.0009644694729959E-2</v>
          </cell>
        </row>
        <row r="6">
          <cell r="B6" t="str">
            <v>Abril</v>
          </cell>
          <cell r="H6">
            <v>4.5180847589388805E-2</v>
          </cell>
          <cell r="W6">
            <v>5.8990332433742403E-2</v>
          </cell>
          <cell r="AH6" t="str">
            <v>Abril</v>
          </cell>
          <cell r="AI6">
            <v>3.9513563582854579E-2</v>
          </cell>
          <cell r="AJ6">
            <v>6.1674374640313716E-2</v>
          </cell>
          <cell r="AM6">
            <v>4.0039163836293974E-2</v>
          </cell>
          <cell r="AN6">
            <v>7.946316528403452E-2</v>
          </cell>
        </row>
        <row r="7">
          <cell r="B7" t="str">
            <v>Mayo</v>
          </cell>
          <cell r="H7">
            <v>4.4723860220728266E-2</v>
          </cell>
          <cell r="W7">
            <v>5.8363394602311741E-2</v>
          </cell>
          <cell r="AH7" t="str">
            <v>Mayo</v>
          </cell>
          <cell r="AI7">
            <v>4.0323165159157653E-2</v>
          </cell>
          <cell r="AJ7">
            <v>6.0937207055575426E-2</v>
          </cell>
          <cell r="AM7">
            <v>4.1084838036470894E-2</v>
          </cell>
          <cell r="AN7">
            <v>7.8645026380104857E-2</v>
          </cell>
        </row>
        <row r="8">
          <cell r="B8" t="str">
            <v>Junio</v>
          </cell>
          <cell r="H8">
            <v>4.4358953869336408E-2</v>
          </cell>
          <cell r="W8">
            <v>5.7638662023780998E-2</v>
          </cell>
          <cell r="AH8" t="str">
            <v>Junio</v>
          </cell>
          <cell r="AI8">
            <v>3.6934377492993428E-2</v>
          </cell>
          <cell r="AJ8">
            <v>6.0412996245941576E-2</v>
          </cell>
          <cell r="AM8">
            <v>3.7251339258620939E-2</v>
          </cell>
          <cell r="AN8">
            <v>7.7700474291856975E-2</v>
          </cell>
        </row>
        <row r="9">
          <cell r="B9" t="str">
            <v>Julio</v>
          </cell>
          <cell r="H9">
            <v>4.4686655947820779E-2</v>
          </cell>
          <cell r="W9">
            <v>5.7344820703878648E-2</v>
          </cell>
          <cell r="AH9" t="str">
            <v>Julio</v>
          </cell>
          <cell r="AI9">
            <v>3.9542317218209756E-2</v>
          </cell>
          <cell r="AJ9">
            <v>6.110643883657349E-2</v>
          </cell>
          <cell r="AM9">
            <v>3.9485004622921302E-2</v>
          </cell>
          <cell r="AN9">
            <v>7.7557381471072398E-2</v>
          </cell>
        </row>
        <row r="10">
          <cell r="B10" t="str">
            <v>Agosto</v>
          </cell>
          <cell r="H10">
            <v>4.4349566922699785E-2</v>
          </cell>
          <cell r="W10">
            <v>5.6872989256004237E-2</v>
          </cell>
          <cell r="AH10" t="str">
            <v>Agosto</v>
          </cell>
          <cell r="AI10">
            <v>3.5271643516572332E-2</v>
          </cell>
          <cell r="AJ10">
            <v>6.0590792341586965E-2</v>
          </cell>
          <cell r="AM10">
            <v>3.5052231531424317E-2</v>
          </cell>
          <cell r="AN10">
            <v>7.6611551239286521E-2</v>
          </cell>
        </row>
        <row r="11">
          <cell r="B11" t="str">
            <v>Septiembre</v>
          </cell>
          <cell r="H11">
            <v>4.3550595211111813E-2</v>
          </cell>
          <cell r="W11">
            <v>5.6172995561989E-2</v>
          </cell>
          <cell r="AH11" t="str">
            <v>Septiembre</v>
          </cell>
          <cell r="AI11">
            <v>3.6834607150578243E-2</v>
          </cell>
          <cell r="AJ11">
            <v>6.0016125293587137E-2</v>
          </cell>
          <cell r="AM11">
            <v>3.6959832375328759E-2</v>
          </cell>
          <cell r="AN11">
            <v>7.6277738996861924E-2</v>
          </cell>
        </row>
        <row r="12">
          <cell r="B12" t="str">
            <v>Octubre</v>
          </cell>
          <cell r="H12">
            <v>4.3427450253507631E-2</v>
          </cell>
          <cell r="W12">
            <v>5.6213884319815811E-2</v>
          </cell>
          <cell r="AH12" t="str">
            <v>Octubre</v>
          </cell>
          <cell r="AI12">
            <v>3.4141755901481219E-2</v>
          </cell>
          <cell r="AJ12">
            <v>5.980075068103944E-2</v>
          </cell>
          <cell r="AM12">
            <v>3.3415183491260964E-2</v>
          </cell>
          <cell r="AN12">
            <v>7.6164106746489699E-2</v>
          </cell>
        </row>
        <row r="13">
          <cell r="B13" t="str">
            <v>Noviembre</v>
          </cell>
          <cell r="H13">
            <v>4.2986231219772131E-2</v>
          </cell>
          <cell r="W13">
            <v>5.5964575797152381E-2</v>
          </cell>
          <cell r="AH13" t="str">
            <v>Noviembre</v>
          </cell>
          <cell r="AI13">
            <v>3.2809290968900451E-2</v>
          </cell>
          <cell r="AJ13">
            <v>5.9423014585093296E-2</v>
          </cell>
          <cell r="AM13">
            <v>3.269898032993105E-2</v>
          </cell>
          <cell r="AN13">
            <v>7.5975510609979188E-2</v>
          </cell>
        </row>
        <row r="14">
          <cell r="B14" t="str">
            <v>Diciembre</v>
          </cell>
          <cell r="H14">
            <v>4.383107014277126E-2</v>
          </cell>
          <cell r="W14">
            <v>5.6158535569925519E-2</v>
          </cell>
          <cell r="AH14" t="str">
            <v>Diciembre</v>
          </cell>
          <cell r="AI14">
            <v>3.0138593845821567E-2</v>
          </cell>
          <cell r="AJ14">
            <v>6.0247070229374089E-2</v>
          </cell>
          <cell r="AM14">
            <v>2.9485438912324746E-2</v>
          </cell>
          <cell r="AN14">
            <v>7.5783729081586121E-2</v>
          </cell>
        </row>
        <row r="15">
          <cell r="A15">
            <v>2019</v>
          </cell>
          <cell r="B15" t="str">
            <v>Enero</v>
          </cell>
          <cell r="H15">
            <v>4.4192976296576369E-2</v>
          </cell>
          <cell r="W15">
            <v>5.6301794643203222E-2</v>
          </cell>
          <cell r="AG15">
            <v>2019</v>
          </cell>
          <cell r="AH15" t="str">
            <v>Enero</v>
          </cell>
          <cell r="AI15">
            <v>3.8651452390359761E-2</v>
          </cell>
          <cell r="AJ15">
            <v>6.1684620541800628E-2</v>
          </cell>
          <cell r="AM15">
            <v>3.8346023777673439E-2</v>
          </cell>
          <cell r="AN15">
            <v>7.699560077352445E-2</v>
          </cell>
        </row>
        <row r="16">
          <cell r="B16" t="str">
            <v>Febrero</v>
          </cell>
          <cell r="H16">
            <v>4.4898105819060362E-2</v>
          </cell>
          <cell r="W16">
            <v>5.6850537765425584E-2</v>
          </cell>
          <cell r="AH16" t="str">
            <v>Febrero</v>
          </cell>
          <cell r="AI16">
            <v>3.3613438585584417E-2</v>
          </cell>
          <cell r="AJ16">
            <v>6.202403856519241E-2</v>
          </cell>
          <cell r="AM16">
            <v>3.3177910565851919E-2</v>
          </cell>
          <cell r="AN16">
            <v>7.6914850574331672E-2</v>
          </cell>
        </row>
        <row r="17">
          <cell r="B17" t="str">
            <v>Marzo</v>
          </cell>
          <cell r="H17">
            <v>4.5250035886025983E-2</v>
          </cell>
          <cell r="W17">
            <v>5.7069968606765109E-2</v>
          </cell>
          <cell r="AH17" t="str">
            <v>Marzo</v>
          </cell>
          <cell r="AI17">
            <v>3.5476956093233307E-2</v>
          </cell>
          <cell r="AJ17">
            <v>6.2566353255355076E-2</v>
          </cell>
          <cell r="AM17">
            <v>3.4425613970336465E-2</v>
          </cell>
          <cell r="AN17">
            <v>7.7220714023111106E-2</v>
          </cell>
        </row>
        <row r="18">
          <cell r="B18" t="str">
            <v>Abril</v>
          </cell>
          <cell r="H18">
            <v>4.4783947711715101E-2</v>
          </cell>
          <cell r="W18">
            <v>5.7440479175716534E-2</v>
          </cell>
          <cell r="AH18" t="str">
            <v>Abril</v>
          </cell>
          <cell r="AI18">
            <v>3.3674163585528813E-2</v>
          </cell>
          <cell r="AJ18">
            <v>6.1446917608619429E-2</v>
          </cell>
          <cell r="AM18">
            <v>3.233458188127282E-2</v>
          </cell>
          <cell r="AN18">
            <v>7.7188017406474463E-2</v>
          </cell>
        </row>
        <row r="19">
          <cell r="B19" t="str">
            <v>Mayo</v>
          </cell>
          <cell r="H19">
            <v>4.5291683544558752E-2</v>
          </cell>
          <cell r="W19">
            <v>5.7850719699571534E-2</v>
          </cell>
          <cell r="AH19" t="str">
            <v>Mayo</v>
          </cell>
          <cell r="AI19">
            <v>3.6569421704101643E-2</v>
          </cell>
          <cell r="AJ19">
            <v>6.2770041613867067E-2</v>
          </cell>
          <cell r="AM19">
            <v>3.4555412576495921E-2</v>
          </cell>
          <cell r="AN19">
            <v>7.8254181047467647E-2</v>
          </cell>
        </row>
        <row r="20">
          <cell r="B20" t="str">
            <v>Junio</v>
          </cell>
          <cell r="H20">
            <v>4.5914928377889769E-2</v>
          </cell>
          <cell r="W20">
            <v>5.7836699963812868E-2</v>
          </cell>
          <cell r="AH20" t="str">
            <v>Junio</v>
          </cell>
          <cell r="AI20">
            <v>3.4624249404285178E-2</v>
          </cell>
          <cell r="AJ20">
            <v>6.3450441874328536E-2</v>
          </cell>
          <cell r="AM20">
            <v>3.3133171722488496E-2</v>
          </cell>
          <cell r="AN20">
            <v>7.8186505196954373E-2</v>
          </cell>
        </row>
        <row r="21">
          <cell r="B21" t="str">
            <v>Julio</v>
          </cell>
          <cell r="H21">
            <v>4.6416272852535065E-2</v>
          </cell>
          <cell r="W21">
            <v>5.7873237323502712E-2</v>
          </cell>
          <cell r="AH21" t="str">
            <v>Julio</v>
          </cell>
          <cell r="AI21">
            <v>3.8245710236100627E-2</v>
          </cell>
          <cell r="AJ21">
            <v>6.4298340886633873E-2</v>
          </cell>
          <cell r="AM21">
            <v>3.6442472099498392E-2</v>
          </cell>
          <cell r="AN21">
            <v>7.8440036039788705E-2</v>
          </cell>
        </row>
        <row r="22">
          <cell r="B22" t="str">
            <v>Agosto</v>
          </cell>
          <cell r="H22">
            <v>4.7947650473653444E-2</v>
          </cell>
          <cell r="W22">
            <v>5.9138120605385626E-2</v>
          </cell>
          <cell r="AH22" t="str">
            <v>Agosto</v>
          </cell>
          <cell r="AI22">
            <v>3.7596605911798045E-2</v>
          </cell>
          <cell r="AJ22">
            <v>6.5141205451279743E-2</v>
          </cell>
          <cell r="AM22">
            <v>3.5708040014824707E-2</v>
          </cell>
          <cell r="AN22">
            <v>7.8821348570396299E-2</v>
          </cell>
        </row>
        <row r="23">
          <cell r="B23" t="str">
            <v>Septiembre</v>
          </cell>
          <cell r="H23">
            <v>4.9785352298333585E-2</v>
          </cell>
          <cell r="W23">
            <v>6.068630924320402E-2</v>
          </cell>
          <cell r="AH23" t="str">
            <v>Septiembre</v>
          </cell>
          <cell r="AI23">
            <v>3.9761456518229335E-2</v>
          </cell>
          <cell r="AJ23">
            <v>6.7480420346656203E-2</v>
          </cell>
          <cell r="AM23">
            <v>3.8629680895040666E-2</v>
          </cell>
          <cell r="AN23">
            <v>8.0757780900566484E-2</v>
          </cell>
        </row>
        <row r="24">
          <cell r="B24" t="str">
            <v>Octubre</v>
          </cell>
          <cell r="H24">
            <v>5.253486734079451E-2</v>
          </cell>
          <cell r="W24">
            <v>6.3534825249674021E-2</v>
          </cell>
          <cell r="AH24" t="str">
            <v>Octubre</v>
          </cell>
          <cell r="AI24">
            <v>3.6136716644600365E-2</v>
          </cell>
          <cell r="AJ24">
            <v>7.1638299820573584E-2</v>
          </cell>
          <cell r="AM24">
            <v>3.6132368843057261E-2</v>
          </cell>
          <cell r="AN24">
            <v>8.5576751265161913E-2</v>
          </cell>
        </row>
        <row r="25">
          <cell r="B25" t="str">
            <v>Noviembre</v>
          </cell>
          <cell r="H25">
            <v>5.6314431550378075E-2</v>
          </cell>
          <cell r="W25">
            <v>6.7990099316020125E-2</v>
          </cell>
          <cell r="AH25" t="str">
            <v>Noviembre</v>
          </cell>
          <cell r="AI25">
            <v>4.970618679522773E-2</v>
          </cell>
          <cell r="AJ25">
            <v>7.7184710587249322E-2</v>
          </cell>
          <cell r="AM25">
            <v>4.7941964336866309E-2</v>
          </cell>
          <cell r="AN25">
            <v>9.2256082538805212E-2</v>
          </cell>
        </row>
        <row r="26">
          <cell r="B26" t="str">
            <v>Diciembre</v>
          </cell>
          <cell r="H26">
            <v>7.3347597345201701E-2</v>
          </cell>
          <cell r="W26">
            <v>8.8664199682685241E-2</v>
          </cell>
          <cell r="AH26" t="str">
            <v>Diciembre</v>
          </cell>
          <cell r="AI26">
            <v>3.8872545902774717E-2</v>
          </cell>
          <cell r="AJ26">
            <v>9.7835689908061033E-2</v>
          </cell>
          <cell r="AM26">
            <v>3.7390053101261096E-2</v>
          </cell>
          <cell r="AN26">
            <v>0.11689497138863619</v>
          </cell>
        </row>
        <row r="27">
          <cell r="A27">
            <v>2020</v>
          </cell>
          <cell r="B27" t="str">
            <v>Enero</v>
          </cell>
          <cell r="H27">
            <v>7.9413821207006352E-2</v>
          </cell>
          <cell r="W27">
            <v>9.5810472003197561E-2</v>
          </cell>
          <cell r="AG27">
            <v>2020</v>
          </cell>
          <cell r="AH27" t="str">
            <v>Enero</v>
          </cell>
          <cell r="AI27">
            <v>4.685005625796277E-2</v>
          </cell>
          <cell r="AJ27">
            <v>0.10703821064883803</v>
          </cell>
          <cell r="AM27">
            <v>4.4919010750206032E-2</v>
          </cell>
          <cell r="AN27">
            <v>0.12760889315478124</v>
          </cell>
        </row>
        <row r="28">
          <cell r="B28" t="str">
            <v>Febrero</v>
          </cell>
          <cell r="H28">
            <v>8.3946797261951145E-2</v>
          </cell>
          <cell r="W28">
            <v>0.1016165187954733</v>
          </cell>
          <cell r="AH28" t="str">
            <v>Febrero</v>
          </cell>
          <cell r="AI28">
            <v>4.1815207584014039E-2</v>
          </cell>
          <cell r="AJ28">
            <v>0.11212391642062181</v>
          </cell>
          <cell r="AM28">
            <v>4.0529445304394437E-2</v>
          </cell>
          <cell r="AN28">
            <v>0.1339019421336026</v>
          </cell>
        </row>
        <row r="29">
          <cell r="B29" t="str">
            <v>Marzo</v>
          </cell>
          <cell r="H29">
            <v>8.5885060126427645E-2</v>
          </cell>
          <cell r="W29">
            <v>0.10423210739422495</v>
          </cell>
          <cell r="AH29" t="str">
            <v>Marzo</v>
          </cell>
          <cell r="AI29">
            <v>3.937618872108975E-2</v>
          </cell>
          <cell r="AJ29">
            <v>0.11536050731019142</v>
          </cell>
          <cell r="AM29">
            <v>3.7854973297316206E-2</v>
          </cell>
          <cell r="AN29">
            <v>0.13788089784138308</v>
          </cell>
        </row>
        <row r="30">
          <cell r="B30" t="str">
            <v>Abril</v>
          </cell>
          <cell r="H30">
            <v>8.9919923381840433E-2</v>
          </cell>
          <cell r="W30">
            <v>0.10925548599630389</v>
          </cell>
          <cell r="AH30" t="str">
            <v>Abril</v>
          </cell>
          <cell r="AI30">
            <v>4.3349119138567302E-2</v>
          </cell>
          <cell r="AJ30">
            <v>0.11940737063929616</v>
          </cell>
          <cell r="AM30">
            <v>4.4668014207687359E-2</v>
          </cell>
          <cell r="AN30">
            <v>0.14285723981673676</v>
          </cell>
        </row>
        <row r="31">
          <cell r="B31" t="str">
            <v>Mayo</v>
          </cell>
          <cell r="H31">
            <v>9.1432769568152633E-2</v>
          </cell>
          <cell r="W31">
            <v>0.11088736692301117</v>
          </cell>
          <cell r="AH31" t="str">
            <v>Mayo</v>
          </cell>
          <cell r="AI31">
            <v>6.3526464902228505E-2</v>
          </cell>
          <cell r="AJ31">
            <v>0.12229239777500057</v>
          </cell>
          <cell r="AM31">
            <v>6.4602585520551217E-2</v>
          </cell>
          <cell r="AN31">
            <v>0.14630507796333814</v>
          </cell>
        </row>
        <row r="32">
          <cell r="B32" t="str">
            <v>Junio</v>
          </cell>
          <cell r="H32">
            <v>9.420064276538187E-2</v>
          </cell>
          <cell r="W32">
            <v>0.113894079939988</v>
          </cell>
          <cell r="AH32" t="str">
            <v>Junio</v>
          </cell>
          <cell r="AI32">
            <v>5.0601103397093367E-2</v>
          </cell>
          <cell r="AJ32">
            <v>0.12493221195745094</v>
          </cell>
          <cell r="AM32">
            <v>5.3601777782284497E-2</v>
          </cell>
          <cell r="AN32">
            <v>0.14928476222702736</v>
          </cell>
        </row>
        <row r="33">
          <cell r="B33" t="str">
            <v>Julio</v>
          </cell>
          <cell r="H33">
            <v>9.452291020181286E-2</v>
          </cell>
          <cell r="W33">
            <v>0.11468434444245257</v>
          </cell>
          <cell r="AH33" t="str">
            <v>Julio</v>
          </cell>
          <cell r="AI33">
            <v>5.8049707239328681E-2</v>
          </cell>
          <cell r="AJ33">
            <v>0.12585438445376496</v>
          </cell>
          <cell r="AM33">
            <v>5.8574803340557063E-2</v>
          </cell>
          <cell r="AN33">
            <v>0.15113912866114548</v>
          </cell>
        </row>
        <row r="34">
          <cell r="B34" t="str">
            <v>Agosto</v>
          </cell>
          <cell r="H34">
            <v>9.6365611198540757E-2</v>
          </cell>
          <cell r="W34">
            <v>0.11688954510774237</v>
          </cell>
          <cell r="AH34" t="str">
            <v>Agosto</v>
          </cell>
          <cell r="AI34">
            <v>3.9415393279741792E-2</v>
          </cell>
          <cell r="AJ34">
            <v>0.12716774317970189</v>
          </cell>
          <cell r="AM34">
            <v>4.0085754659612345E-2</v>
          </cell>
          <cell r="AN34">
            <v>0.15287797197849309</v>
          </cell>
        </row>
        <row r="35">
          <cell r="B35" t="str">
            <v>Septiembre</v>
          </cell>
          <cell r="H35">
            <v>9.6940583961605625E-2</v>
          </cell>
          <cell r="W35">
            <v>0.11729624609582179</v>
          </cell>
          <cell r="AH35" t="str">
            <v>Septiembre</v>
          </cell>
          <cell r="AI35">
            <v>5.3295790511521904E-2</v>
          </cell>
          <cell r="AJ35">
            <v>0.12837884802016086</v>
          </cell>
          <cell r="AM35">
            <v>5.4417987253325945E-2</v>
          </cell>
          <cell r="AN35">
            <v>0.15418725384274212</v>
          </cell>
        </row>
        <row r="36">
          <cell r="B36" t="str">
            <v>Octubre</v>
          </cell>
          <cell r="H36">
            <v>9.899936635907329E-2</v>
          </cell>
          <cell r="W36">
            <v>0.11977153482935839</v>
          </cell>
          <cell r="AH36" t="str">
            <v>Octubre</v>
          </cell>
          <cell r="AI36">
            <v>3.7493826706857615E-2</v>
          </cell>
          <cell r="AJ36">
            <v>0.12999483922141555</v>
          </cell>
          <cell r="AM36">
            <v>3.9015694609885562E-2</v>
          </cell>
          <cell r="AN36">
            <v>0.15624547182727491</v>
          </cell>
        </row>
        <row r="37">
          <cell r="B37" t="str">
            <v>Noviembre</v>
          </cell>
          <cell r="H37">
            <v>9.9452613919863722E-2</v>
          </cell>
          <cell r="W37">
            <v>0.12060093339245599</v>
          </cell>
          <cell r="AH37" t="str">
            <v>Noviembre</v>
          </cell>
          <cell r="AI37">
            <v>5.4363643978593577E-2</v>
          </cell>
          <cell r="AJ37">
            <v>0.13135424495762513</v>
          </cell>
          <cell r="AM37">
            <v>5.6099816642968398E-2</v>
          </cell>
          <cell r="AN37">
            <v>0.15830099499295511</v>
          </cell>
        </row>
        <row r="38">
          <cell r="B38" t="str">
            <v>Diciembre</v>
          </cell>
          <cell r="H38">
            <v>0.10181896598199364</v>
          </cell>
          <cell r="W38">
            <v>0.12302204958680746</v>
          </cell>
          <cell r="AH38" t="str">
            <v>Diciembre</v>
          </cell>
          <cell r="AI38">
            <v>5.1588153641549984E-2</v>
          </cell>
          <cell r="AJ38">
            <v>0.13323370927851563</v>
          </cell>
          <cell r="AM38">
            <v>5.3039713624676153E-2</v>
          </cell>
          <cell r="AN38">
            <v>0.15997891853743451</v>
          </cell>
        </row>
        <row r="39">
          <cell r="A39">
            <v>2021</v>
          </cell>
          <cell r="B39" t="str">
            <v>Enero</v>
          </cell>
          <cell r="H39">
            <v>0.10296532364383319</v>
          </cell>
          <cell r="W39">
            <v>0.12440540451394101</v>
          </cell>
          <cell r="AG39">
            <v>2021</v>
          </cell>
          <cell r="AH39" t="str">
            <v>Enero</v>
          </cell>
          <cell r="AI39">
            <v>6.6292687098387454E-2</v>
          </cell>
          <cell r="AJ39">
            <v>0.13647210028858506</v>
          </cell>
          <cell r="AM39">
            <v>6.6834523488522229E-2</v>
          </cell>
          <cell r="AN39">
            <v>0.16401720048668958</v>
          </cell>
        </row>
        <row r="40">
          <cell r="B40" t="str">
            <v>Febrero</v>
          </cell>
          <cell r="H40">
            <v>0.10577049533768124</v>
          </cell>
          <cell r="W40">
            <v>0.12760052423688681</v>
          </cell>
          <cell r="AH40" t="str">
            <v>Febrero</v>
          </cell>
          <cell r="AI40">
            <v>6.7373296133710375E-2</v>
          </cell>
          <cell r="AJ40">
            <v>0.13897586473101525</v>
          </cell>
          <cell r="AM40">
            <v>6.7884006749311304E-2</v>
          </cell>
          <cell r="AN40">
            <v>0.16663575368851871</v>
          </cell>
        </row>
        <row r="41">
          <cell r="B41" t="str">
            <v>Marzo</v>
          </cell>
          <cell r="H41">
            <v>0.10587185736357936</v>
          </cell>
          <cell r="W41">
            <v>0.12740844891624309</v>
          </cell>
          <cell r="AH41" t="str">
            <v>Marzo</v>
          </cell>
          <cell r="AI41">
            <v>7.0864849621042073E-2</v>
          </cell>
          <cell r="AJ41">
            <v>0.13995034096954945</v>
          </cell>
          <cell r="AM41">
            <v>7.1208634898172488E-2</v>
          </cell>
          <cell r="AN41">
            <v>0.1673554829535065</v>
          </cell>
        </row>
        <row r="42">
          <cell r="B42" t="str">
            <v>Abril</v>
          </cell>
          <cell r="H42">
            <v>0.10867085119939385</v>
          </cell>
          <cell r="W42">
            <v>0.13045422576724031</v>
          </cell>
          <cell r="AH42" t="str">
            <v>Abril</v>
          </cell>
          <cell r="AI42">
            <v>5.0434852213563378E-2</v>
          </cell>
          <cell r="AJ42">
            <v>0.14235163178314456</v>
          </cell>
          <cell r="AM42">
            <v>4.9322279526174816E-2</v>
          </cell>
          <cell r="AN42">
            <v>0.16991521222450953</v>
          </cell>
        </row>
        <row r="43">
          <cell r="B43" t="str">
            <v>Mayo</v>
          </cell>
          <cell r="H43">
            <v>0.10977430346417939</v>
          </cell>
          <cell r="W43">
            <v>0.13083140306510355</v>
          </cell>
          <cell r="AH43" t="str">
            <v>Mayo</v>
          </cell>
          <cell r="AI43">
            <v>5.3332984012631049E-2</v>
          </cell>
          <cell r="AJ43">
            <v>0.14413848800101189</v>
          </cell>
          <cell r="AM43">
            <v>5.300748200854339E-2</v>
          </cell>
          <cell r="AN43">
            <v>0.17104496589193238</v>
          </cell>
        </row>
        <row r="44">
          <cell r="B44" t="str">
            <v>Junio</v>
          </cell>
          <cell r="H44">
            <v>0.11180368699871594</v>
          </cell>
          <cell r="W44">
            <v>0.1330246192165413</v>
          </cell>
          <cell r="AH44" t="str">
            <v>Junio</v>
          </cell>
          <cell r="AI44">
            <v>3.9157399618078091E-2</v>
          </cell>
          <cell r="AJ44">
            <v>0.14532963629816115</v>
          </cell>
          <cell r="AM44">
            <v>3.9179293128660538E-2</v>
          </cell>
          <cell r="AN44">
            <v>0.17227064155611621</v>
          </cell>
        </row>
        <row r="45">
          <cell r="B45" t="str">
            <v>Julio</v>
          </cell>
          <cell r="H45">
            <v>0.11028001411296789</v>
          </cell>
          <cell r="W45">
            <v>0.13103280142168003</v>
          </cell>
          <cell r="AH45" t="str">
            <v>Julio</v>
          </cell>
          <cell r="AI45">
            <v>4.7877332158901144E-2</v>
          </cell>
          <cell r="AJ45">
            <v>0.14407608636901786</v>
          </cell>
          <cell r="AM45">
            <v>4.818131164294661E-2</v>
          </cell>
          <cell r="AN45">
            <v>0.17075570933695286</v>
          </cell>
        </row>
        <row r="46">
          <cell r="B46" t="str">
            <v>Agosto</v>
          </cell>
          <cell r="H46">
            <v>0.11233128310268238</v>
          </cell>
          <cell r="W46">
            <v>0.1329665764043266</v>
          </cell>
          <cell r="AH46" t="str">
            <v>Agosto</v>
          </cell>
          <cell r="AI46">
            <v>3.7155119123653546E-2</v>
          </cell>
          <cell r="AJ46">
            <v>0.14546689708457103</v>
          </cell>
          <cell r="AM46">
            <v>3.6853815095306608E-2</v>
          </cell>
          <cell r="AN46">
            <v>0.17169394662862253</v>
          </cell>
        </row>
        <row r="47">
          <cell r="B47" t="str">
            <v>Septiembre</v>
          </cell>
          <cell r="H47">
            <v>0.11143413527799073</v>
          </cell>
          <cell r="W47">
            <v>0.13179697606426774</v>
          </cell>
          <cell r="AH47" t="str">
            <v>Septiembre</v>
          </cell>
          <cell r="AI47">
            <v>4.4193421728809509E-2</v>
          </cell>
          <cell r="AJ47">
            <v>0.14522828272141136</v>
          </cell>
          <cell r="AM47">
            <v>4.3320422460700912E-2</v>
          </cell>
          <cell r="AN47">
            <v>0.17120702491378825</v>
          </cell>
        </row>
        <row r="48">
          <cell r="B48" t="str">
            <v>Octubre</v>
          </cell>
          <cell r="H48">
            <v>0.11342888025771762</v>
          </cell>
          <cell r="W48">
            <v>0.1334237307773426</v>
          </cell>
          <cell r="AH48" t="str">
            <v>Octubre</v>
          </cell>
          <cell r="AI48">
            <v>3.6121091115825801E-2</v>
          </cell>
          <cell r="AJ48">
            <v>0.14616988611586695</v>
          </cell>
          <cell r="AM48">
            <v>3.5290075541425887E-2</v>
          </cell>
          <cell r="AN48">
            <v>0.17159309065821016</v>
          </cell>
        </row>
        <row r="49">
          <cell r="B49" t="str">
            <v>Noviembre</v>
          </cell>
          <cell r="H49">
            <v>0.112132536494063</v>
          </cell>
          <cell r="W49">
            <v>0.13137210897550497</v>
          </cell>
          <cell r="AH49" t="str">
            <v>Noviembre</v>
          </cell>
          <cell r="AI49">
            <v>4.5436716161880525E-2</v>
          </cell>
          <cell r="AJ49">
            <v>0.14490057520124505</v>
          </cell>
          <cell r="AM49">
            <v>4.4361957061377751E-2</v>
          </cell>
          <cell r="AN49">
            <v>0.16972002812876569</v>
          </cell>
        </row>
        <row r="50">
          <cell r="B50" t="str">
            <v>Diciembre</v>
          </cell>
          <cell r="H50">
            <v>0.11429700311838829</v>
          </cell>
          <cell r="W50">
            <v>0.1329077115330817</v>
          </cell>
          <cell r="AH50" t="str">
            <v>Diciembre</v>
          </cell>
          <cell r="AI50">
            <v>3.5071314938752658E-2</v>
          </cell>
          <cell r="AJ50">
            <v>0.14600987791177503</v>
          </cell>
          <cell r="AM50">
            <v>3.4053092654728404E-2</v>
          </cell>
          <cell r="AN50">
            <v>0.16987781537282684</v>
          </cell>
        </row>
        <row r="51">
          <cell r="A51">
            <v>2022</v>
          </cell>
          <cell r="B51" t="str">
            <v>Enero</v>
          </cell>
          <cell r="H51">
            <v>0.11401924815228373</v>
          </cell>
          <cell r="W51">
            <v>0.13239091185939267</v>
          </cell>
          <cell r="AG51">
            <v>2022</v>
          </cell>
          <cell r="AH51" t="str">
            <v>Enero</v>
          </cell>
          <cell r="AI51">
            <v>4.3332886628525948E-2</v>
          </cell>
          <cell r="AJ51">
            <v>0.14822831210346379</v>
          </cell>
          <cell r="AM51">
            <v>4.1952144183965416E-2</v>
          </cell>
          <cell r="AN51">
            <v>0.17251876985475412</v>
          </cell>
        </row>
        <row r="52">
          <cell r="B52" t="str">
            <v>Febrero</v>
          </cell>
          <cell r="H52">
            <v>0.1169105050913463</v>
          </cell>
          <cell r="W52">
            <v>0.13516746736802751</v>
          </cell>
          <cell r="AH52" t="str">
            <v>Febrero</v>
          </cell>
          <cell r="AI52">
            <v>3.5080999710907904E-2</v>
          </cell>
          <cell r="AJ52">
            <v>0.15024801026790502</v>
          </cell>
          <cell r="AM52">
            <v>3.4173665452440993E-2</v>
          </cell>
          <cell r="AN52">
            <v>0.17429460481217657</v>
          </cell>
        </row>
        <row r="53">
          <cell r="B53" t="str">
            <v>Marzo</v>
          </cell>
          <cell r="H53">
            <v>0.11708746839460572</v>
          </cell>
          <cell r="W53">
            <v>0.13461848033868093</v>
          </cell>
          <cell r="AH53" t="str">
            <v>Marzo</v>
          </cell>
          <cell r="AI53">
            <v>4.0063573140926269E-2</v>
          </cell>
          <cell r="AJ53">
            <v>0.15080873643625239</v>
          </cell>
          <cell r="AM53">
            <v>3.9905989492006688E-2</v>
          </cell>
          <cell r="AN53">
            <v>0.17416098116396331</v>
          </cell>
        </row>
        <row r="54">
          <cell r="B54" t="str">
            <v>Abril</v>
          </cell>
          <cell r="H54">
            <v>0.1207204902744471</v>
          </cell>
          <cell r="W54">
            <v>0.1381338144600589</v>
          </cell>
          <cell r="AH54" t="str">
            <v>Abril</v>
          </cell>
          <cell r="AI54">
            <v>3.3287434992584269E-2</v>
          </cell>
          <cell r="AJ54">
            <v>0.15368512589095776</v>
          </cell>
          <cell r="AM54">
            <v>3.2482893792538083E-2</v>
          </cell>
          <cell r="AN54">
            <v>0.17672388849792839</v>
          </cell>
        </row>
        <row r="55">
          <cell r="B55" t="str">
            <v>Mayo</v>
          </cell>
          <cell r="H55">
            <v>0.12096197025728453</v>
          </cell>
          <cell r="W55">
            <v>0.13810218234383856</v>
          </cell>
          <cell r="AH55" t="str">
            <v>Mayo</v>
          </cell>
          <cell r="AI55">
            <v>4.0562583911229327E-2</v>
          </cell>
          <cell r="AJ55">
            <v>0.1547296502290747</v>
          </cell>
          <cell r="AM55">
            <v>3.9412352899691014E-2</v>
          </cell>
          <cell r="AN55">
            <v>0.17764171418304006</v>
          </cell>
        </row>
        <row r="56">
          <cell r="B56" t="str">
            <v>Junio</v>
          </cell>
          <cell r="H56">
            <v>0.1231869223847115</v>
          </cell>
          <cell r="W56">
            <v>0.14025850956169136</v>
          </cell>
          <cell r="AH56" t="str">
            <v>Junio</v>
          </cell>
          <cell r="AI56">
            <v>3.5509834092780267E-2</v>
          </cell>
          <cell r="AJ56">
            <v>0.15586461430339718</v>
          </cell>
          <cell r="AM56">
            <v>3.4663325240432738E-2</v>
          </cell>
          <cell r="AN56">
            <v>0.17848552855952096</v>
          </cell>
        </row>
        <row r="57">
          <cell r="B57" t="str">
            <v>Julio</v>
          </cell>
          <cell r="H57">
            <v>0.12328295896194466</v>
          </cell>
          <cell r="W57">
            <v>0.13973555009920688</v>
          </cell>
          <cell r="AH57" t="str">
            <v>Julio</v>
          </cell>
          <cell r="AI57">
            <v>4.1393810250234704E-2</v>
          </cell>
          <cell r="AJ57">
            <v>0.15629647154114051</v>
          </cell>
          <cell r="AM57">
            <v>4.1510399979741958E-2</v>
          </cell>
          <cell r="AN57">
            <v>0.17847215961489776</v>
          </cell>
        </row>
        <row r="58">
          <cell r="B58" t="str">
            <v>Agosto</v>
          </cell>
          <cell r="H58">
            <v>0.12605839182129924</v>
          </cell>
          <cell r="W58">
            <v>0.1423982754503911</v>
          </cell>
          <cell r="AH58" t="str">
            <v>Agosto</v>
          </cell>
          <cell r="AI58">
            <v>3.352005328016814E-2</v>
          </cell>
          <cell r="AJ58">
            <v>0.15809448820173946</v>
          </cell>
          <cell r="AM58">
            <v>3.3600873378454119E-2</v>
          </cell>
          <cell r="AN58">
            <v>0.17993154045581167</v>
          </cell>
        </row>
        <row r="59">
          <cell r="B59" t="str">
            <v>Septiembre</v>
          </cell>
          <cell r="H59">
            <v>0.12499359423310159</v>
          </cell>
          <cell r="W59">
            <v>0.14102409995144638</v>
          </cell>
          <cell r="AH59" t="str">
            <v>Septiembre</v>
          </cell>
          <cell r="AI59">
            <v>3.8452830332331191E-2</v>
          </cell>
          <cell r="AJ59">
            <v>0.15762791947786073</v>
          </cell>
          <cell r="AM59">
            <v>3.7831611058409265E-2</v>
          </cell>
          <cell r="AN59">
            <v>0.17937748835586248</v>
          </cell>
        </row>
        <row r="60">
          <cell r="B60" t="str">
            <v>Octubre</v>
          </cell>
          <cell r="H60">
            <v>0.12747959425500616</v>
          </cell>
          <cell r="W60">
            <v>0.14308069010160143</v>
          </cell>
          <cell r="AH60" t="str">
            <v>Octubre</v>
          </cell>
          <cell r="AI60">
            <v>3.2305054665018672E-2</v>
          </cell>
          <cell r="AJ60">
            <v>0.15904624492184552</v>
          </cell>
          <cell r="AM60">
            <v>3.1967861608754464E-2</v>
          </cell>
          <cell r="AN60">
            <v>0.18027966482978378</v>
          </cell>
        </row>
        <row r="61">
          <cell r="B61" t="str">
            <v>Noviembre</v>
          </cell>
          <cell r="H61">
            <v>0.12606530444604169</v>
          </cell>
          <cell r="W61">
            <v>0.14131099938150621</v>
          </cell>
          <cell r="AH61" t="str">
            <v>Noviembre</v>
          </cell>
          <cell r="AI61">
            <v>4.2501065983467937E-2</v>
          </cell>
          <cell r="AJ61">
            <v>0.15793826859421958</v>
          </cell>
          <cell r="AM61">
            <v>4.0523942639033778E-2</v>
          </cell>
          <cell r="AN61">
            <v>0.17895034636644566</v>
          </cell>
        </row>
        <row r="62">
          <cell r="B62" t="str">
            <v>Diciembre</v>
          </cell>
          <cell r="H62">
            <v>0.12940977550622929</v>
          </cell>
          <cell r="W62">
            <v>0.14452107388373794</v>
          </cell>
          <cell r="AH62" t="str">
            <v>Diciembre</v>
          </cell>
          <cell r="AI62">
            <v>3.1941752197392349E-2</v>
          </cell>
          <cell r="AJ62">
            <v>0.16021564869670682</v>
          </cell>
          <cell r="AM62">
            <v>3.2463665794267543E-2</v>
          </cell>
          <cell r="AN62">
            <v>0.1809359231099989</v>
          </cell>
        </row>
        <row r="63">
          <cell r="A63">
            <v>2023</v>
          </cell>
          <cell r="B63" t="str">
            <v>Enero</v>
          </cell>
          <cell r="H63">
            <v>0.12702598239209792</v>
          </cell>
          <cell r="W63">
            <v>0.14198261716831267</v>
          </cell>
          <cell r="AG63">
            <v>2023</v>
          </cell>
          <cell r="AH63" t="str">
            <v>Enero</v>
          </cell>
          <cell r="AI63">
            <v>3.4973685549285108E-2</v>
          </cell>
          <cell r="AJ63">
            <v>0.16080211397124081</v>
          </cell>
          <cell r="AM63">
            <v>3.5686285870838476E-2</v>
          </cell>
          <cell r="AN63">
            <v>0.18181556527516515</v>
          </cell>
        </row>
      </sheetData>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s"/>
      <sheetName val="Stata"/>
      <sheetName val="Hoja1"/>
      <sheetName val="Inf.Nac.Obj.Gast"/>
      <sheetName val="Hist Jalisco"/>
      <sheetName val="Var General"/>
    </sheetNames>
    <sheetDataSet>
      <sheetData sheetId="0" refreshError="1"/>
      <sheetData sheetId="1" refreshError="1"/>
      <sheetData sheetId="2" refreshError="1"/>
      <sheetData sheetId="3">
        <row r="4">
          <cell r="E4">
            <v>0.1217</v>
          </cell>
        </row>
        <row r="5">
          <cell r="E5">
            <v>5.8899999999999994E-2</v>
          </cell>
        </row>
        <row r="6">
          <cell r="E6">
            <v>1.7500000000000002E-2</v>
          </cell>
        </row>
        <row r="7">
          <cell r="E7">
            <v>5.5999999999999994E-2</v>
          </cell>
        </row>
        <row r="8">
          <cell r="E8">
            <v>8.8399999999999992E-2</v>
          </cell>
        </row>
        <row r="9">
          <cell r="E9">
            <v>6.1900000000000004E-2</v>
          </cell>
        </row>
        <row r="10">
          <cell r="E10">
            <v>4.6699999999999998E-2</v>
          </cell>
        </row>
        <row r="11">
          <cell r="E11">
            <v>0.11289999999999999</v>
          </cell>
        </row>
      </sheetData>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1.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2.bin"/></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43.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44.bin"/></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1.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2.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3.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4.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5.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8.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9.bin"/></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0.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5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3"/>
  <dimension ref="A1:I216"/>
  <sheetViews>
    <sheetView tabSelected="1" zoomScaleNormal="100" workbookViewId="0">
      <selection activeCell="A3" sqref="A3"/>
    </sheetView>
  </sheetViews>
  <sheetFormatPr baseColWidth="10" defaultColWidth="11.42578125" defaultRowHeight="12.75" x14ac:dyDescent="0.2"/>
  <cols>
    <col min="1" max="1" width="15.7109375" style="23" customWidth="1"/>
    <col min="2" max="2" width="75.7109375" style="23" customWidth="1"/>
    <col min="3" max="16384" width="11.42578125" style="23"/>
  </cols>
  <sheetData>
    <row r="1" spans="1:9" x14ac:dyDescent="0.2">
      <c r="A1" s="93" t="s">
        <v>388</v>
      </c>
      <c r="H1" s="76"/>
      <c r="I1" s="76"/>
    </row>
    <row r="2" spans="1:9" x14ac:dyDescent="0.2">
      <c r="A2" s="93" t="s">
        <v>1861</v>
      </c>
    </row>
    <row r="4" spans="1:9" x14ac:dyDescent="0.2">
      <c r="A4" s="137" t="s">
        <v>389</v>
      </c>
      <c r="B4" s="137" t="s">
        <v>390</v>
      </c>
    </row>
    <row r="5" spans="1:9" x14ac:dyDescent="0.2">
      <c r="A5" s="94" t="s">
        <v>391</v>
      </c>
      <c r="B5" s="76" t="s">
        <v>1482</v>
      </c>
    </row>
    <row r="6" spans="1:9" x14ac:dyDescent="0.2">
      <c r="A6" s="94" t="s">
        <v>392</v>
      </c>
      <c r="B6" s="76" t="s">
        <v>1483</v>
      </c>
    </row>
    <row r="7" spans="1:9" x14ac:dyDescent="0.2">
      <c r="A7" s="94" t="s">
        <v>393</v>
      </c>
      <c r="B7" s="76" t="s">
        <v>1484</v>
      </c>
    </row>
    <row r="8" spans="1:9" x14ac:dyDescent="0.2">
      <c r="A8" s="94" t="s">
        <v>394</v>
      </c>
      <c r="B8" s="76" t="s">
        <v>1485</v>
      </c>
    </row>
    <row r="9" spans="1:9" x14ac:dyDescent="0.2">
      <c r="A9" s="94" t="s">
        <v>395</v>
      </c>
      <c r="B9" s="76" t="s">
        <v>1486</v>
      </c>
    </row>
    <row r="10" spans="1:9" x14ac:dyDescent="0.2">
      <c r="A10" s="94" t="s">
        <v>396</v>
      </c>
      <c r="B10" s="76" t="s">
        <v>1487</v>
      </c>
    </row>
    <row r="11" spans="1:9" x14ac:dyDescent="0.2">
      <c r="A11" s="94" t="s">
        <v>397</v>
      </c>
      <c r="B11" s="76" t="s">
        <v>1488</v>
      </c>
    </row>
    <row r="12" spans="1:9" x14ac:dyDescent="0.2">
      <c r="A12" s="94" t="s">
        <v>398</v>
      </c>
      <c r="B12" s="76" t="s">
        <v>1489</v>
      </c>
    </row>
    <row r="13" spans="1:9" x14ac:dyDescent="0.2">
      <c r="A13" s="94" t="s">
        <v>399</v>
      </c>
      <c r="B13" s="76" t="s">
        <v>1490</v>
      </c>
    </row>
    <row r="14" spans="1:9" x14ac:dyDescent="0.2">
      <c r="A14" s="94" t="s">
        <v>400</v>
      </c>
      <c r="B14" s="76" t="s">
        <v>1491</v>
      </c>
    </row>
    <row r="15" spans="1:9" x14ac:dyDescent="0.2">
      <c r="A15" s="94" t="s">
        <v>401</v>
      </c>
      <c r="B15" s="76" t="s">
        <v>1492</v>
      </c>
    </row>
    <row r="16" spans="1:9" x14ac:dyDescent="0.2">
      <c r="A16" s="94" t="s">
        <v>402</v>
      </c>
      <c r="B16" s="76" t="s">
        <v>1493</v>
      </c>
    </row>
    <row r="17" spans="1:2" x14ac:dyDescent="0.2">
      <c r="A17" s="94" t="s">
        <v>403</v>
      </c>
      <c r="B17" s="76" t="s">
        <v>1494</v>
      </c>
    </row>
    <row r="18" spans="1:2" x14ac:dyDescent="0.2">
      <c r="A18" s="94" t="s">
        <v>404</v>
      </c>
      <c r="B18" s="76" t="s">
        <v>1495</v>
      </c>
    </row>
    <row r="19" spans="1:2" x14ac:dyDescent="0.2">
      <c r="A19" s="94" t="s">
        <v>405</v>
      </c>
      <c r="B19" s="76" t="s">
        <v>1496</v>
      </c>
    </row>
    <row r="20" spans="1:2" x14ac:dyDescent="0.2">
      <c r="A20" s="94" t="s">
        <v>406</v>
      </c>
      <c r="B20" s="76" t="s">
        <v>1497</v>
      </c>
    </row>
    <row r="21" spans="1:2" x14ac:dyDescent="0.2">
      <c r="A21" s="94" t="s">
        <v>407</v>
      </c>
      <c r="B21" s="76" t="s">
        <v>1498</v>
      </c>
    </row>
    <row r="22" spans="1:2" x14ac:dyDescent="0.2">
      <c r="A22" s="94" t="s">
        <v>1058</v>
      </c>
      <c r="B22" s="76" t="s">
        <v>1499</v>
      </c>
    </row>
    <row r="23" spans="1:2" x14ac:dyDescent="0.2">
      <c r="A23" s="94" t="s">
        <v>1059</v>
      </c>
      <c r="B23" s="76" t="s">
        <v>1500</v>
      </c>
    </row>
    <row r="24" spans="1:2" x14ac:dyDescent="0.2">
      <c r="A24" s="94" t="s">
        <v>1060</v>
      </c>
      <c r="B24" s="76" t="s">
        <v>1501</v>
      </c>
    </row>
    <row r="25" spans="1:2" x14ac:dyDescent="0.2">
      <c r="A25" s="94" t="s">
        <v>1061</v>
      </c>
      <c r="B25" s="76" t="s">
        <v>1502</v>
      </c>
    </row>
    <row r="26" spans="1:2" x14ac:dyDescent="0.2">
      <c r="A26" s="94" t="s">
        <v>1062</v>
      </c>
      <c r="B26" s="76" t="s">
        <v>1503</v>
      </c>
    </row>
    <row r="27" spans="1:2" x14ac:dyDescent="0.2">
      <c r="A27" s="94" t="s">
        <v>1815</v>
      </c>
      <c r="B27" s="76" t="s">
        <v>1504</v>
      </c>
    </row>
    <row r="28" spans="1:2" x14ac:dyDescent="0.2">
      <c r="A28" s="94" t="s">
        <v>1816</v>
      </c>
      <c r="B28" s="76" t="s">
        <v>1505</v>
      </c>
    </row>
    <row r="29" spans="1:2" x14ac:dyDescent="0.2">
      <c r="A29" s="94" t="s">
        <v>1817</v>
      </c>
      <c r="B29" s="76" t="s">
        <v>1506</v>
      </c>
    </row>
    <row r="30" spans="1:2" x14ac:dyDescent="0.2">
      <c r="A30" s="94" t="s">
        <v>1818</v>
      </c>
      <c r="B30" s="76" t="s">
        <v>1507</v>
      </c>
    </row>
    <row r="31" spans="1:2" x14ac:dyDescent="0.2">
      <c r="A31" s="94" t="s">
        <v>1819</v>
      </c>
      <c r="B31" s="76" t="s">
        <v>1508</v>
      </c>
    </row>
    <row r="32" spans="1:2" x14ac:dyDescent="0.2">
      <c r="A32" s="94" t="s">
        <v>1820</v>
      </c>
      <c r="B32" s="76" t="s">
        <v>1509</v>
      </c>
    </row>
    <row r="33" spans="1:2" x14ac:dyDescent="0.2">
      <c r="A33" s="94" t="s">
        <v>1821</v>
      </c>
      <c r="B33" s="76" t="s">
        <v>1510</v>
      </c>
    </row>
    <row r="34" spans="1:2" x14ac:dyDescent="0.2">
      <c r="A34" s="94" t="s">
        <v>1822</v>
      </c>
      <c r="B34" s="76" t="s">
        <v>1511</v>
      </c>
    </row>
    <row r="35" spans="1:2" x14ac:dyDescent="0.2">
      <c r="A35" s="94" t="s">
        <v>1823</v>
      </c>
      <c r="B35" s="76" t="s">
        <v>1512</v>
      </c>
    </row>
    <row r="36" spans="1:2" x14ac:dyDescent="0.2">
      <c r="A36" s="94" t="s">
        <v>1824</v>
      </c>
      <c r="B36" s="76" t="s">
        <v>1513</v>
      </c>
    </row>
    <row r="37" spans="1:2" x14ac:dyDescent="0.2">
      <c r="A37" s="94" t="s">
        <v>1825</v>
      </c>
      <c r="B37" s="76" t="s">
        <v>1514</v>
      </c>
    </row>
    <row r="38" spans="1:2" x14ac:dyDescent="0.2">
      <c r="A38" s="94" t="s">
        <v>1826</v>
      </c>
      <c r="B38" s="76" t="s">
        <v>1515</v>
      </c>
    </row>
    <row r="39" spans="1:2" x14ac:dyDescent="0.2">
      <c r="A39" s="94" t="s">
        <v>1827</v>
      </c>
      <c r="B39" s="76" t="s">
        <v>1516</v>
      </c>
    </row>
    <row r="40" spans="1:2" x14ac:dyDescent="0.2">
      <c r="A40" s="94" t="s">
        <v>1828</v>
      </c>
      <c r="B40" s="76" t="s">
        <v>1517</v>
      </c>
    </row>
    <row r="41" spans="1:2" x14ac:dyDescent="0.2">
      <c r="A41" s="94" t="s">
        <v>1829</v>
      </c>
      <c r="B41" s="76" t="s">
        <v>1518</v>
      </c>
    </row>
    <row r="42" spans="1:2" x14ac:dyDescent="0.2">
      <c r="A42" s="94" t="s">
        <v>1830</v>
      </c>
      <c r="B42" s="76" t="s">
        <v>1519</v>
      </c>
    </row>
    <row r="43" spans="1:2" x14ac:dyDescent="0.2">
      <c r="A43" s="95" t="s">
        <v>1185</v>
      </c>
      <c r="B43" s="76" t="s">
        <v>1682</v>
      </c>
    </row>
    <row r="44" spans="1:2" x14ac:dyDescent="0.2">
      <c r="A44" s="95" t="s">
        <v>1186</v>
      </c>
      <c r="B44" s="76" t="s">
        <v>1683</v>
      </c>
    </row>
    <row r="45" spans="1:2" x14ac:dyDescent="0.2">
      <c r="A45" s="95" t="s">
        <v>1187</v>
      </c>
      <c r="B45" s="76" t="s">
        <v>1684</v>
      </c>
    </row>
    <row r="46" spans="1:2" x14ac:dyDescent="0.2">
      <c r="A46" s="95" t="s">
        <v>1188</v>
      </c>
      <c r="B46" s="76" t="s">
        <v>1685</v>
      </c>
    </row>
    <row r="47" spans="1:2" x14ac:dyDescent="0.2">
      <c r="A47" s="95" t="s">
        <v>1189</v>
      </c>
      <c r="B47" s="76" t="s">
        <v>1686</v>
      </c>
    </row>
    <row r="48" spans="1:2" x14ac:dyDescent="0.2">
      <c r="A48" s="95" t="s">
        <v>1190</v>
      </c>
      <c r="B48" s="76" t="s">
        <v>1687</v>
      </c>
    </row>
    <row r="49" spans="1:2" x14ac:dyDescent="0.2">
      <c r="A49" s="95" t="s">
        <v>759</v>
      </c>
      <c r="B49" s="76" t="s">
        <v>1688</v>
      </c>
    </row>
    <row r="50" spans="1:2" x14ac:dyDescent="0.2">
      <c r="A50" s="95" t="s">
        <v>1125</v>
      </c>
      <c r="B50" s="76" t="s">
        <v>1689</v>
      </c>
    </row>
    <row r="51" spans="1:2" x14ac:dyDescent="0.2">
      <c r="A51" s="95" t="s">
        <v>1228</v>
      </c>
      <c r="B51" s="76" t="s">
        <v>1690</v>
      </c>
    </row>
    <row r="52" spans="1:2" x14ac:dyDescent="0.2">
      <c r="A52" s="95" t="s">
        <v>1229</v>
      </c>
      <c r="B52" s="76" t="s">
        <v>1691</v>
      </c>
    </row>
    <row r="53" spans="1:2" x14ac:dyDescent="0.2">
      <c r="A53" s="95" t="s">
        <v>1230</v>
      </c>
      <c r="B53" s="76" t="s">
        <v>1692</v>
      </c>
    </row>
    <row r="54" spans="1:2" x14ac:dyDescent="0.2">
      <c r="A54" s="95" t="s">
        <v>1231</v>
      </c>
      <c r="B54" s="76" t="s">
        <v>1693</v>
      </c>
    </row>
    <row r="55" spans="1:2" x14ac:dyDescent="0.2">
      <c r="A55" s="95" t="s">
        <v>1077</v>
      </c>
      <c r="B55" s="76" t="s">
        <v>1694</v>
      </c>
    </row>
    <row r="56" spans="1:2" x14ac:dyDescent="0.2">
      <c r="A56" s="95" t="s">
        <v>760</v>
      </c>
      <c r="B56" s="76" t="s">
        <v>1695</v>
      </c>
    </row>
    <row r="57" spans="1:2" x14ac:dyDescent="0.2">
      <c r="A57" s="95" t="s">
        <v>1078</v>
      </c>
      <c r="B57" s="76" t="s">
        <v>1696</v>
      </c>
    </row>
    <row r="58" spans="1:2" x14ac:dyDescent="0.2">
      <c r="A58" s="95" t="s">
        <v>1126</v>
      </c>
      <c r="B58" s="76" t="s">
        <v>1697</v>
      </c>
    </row>
    <row r="59" spans="1:2" x14ac:dyDescent="0.2">
      <c r="A59" s="95" t="s">
        <v>1127</v>
      </c>
      <c r="B59" s="76" t="s">
        <v>1698</v>
      </c>
    </row>
    <row r="60" spans="1:2" x14ac:dyDescent="0.2">
      <c r="A60" s="95" t="s">
        <v>1079</v>
      </c>
      <c r="B60" s="76" t="s">
        <v>1699</v>
      </c>
    </row>
    <row r="61" spans="1:2" x14ac:dyDescent="0.2">
      <c r="A61" s="95" t="s">
        <v>1080</v>
      </c>
      <c r="B61" s="76" t="s">
        <v>1700</v>
      </c>
    </row>
    <row r="62" spans="1:2" x14ac:dyDescent="0.2">
      <c r="A62" s="95" t="s">
        <v>408</v>
      </c>
      <c r="B62" s="76" t="s">
        <v>1701</v>
      </c>
    </row>
    <row r="63" spans="1:2" x14ac:dyDescent="0.2">
      <c r="A63" s="95" t="s">
        <v>409</v>
      </c>
      <c r="B63" s="76" t="s">
        <v>1702</v>
      </c>
    </row>
    <row r="64" spans="1:2" x14ac:dyDescent="0.2">
      <c r="A64" s="95" t="s">
        <v>1139</v>
      </c>
      <c r="B64" s="76" t="s">
        <v>1703</v>
      </c>
    </row>
    <row r="65" spans="1:2" x14ac:dyDescent="0.2">
      <c r="A65" s="95" t="s">
        <v>1140</v>
      </c>
      <c r="B65" s="76" t="s">
        <v>1704</v>
      </c>
    </row>
    <row r="66" spans="1:2" x14ac:dyDescent="0.2">
      <c r="A66" s="95" t="s">
        <v>1191</v>
      </c>
      <c r="B66" s="76" t="s">
        <v>1705</v>
      </c>
    </row>
    <row r="67" spans="1:2" x14ac:dyDescent="0.2">
      <c r="A67" s="95" t="s">
        <v>1845</v>
      </c>
      <c r="B67" s="76" t="s">
        <v>1842</v>
      </c>
    </row>
    <row r="68" spans="1:2" x14ac:dyDescent="0.2">
      <c r="A68" s="95" t="s">
        <v>1846</v>
      </c>
      <c r="B68" s="76" t="s">
        <v>1843</v>
      </c>
    </row>
    <row r="69" spans="1:2" x14ac:dyDescent="0.2">
      <c r="A69" s="95" t="s">
        <v>1847</v>
      </c>
      <c r="B69" s="76" t="s">
        <v>1844</v>
      </c>
    </row>
    <row r="70" spans="1:2" x14ac:dyDescent="0.2">
      <c r="A70" s="95" t="s">
        <v>1171</v>
      </c>
      <c r="B70" s="76" t="s">
        <v>1706</v>
      </c>
    </row>
    <row r="71" spans="1:2" x14ac:dyDescent="0.2">
      <c r="A71" s="95" t="s">
        <v>1192</v>
      </c>
      <c r="B71" s="76" t="s">
        <v>1707</v>
      </c>
    </row>
    <row r="72" spans="1:2" x14ac:dyDescent="0.2">
      <c r="A72" s="95" t="s">
        <v>1193</v>
      </c>
      <c r="B72" s="76" t="s">
        <v>1708</v>
      </c>
    </row>
    <row r="73" spans="1:2" x14ac:dyDescent="0.2">
      <c r="A73" s="95" t="s">
        <v>1111</v>
      </c>
      <c r="B73" s="76" t="s">
        <v>1709</v>
      </c>
    </row>
    <row r="74" spans="1:2" x14ac:dyDescent="0.2">
      <c r="A74" s="95" t="s">
        <v>1112</v>
      </c>
      <c r="B74" s="76" t="s">
        <v>1710</v>
      </c>
    </row>
    <row r="75" spans="1:2" x14ac:dyDescent="0.2">
      <c r="A75" s="95" t="s">
        <v>1113</v>
      </c>
      <c r="B75" s="76" t="s">
        <v>1711</v>
      </c>
    </row>
    <row r="76" spans="1:2" x14ac:dyDescent="0.2">
      <c r="A76" s="95" t="s">
        <v>1114</v>
      </c>
      <c r="B76" s="76" t="s">
        <v>1712</v>
      </c>
    </row>
    <row r="77" spans="1:2" x14ac:dyDescent="0.2">
      <c r="A77" s="95" t="s">
        <v>1115</v>
      </c>
      <c r="B77" s="76" t="s">
        <v>1713</v>
      </c>
    </row>
    <row r="78" spans="1:2" x14ac:dyDescent="0.2">
      <c r="A78" s="95" t="s">
        <v>1144</v>
      </c>
      <c r="B78" s="76" t="s">
        <v>1714</v>
      </c>
    </row>
    <row r="79" spans="1:2" x14ac:dyDescent="0.2">
      <c r="A79" s="95" t="s">
        <v>1145</v>
      </c>
      <c r="B79" s="76" t="s">
        <v>1715</v>
      </c>
    </row>
    <row r="80" spans="1:2" x14ac:dyDescent="0.2">
      <c r="A80" s="95" t="s">
        <v>1146</v>
      </c>
      <c r="B80" s="76" t="s">
        <v>1716</v>
      </c>
    </row>
    <row r="81" spans="1:2" x14ac:dyDescent="0.2">
      <c r="A81" s="95" t="s">
        <v>1147</v>
      </c>
      <c r="B81" s="76" t="s">
        <v>1717</v>
      </c>
    </row>
    <row r="82" spans="1:2" x14ac:dyDescent="0.2">
      <c r="A82" s="95" t="s">
        <v>1232</v>
      </c>
      <c r="B82" s="76" t="s">
        <v>1718</v>
      </c>
    </row>
    <row r="83" spans="1:2" x14ac:dyDescent="0.2">
      <c r="A83" s="95" t="s">
        <v>1233</v>
      </c>
      <c r="B83" s="76" t="s">
        <v>1719</v>
      </c>
    </row>
    <row r="84" spans="1:2" x14ac:dyDescent="0.2">
      <c r="A84" s="95" t="s">
        <v>1234</v>
      </c>
      <c r="B84" s="76" t="s">
        <v>1720</v>
      </c>
    </row>
    <row r="85" spans="1:2" x14ac:dyDescent="0.2">
      <c r="A85" s="95" t="s">
        <v>1831</v>
      </c>
      <c r="B85" s="76" t="s">
        <v>1739</v>
      </c>
    </row>
    <row r="86" spans="1:2" x14ac:dyDescent="0.2">
      <c r="A86" s="95" t="s">
        <v>1850</v>
      </c>
      <c r="B86" s="76" t="s">
        <v>1848</v>
      </c>
    </row>
    <row r="87" spans="1:2" x14ac:dyDescent="0.2">
      <c r="A87" s="95" t="s">
        <v>1832</v>
      </c>
      <c r="B87" s="76" t="s">
        <v>1740</v>
      </c>
    </row>
    <row r="88" spans="1:2" x14ac:dyDescent="0.2">
      <c r="A88" s="95" t="s">
        <v>1851</v>
      </c>
      <c r="B88" s="76" t="s">
        <v>1849</v>
      </c>
    </row>
    <row r="89" spans="1:2" x14ac:dyDescent="0.2">
      <c r="A89" s="95" t="s">
        <v>770</v>
      </c>
      <c r="B89" s="76" t="s">
        <v>1741</v>
      </c>
    </row>
    <row r="90" spans="1:2" x14ac:dyDescent="0.2">
      <c r="A90" s="95" t="s">
        <v>1172</v>
      </c>
      <c r="B90" s="76" t="s">
        <v>1742</v>
      </c>
    </row>
    <row r="91" spans="1:2" x14ac:dyDescent="0.2">
      <c r="A91" s="95" t="s">
        <v>1173</v>
      </c>
      <c r="B91" s="76" t="s">
        <v>1743</v>
      </c>
    </row>
    <row r="92" spans="1:2" x14ac:dyDescent="0.2">
      <c r="A92" s="95" t="s">
        <v>1116</v>
      </c>
      <c r="B92" s="76" t="s">
        <v>1744</v>
      </c>
    </row>
    <row r="93" spans="1:2" x14ac:dyDescent="0.2">
      <c r="A93" s="95" t="s">
        <v>1117</v>
      </c>
      <c r="B93" s="76" t="s">
        <v>1745</v>
      </c>
    </row>
    <row r="94" spans="1:2" x14ac:dyDescent="0.2">
      <c r="A94" s="95" t="s">
        <v>1118</v>
      </c>
      <c r="B94" s="76" t="s">
        <v>1746</v>
      </c>
    </row>
    <row r="95" spans="1:2" x14ac:dyDescent="0.2">
      <c r="A95" s="95" t="s">
        <v>1063</v>
      </c>
      <c r="B95" s="76" t="s">
        <v>1747</v>
      </c>
    </row>
    <row r="96" spans="1:2" x14ac:dyDescent="0.2">
      <c r="A96" s="95" t="s">
        <v>1194</v>
      </c>
      <c r="B96" s="76" t="s">
        <v>1748</v>
      </c>
    </row>
    <row r="97" spans="1:2" x14ac:dyDescent="0.2">
      <c r="A97" s="95" t="s">
        <v>1195</v>
      </c>
      <c r="B97" s="76" t="s">
        <v>1749</v>
      </c>
    </row>
    <row r="98" spans="1:2" x14ac:dyDescent="0.2">
      <c r="A98" s="95" t="s">
        <v>1148</v>
      </c>
      <c r="B98" s="76" t="s">
        <v>1750</v>
      </c>
    </row>
    <row r="99" spans="1:2" x14ac:dyDescent="0.2">
      <c r="A99" s="95" t="s">
        <v>1149</v>
      </c>
      <c r="B99" s="76" t="s">
        <v>1751</v>
      </c>
    </row>
    <row r="100" spans="1:2" x14ac:dyDescent="0.2">
      <c r="A100" s="95" t="s">
        <v>1833</v>
      </c>
      <c r="B100" s="76" t="s">
        <v>1752</v>
      </c>
    </row>
    <row r="101" spans="1:2" x14ac:dyDescent="0.2">
      <c r="A101" s="95" t="s">
        <v>1834</v>
      </c>
      <c r="B101" s="76" t="s">
        <v>1753</v>
      </c>
    </row>
    <row r="102" spans="1:2" x14ac:dyDescent="0.2">
      <c r="A102" s="95" t="s">
        <v>1855</v>
      </c>
      <c r="B102" s="76" t="s">
        <v>1852</v>
      </c>
    </row>
    <row r="103" spans="1:2" x14ac:dyDescent="0.2">
      <c r="A103" s="95" t="s">
        <v>1856</v>
      </c>
      <c r="B103" s="76" t="s">
        <v>1853</v>
      </c>
    </row>
    <row r="104" spans="1:2" x14ac:dyDescent="0.2">
      <c r="A104" s="95" t="s">
        <v>1857</v>
      </c>
      <c r="B104" s="76" t="s">
        <v>1854</v>
      </c>
    </row>
    <row r="105" spans="1:2" x14ac:dyDescent="0.2">
      <c r="A105" s="95" t="s">
        <v>1196</v>
      </c>
      <c r="B105" s="76" t="s">
        <v>1754</v>
      </c>
    </row>
    <row r="106" spans="1:2" x14ac:dyDescent="0.2">
      <c r="A106" s="95" t="s">
        <v>1197</v>
      </c>
      <c r="B106" s="76" t="s">
        <v>1755</v>
      </c>
    </row>
    <row r="107" spans="1:2" x14ac:dyDescent="0.2">
      <c r="A107" s="95" t="s">
        <v>1198</v>
      </c>
      <c r="B107" s="76" t="s">
        <v>1756</v>
      </c>
    </row>
    <row r="108" spans="1:2" x14ac:dyDescent="0.2">
      <c r="A108" s="95" t="s">
        <v>1199</v>
      </c>
      <c r="B108" s="76" t="s">
        <v>1757</v>
      </c>
    </row>
    <row r="109" spans="1:2" x14ac:dyDescent="0.2">
      <c r="A109" s="95" t="s">
        <v>1200</v>
      </c>
      <c r="B109" s="76" t="s">
        <v>1758</v>
      </c>
    </row>
    <row r="110" spans="1:2" x14ac:dyDescent="0.2">
      <c r="A110" s="95" t="s">
        <v>1119</v>
      </c>
      <c r="B110" s="76" t="s">
        <v>1759</v>
      </c>
    </row>
    <row r="111" spans="1:2" x14ac:dyDescent="0.2">
      <c r="A111" s="95" t="s">
        <v>1120</v>
      </c>
      <c r="B111" s="76" t="s">
        <v>1760</v>
      </c>
    </row>
    <row r="112" spans="1:2" x14ac:dyDescent="0.2">
      <c r="A112" s="95" t="s">
        <v>1121</v>
      </c>
      <c r="B112" s="76" t="s">
        <v>1761</v>
      </c>
    </row>
    <row r="113" spans="1:2" x14ac:dyDescent="0.2">
      <c r="A113" s="95" t="s">
        <v>1122</v>
      </c>
      <c r="B113" s="76" t="s">
        <v>1762</v>
      </c>
    </row>
    <row r="114" spans="1:2" x14ac:dyDescent="0.2">
      <c r="A114" s="95" t="s">
        <v>1150</v>
      </c>
      <c r="B114" s="76" t="s">
        <v>1763</v>
      </c>
    </row>
    <row r="115" spans="1:2" x14ac:dyDescent="0.2">
      <c r="A115" s="95" t="s">
        <v>1151</v>
      </c>
      <c r="B115" s="76" t="s">
        <v>1764</v>
      </c>
    </row>
    <row r="116" spans="1:2" x14ac:dyDescent="0.2">
      <c r="A116" s="95" t="s">
        <v>1152</v>
      </c>
      <c r="B116" s="76" t="s">
        <v>1765</v>
      </c>
    </row>
    <row r="117" spans="1:2" x14ac:dyDescent="0.2">
      <c r="A117" s="95" t="s">
        <v>1835</v>
      </c>
      <c r="B117" s="76" t="s">
        <v>1766</v>
      </c>
    </row>
    <row r="118" spans="1:2" x14ac:dyDescent="0.2">
      <c r="A118" s="95" t="s">
        <v>1836</v>
      </c>
      <c r="B118" s="76" t="s">
        <v>1767</v>
      </c>
    </row>
    <row r="119" spans="1:2" x14ac:dyDescent="0.2">
      <c r="A119" s="95" t="s">
        <v>1837</v>
      </c>
      <c r="B119" s="76" t="s">
        <v>1768</v>
      </c>
    </row>
    <row r="120" spans="1:2" x14ac:dyDescent="0.2">
      <c r="A120" s="95" t="s">
        <v>1838</v>
      </c>
      <c r="B120" s="76" t="s">
        <v>1769</v>
      </c>
    </row>
    <row r="121" spans="1:2" x14ac:dyDescent="0.2">
      <c r="A121" s="95" t="s">
        <v>1839</v>
      </c>
      <c r="B121" s="76" t="s">
        <v>1770</v>
      </c>
    </row>
    <row r="122" spans="1:2" x14ac:dyDescent="0.2">
      <c r="A122" s="95" t="s">
        <v>1840</v>
      </c>
      <c r="B122" s="76" t="s">
        <v>1771</v>
      </c>
    </row>
    <row r="123" spans="1:2" x14ac:dyDescent="0.2">
      <c r="A123" s="95" t="s">
        <v>1128</v>
      </c>
      <c r="B123" s="76" t="s">
        <v>1772</v>
      </c>
    </row>
    <row r="124" spans="1:2" x14ac:dyDescent="0.2">
      <c r="A124" s="95" t="s">
        <v>1129</v>
      </c>
      <c r="B124" s="76" t="s">
        <v>1773</v>
      </c>
    </row>
    <row r="125" spans="1:2" x14ac:dyDescent="0.2">
      <c r="A125" s="95" t="s">
        <v>1130</v>
      </c>
      <c r="B125" s="76" t="s">
        <v>1774</v>
      </c>
    </row>
    <row r="126" spans="1:2" x14ac:dyDescent="0.2">
      <c r="A126" s="95" t="s">
        <v>1201</v>
      </c>
      <c r="B126" s="76" t="s">
        <v>1775</v>
      </c>
    </row>
    <row r="127" spans="1:2" x14ac:dyDescent="0.2">
      <c r="A127" s="95" t="s">
        <v>1202</v>
      </c>
      <c r="B127" s="76" t="s">
        <v>1776</v>
      </c>
    </row>
    <row r="128" spans="1:2" x14ac:dyDescent="0.2">
      <c r="A128" s="95" t="s">
        <v>1203</v>
      </c>
      <c r="B128" s="76" t="s">
        <v>1777</v>
      </c>
    </row>
    <row r="129" spans="1:2" x14ac:dyDescent="0.2">
      <c r="A129" s="95" t="s">
        <v>1204</v>
      </c>
      <c r="B129" s="76" t="s">
        <v>1778</v>
      </c>
    </row>
    <row r="130" spans="1:2" x14ac:dyDescent="0.2">
      <c r="A130" s="95" t="s">
        <v>737</v>
      </c>
      <c r="B130" s="76" t="s">
        <v>1779</v>
      </c>
    </row>
    <row r="131" spans="1:2" x14ac:dyDescent="0.2">
      <c r="A131" s="95" t="s">
        <v>1205</v>
      </c>
      <c r="B131" s="76" t="s">
        <v>1780</v>
      </c>
    </row>
    <row r="132" spans="1:2" x14ac:dyDescent="0.2">
      <c r="A132" s="95" t="s">
        <v>1206</v>
      </c>
      <c r="B132" s="76" t="s">
        <v>1781</v>
      </c>
    </row>
    <row r="133" spans="1:2" x14ac:dyDescent="0.2">
      <c r="A133" s="95" t="s">
        <v>412</v>
      </c>
      <c r="B133" s="76" t="s">
        <v>1782</v>
      </c>
    </row>
    <row r="134" spans="1:2" x14ac:dyDescent="0.2">
      <c r="A134" s="95" t="s">
        <v>413</v>
      </c>
      <c r="B134" s="76" t="s">
        <v>1783</v>
      </c>
    </row>
    <row r="135" spans="1:2" x14ac:dyDescent="0.2">
      <c r="A135" s="95" t="s">
        <v>414</v>
      </c>
      <c r="B135" s="76" t="s">
        <v>1784</v>
      </c>
    </row>
    <row r="136" spans="1:2" x14ac:dyDescent="0.2">
      <c r="A136" s="95" t="s">
        <v>415</v>
      </c>
      <c r="B136" s="76" t="s">
        <v>1785</v>
      </c>
    </row>
    <row r="137" spans="1:2" x14ac:dyDescent="0.2">
      <c r="A137" s="95" t="s">
        <v>416</v>
      </c>
      <c r="B137" s="76" t="s">
        <v>1786</v>
      </c>
    </row>
    <row r="138" spans="1:2" x14ac:dyDescent="0.2">
      <c r="A138" s="95" t="s">
        <v>428</v>
      </c>
      <c r="B138" s="76" t="s">
        <v>1787</v>
      </c>
    </row>
    <row r="139" spans="1:2" x14ac:dyDescent="0.2">
      <c r="A139" s="95" t="s">
        <v>429</v>
      </c>
      <c r="B139" s="76" t="s">
        <v>1788</v>
      </c>
    </row>
    <row r="140" spans="1:2" x14ac:dyDescent="0.2">
      <c r="A140" s="95" t="s">
        <v>430</v>
      </c>
      <c r="B140" s="76" t="s">
        <v>1789</v>
      </c>
    </row>
    <row r="141" spans="1:2" x14ac:dyDescent="0.2">
      <c r="A141" s="95" t="s">
        <v>431</v>
      </c>
      <c r="B141" s="76" t="s">
        <v>1790</v>
      </c>
    </row>
    <row r="142" spans="1:2" x14ac:dyDescent="0.2">
      <c r="A142" s="95" t="s">
        <v>432</v>
      </c>
      <c r="B142" s="76" t="s">
        <v>1791</v>
      </c>
    </row>
    <row r="143" spans="1:2" x14ac:dyDescent="0.2">
      <c r="A143" s="95" t="s">
        <v>433</v>
      </c>
      <c r="B143" s="76" t="s">
        <v>1792</v>
      </c>
    </row>
    <row r="144" spans="1:2" x14ac:dyDescent="0.2">
      <c r="A144" s="95" t="s">
        <v>434</v>
      </c>
      <c r="B144" s="76" t="s">
        <v>1793</v>
      </c>
    </row>
    <row r="145" spans="1:2" x14ac:dyDescent="0.2">
      <c r="A145" s="95" t="s">
        <v>435</v>
      </c>
      <c r="B145" s="76" t="s">
        <v>1794</v>
      </c>
    </row>
    <row r="146" spans="1:2" x14ac:dyDescent="0.2">
      <c r="A146" s="95" t="s">
        <v>1207</v>
      </c>
      <c r="B146" s="76" t="s">
        <v>1795</v>
      </c>
    </row>
    <row r="147" spans="1:2" x14ac:dyDescent="0.2">
      <c r="A147" s="95" t="s">
        <v>1208</v>
      </c>
      <c r="B147" s="76" t="s">
        <v>1796</v>
      </c>
    </row>
    <row r="148" spans="1:2" x14ac:dyDescent="0.2">
      <c r="A148" s="95" t="s">
        <v>1209</v>
      </c>
      <c r="B148" s="76" t="s">
        <v>1797</v>
      </c>
    </row>
    <row r="149" spans="1:2" x14ac:dyDescent="0.2">
      <c r="A149" s="95" t="s">
        <v>1210</v>
      </c>
      <c r="B149" s="76" t="s">
        <v>1798</v>
      </c>
    </row>
    <row r="150" spans="1:2" x14ac:dyDescent="0.2">
      <c r="A150" s="95" t="s">
        <v>1211</v>
      </c>
      <c r="B150" s="76" t="s">
        <v>1799</v>
      </c>
    </row>
    <row r="151" spans="1:2" x14ac:dyDescent="0.2">
      <c r="A151" s="95" t="s">
        <v>1212</v>
      </c>
      <c r="B151" s="76" t="s">
        <v>1800</v>
      </c>
    </row>
    <row r="152" spans="1:2" x14ac:dyDescent="0.2">
      <c r="A152" s="95" t="s">
        <v>444</v>
      </c>
      <c r="B152" s="76" t="s">
        <v>1801</v>
      </c>
    </row>
    <row r="153" spans="1:2" x14ac:dyDescent="0.2">
      <c r="A153" s="95" t="s">
        <v>445</v>
      </c>
      <c r="B153" s="76" t="s">
        <v>1802</v>
      </c>
    </row>
    <row r="154" spans="1:2" x14ac:dyDescent="0.2">
      <c r="A154" s="95" t="s">
        <v>739</v>
      </c>
      <c r="B154" s="76" t="s">
        <v>1803</v>
      </c>
    </row>
    <row r="155" spans="1:2" x14ac:dyDescent="0.2">
      <c r="A155" s="95" t="s">
        <v>740</v>
      </c>
      <c r="B155" s="76" t="s">
        <v>1804</v>
      </c>
    </row>
    <row r="156" spans="1:2" x14ac:dyDescent="0.2">
      <c r="A156" s="95" t="s">
        <v>741</v>
      </c>
      <c r="B156" s="76" t="s">
        <v>1805</v>
      </c>
    </row>
    <row r="157" spans="1:2" x14ac:dyDescent="0.2">
      <c r="A157" s="95" t="s">
        <v>742</v>
      </c>
      <c r="B157" s="76" t="s">
        <v>1806</v>
      </c>
    </row>
    <row r="158" spans="1:2" x14ac:dyDescent="0.2">
      <c r="A158" s="95" t="s">
        <v>743</v>
      </c>
      <c r="B158" s="76" t="s">
        <v>1807</v>
      </c>
    </row>
    <row r="159" spans="1:2" x14ac:dyDescent="0.2">
      <c r="A159" s="95" t="s">
        <v>744</v>
      </c>
      <c r="B159" s="76" t="s">
        <v>1808</v>
      </c>
    </row>
    <row r="160" spans="1:2" x14ac:dyDescent="0.2">
      <c r="A160" s="95" t="s">
        <v>745</v>
      </c>
      <c r="B160" s="76" t="s">
        <v>1809</v>
      </c>
    </row>
    <row r="161" spans="1:2" x14ac:dyDescent="0.2">
      <c r="A161" s="95" t="s">
        <v>746</v>
      </c>
      <c r="B161" s="76" t="s">
        <v>1810</v>
      </c>
    </row>
    <row r="162" spans="1:2" x14ac:dyDescent="0.2">
      <c r="A162" s="95" t="s">
        <v>747</v>
      </c>
      <c r="B162" s="76" t="s">
        <v>1811</v>
      </c>
    </row>
    <row r="163" spans="1:2" x14ac:dyDescent="0.2">
      <c r="A163" s="95" t="s">
        <v>748</v>
      </c>
      <c r="B163" s="76" t="s">
        <v>1812</v>
      </c>
    </row>
    <row r="164" spans="1:2" x14ac:dyDescent="0.2">
      <c r="A164" s="95" t="s">
        <v>749</v>
      </c>
      <c r="B164" s="76" t="s">
        <v>1813</v>
      </c>
    </row>
    <row r="165" spans="1:2" x14ac:dyDescent="0.2">
      <c r="A165" s="95" t="s">
        <v>1841</v>
      </c>
      <c r="B165" s="76" t="s">
        <v>1814</v>
      </c>
    </row>
    <row r="166" spans="1:2" x14ac:dyDescent="0.2">
      <c r="A166" s="107"/>
      <c r="B166" s="76"/>
    </row>
    <row r="167" spans="1:2" x14ac:dyDescent="0.2">
      <c r="A167" s="107"/>
      <c r="B167" s="76"/>
    </row>
    <row r="168" spans="1:2" x14ac:dyDescent="0.2">
      <c r="A168" s="107"/>
      <c r="B168" s="76"/>
    </row>
    <row r="169" spans="1:2" x14ac:dyDescent="0.2">
      <c r="A169" s="107"/>
      <c r="B169" s="76"/>
    </row>
    <row r="170" spans="1:2" x14ac:dyDescent="0.2">
      <c r="A170" s="107"/>
      <c r="B170" s="76"/>
    </row>
    <row r="171" spans="1:2" x14ac:dyDescent="0.2">
      <c r="A171" s="107"/>
      <c r="B171" s="76"/>
    </row>
    <row r="172" spans="1:2" x14ac:dyDescent="0.2">
      <c r="A172" s="107"/>
      <c r="B172" s="76"/>
    </row>
    <row r="173" spans="1:2" x14ac:dyDescent="0.2">
      <c r="A173" s="107"/>
      <c r="B173" s="76"/>
    </row>
    <row r="174" spans="1:2" x14ac:dyDescent="0.2">
      <c r="A174" s="107"/>
      <c r="B174" s="76"/>
    </row>
    <row r="175" spans="1:2" x14ac:dyDescent="0.2">
      <c r="A175" s="107"/>
      <c r="B175" s="76"/>
    </row>
    <row r="176" spans="1:2" x14ac:dyDescent="0.2">
      <c r="A176" s="107"/>
      <c r="B176" s="76"/>
    </row>
    <row r="177" spans="1:2" x14ac:dyDescent="0.2">
      <c r="A177" s="107"/>
      <c r="B177" s="76"/>
    </row>
    <row r="178" spans="1:2" x14ac:dyDescent="0.2">
      <c r="A178" s="107"/>
      <c r="B178" s="76"/>
    </row>
    <row r="179" spans="1:2" x14ac:dyDescent="0.2">
      <c r="A179" s="107"/>
      <c r="B179" s="76"/>
    </row>
    <row r="180" spans="1:2" x14ac:dyDescent="0.2">
      <c r="A180" s="107"/>
      <c r="B180" s="76"/>
    </row>
    <row r="181" spans="1:2" x14ac:dyDescent="0.2">
      <c r="A181" s="107"/>
      <c r="B181" s="76"/>
    </row>
    <row r="182" spans="1:2" x14ac:dyDescent="0.2">
      <c r="A182" s="107"/>
      <c r="B182" s="76"/>
    </row>
    <row r="183" spans="1:2" x14ac:dyDescent="0.2">
      <c r="A183" s="107"/>
      <c r="B183" s="76"/>
    </row>
    <row r="184" spans="1:2" x14ac:dyDescent="0.2">
      <c r="A184" s="107"/>
      <c r="B184" s="76"/>
    </row>
    <row r="185" spans="1:2" x14ac:dyDescent="0.2">
      <c r="A185" s="107"/>
      <c r="B185" s="76"/>
    </row>
    <row r="186" spans="1:2" x14ac:dyDescent="0.2">
      <c r="A186" s="107"/>
      <c r="B186" s="76"/>
    </row>
    <row r="187" spans="1:2" x14ac:dyDescent="0.2">
      <c r="A187" s="107"/>
      <c r="B187" s="76"/>
    </row>
    <row r="188" spans="1:2" x14ac:dyDescent="0.2">
      <c r="A188" s="107"/>
      <c r="B188" s="76"/>
    </row>
    <row r="189" spans="1:2" x14ac:dyDescent="0.2">
      <c r="A189" s="107"/>
      <c r="B189" s="76"/>
    </row>
    <row r="190" spans="1:2" x14ac:dyDescent="0.2">
      <c r="A190" s="107"/>
      <c r="B190" s="76"/>
    </row>
    <row r="191" spans="1:2" x14ac:dyDescent="0.2">
      <c r="A191" s="107"/>
      <c r="B191" s="76"/>
    </row>
    <row r="192" spans="1:2" x14ac:dyDescent="0.2">
      <c r="A192" s="107"/>
      <c r="B192" s="76"/>
    </row>
    <row r="193" spans="1:2" x14ac:dyDescent="0.2">
      <c r="A193" s="107"/>
      <c r="B193" s="76"/>
    </row>
    <row r="194" spans="1:2" x14ac:dyDescent="0.2">
      <c r="A194" s="107"/>
      <c r="B194" s="76"/>
    </row>
    <row r="195" spans="1:2" x14ac:dyDescent="0.2">
      <c r="A195" s="107"/>
      <c r="B195" s="76"/>
    </row>
    <row r="196" spans="1:2" x14ac:dyDescent="0.2">
      <c r="A196" s="107"/>
      <c r="B196" s="76"/>
    </row>
    <row r="197" spans="1:2" x14ac:dyDescent="0.2">
      <c r="A197" s="107"/>
      <c r="B197" s="76"/>
    </row>
    <row r="198" spans="1:2" x14ac:dyDescent="0.2">
      <c r="A198" s="107"/>
      <c r="B198" s="76"/>
    </row>
    <row r="199" spans="1:2" x14ac:dyDescent="0.2">
      <c r="A199" s="107"/>
      <c r="B199" s="76"/>
    </row>
    <row r="200" spans="1:2" x14ac:dyDescent="0.2">
      <c r="A200" s="107"/>
      <c r="B200" s="76"/>
    </row>
    <row r="201" spans="1:2" x14ac:dyDescent="0.2">
      <c r="A201" s="107"/>
      <c r="B201" s="76"/>
    </row>
    <row r="202" spans="1:2" x14ac:dyDescent="0.2">
      <c r="A202" s="107"/>
      <c r="B202" s="76"/>
    </row>
    <row r="203" spans="1:2" x14ac:dyDescent="0.2">
      <c r="A203" s="107"/>
      <c r="B203" s="76"/>
    </row>
    <row r="204" spans="1:2" x14ac:dyDescent="0.2">
      <c r="A204" s="107"/>
      <c r="B204" s="76"/>
    </row>
    <row r="205" spans="1:2" x14ac:dyDescent="0.2">
      <c r="A205" s="107"/>
      <c r="B205" s="76"/>
    </row>
    <row r="206" spans="1:2" x14ac:dyDescent="0.2">
      <c r="A206" s="107"/>
      <c r="B206" s="76"/>
    </row>
    <row r="207" spans="1:2" x14ac:dyDescent="0.2">
      <c r="A207" s="107"/>
      <c r="B207" s="76"/>
    </row>
    <row r="208" spans="1:2" x14ac:dyDescent="0.2">
      <c r="A208" s="107"/>
      <c r="B208" s="76"/>
    </row>
    <row r="209" spans="1:2" x14ac:dyDescent="0.2">
      <c r="A209" s="107"/>
      <c r="B209" s="76"/>
    </row>
    <row r="210" spans="1:2" x14ac:dyDescent="0.2">
      <c r="A210" s="107"/>
      <c r="B210" s="76"/>
    </row>
    <row r="211" spans="1:2" x14ac:dyDescent="0.2">
      <c r="A211" s="107"/>
      <c r="B211" s="76"/>
    </row>
    <row r="212" spans="1:2" x14ac:dyDescent="0.2">
      <c r="A212" s="107"/>
      <c r="B212" s="76"/>
    </row>
    <row r="213" spans="1:2" x14ac:dyDescent="0.2">
      <c r="A213" s="107"/>
      <c r="B213" s="76"/>
    </row>
    <row r="214" spans="1:2" x14ac:dyDescent="0.2">
      <c r="A214" s="107"/>
      <c r="B214" s="76"/>
    </row>
    <row r="215" spans="1:2" x14ac:dyDescent="0.2">
      <c r="A215" s="107"/>
      <c r="B215" s="76"/>
    </row>
    <row r="216" spans="1:2" x14ac:dyDescent="0.2">
      <c r="A216" s="107"/>
      <c r="B216" s="76"/>
    </row>
  </sheetData>
  <hyperlinks>
    <hyperlink ref="B5" location="Start2" display="Tabla 1. Trabajadores del hogar por entidad federativa, cuarto trimestre 2022" xr:uid="{00F6D8B7-1574-4668-BB78-2A2CC90FCA33}"/>
    <hyperlink ref="B6" location="Start3" display="Tabla 2. Trabajadores domésticos con acceso a seguridad social, cuarto trimestre 2022" xr:uid="{CA669B49-2AEE-428B-9DA5-97482BDA6A91}"/>
    <hyperlink ref="B7" location="Start4" display="Tabla 3. Asegurados ante el IMSS por entidad federativa, programa de incorporación de personas trabajadoras del hogar, febrero 2023" xr:uid="{CB110DE7-DC11-4580-BB5D-C139DE4697BC}"/>
    <hyperlink ref="B8" location="Start5" display="Tabla 4. Los 25 municipios más endeudados como porcentaje de sus ingresos totales, IV trimestre de 2022 (porcentaje)" xr:uid="{69EEE755-0B91-47DD-9FF3-1E5F084BC7CB}"/>
    <hyperlink ref="B9" location="Start6" display="Tabla 5. Los 25 municipios menos endeudados como porcentaje de sus ingresos totales, IV trimestre de 2022 (porcentaje)" xr:uid="{4024C7F7-17CF-427B-9560-D2EB2F8A44CB}"/>
    <hyperlink ref="B10" location="Start7" display="Tabla 6. Los 25 municipios de México más endeudados per cápita IV trimestre de 2022 (pesos)" xr:uid="{44BD391C-2D58-48AD-AE36-36D01B954ADE}"/>
    <hyperlink ref="B11" location="Start8" display="Tabla 7. Los 25 municipios de México menos endeudados per cápita IV trimestre de 2022 (pesos)" xr:uid="{E52915A4-D42C-4D2A-8D16-A42D0B26B207}"/>
    <hyperlink ref="B12" location="Start9" display="Tabla 8. Los 25 municipios más endeudados de México IV trimestre de 2022 (millones de pesos)" xr:uid="{BC21F906-88C1-4E5C-AB45-5CCD57618691}"/>
    <hyperlink ref="B13" location="Start10" display="Tabla 9. Los 25 municipios menos endeudados de México IV trimestre de 2022 (miles de pesos)" xr:uid="{134FAB54-91BB-4E90-8650-6A9437D4B796}"/>
    <hyperlink ref="B14" location="Start11" display="Tabla 10. Exportaciones de Jalisco por subsector en el cuarto trimestre de 2022, millones de dólares" xr:uid="{B20E1694-4F01-4740-9437-C26D859A4745}"/>
    <hyperlink ref="B15" location="Start12" display="Tabla 11. Exportaciones por entidad federativa, acumulado de 2022" xr:uid="{9E1D3700-0417-4BE1-8D86-737A870BED55}"/>
    <hyperlink ref="B16" location="Start13" display="Tabla 12. Indicador de Confianza del Consumidor Jalisciense, nivel del indicador y subíndices a febrero de 2023" xr:uid="{FC36AEDA-0430-441B-B367-BC0C81740FAE}"/>
    <hyperlink ref="B17" location="Start14" display="Tabla 13. Inflación general e inflación PACIC durante la primera quincena de marzo de 2023" xr:uid="{C3150F73-5CC3-4B65-B16A-D30E7941EFA2}"/>
    <hyperlink ref="B18" location="Start15" display="Tabla 14. Inflación por producto genérico durante la primera quincena de marzo de 2023" xr:uid="{A971C3A2-9463-4BDF-AB00-31BBF02EC8F9}"/>
    <hyperlink ref="B19" location="Start16" display="Tabla 15. Top 10, municipios de Jalisco con más empleo turístico, febrero 2023" xr:uid="{E845E823-442F-43CB-8B26-AB385A750544}"/>
    <hyperlink ref="B20" location="Start17" display="Tabla 16. Top 10, municipios de Jalisco con mayor proporción de empleo turístico, febrero 2023" xr:uid="{1895B8A6-54DA-424D-A90F-3301C621D9B4}"/>
    <hyperlink ref="B21" location="Start18" display="Tabla 17. Empleo formal del sector turístico por entidad federativa, febrero 2023" xr:uid="{32F36207-26EA-4878-B34B-ED3D86FBF52A}"/>
    <hyperlink ref="B22" location="Start19" display="Tabla 18. Empleos en Jalisco por sector de actividad económica, febrero 2023 vs enero 2023" xr:uid="{4D285C2D-A466-4337-93C3-44BA4B9B3585}"/>
    <hyperlink ref="B23" location="Start20" display="Tabla 19. Empleos en Jalisco por sector de actividad económica, anual febrero 2023 vs febrero 2022" xr:uid="{18EAB937-835A-4DEB-864D-6E6489A53AED}"/>
    <hyperlink ref="B24" location="Start21" display="Tabla 20. Empleos en Jalisco por sector de actividad económica, primer bimestre de 2023" xr:uid="{63B7533C-7FDF-4F7B-887B-6BA01D5BD2A3}"/>
    <hyperlink ref="B25" location="Start22" display="Tabla 21. Trabajadores asegurados en el IMSS en Jalisco por sector de actividad económica y sexo, febrero 2023 vs enero 2023" xr:uid="{9955EC2E-ED48-404D-B92F-ECBB54261CC4}"/>
    <hyperlink ref="B26" location="Start23" display="Tabla 22. Empleos en Jalisco por grupos de edad, febrero 2023 vs enero 2023" xr:uid="{9FCD95CA-B20D-4C9B-819B-8034EBCBD023}"/>
    <hyperlink ref="B27" location="Start24" display="Tabla 23. Salario diario base cotización en Jalisco por división económica del IMSS, febrero 2023, variaciones en términos reales" xr:uid="{D48788C1-2F25-44BF-880C-0C26A015E861}"/>
    <hyperlink ref="B28" location="Start25" display="Tabla 24. Patrones registrados en el IMSS en Jalisco por división económica, enero y febrero 2023" xr:uid="{6095F9FD-0B6D-41BC-BE36-671616E31A87}"/>
    <hyperlink ref="B29" location="Start26" display="Tabla 25. Patrones registrados en el IMSS en Jalisco por división económica, febrero 2023 vs febrero 2022" xr:uid="{33BF24B8-3F9E-4FD5-B3A8-27E5003E79AA}"/>
    <hyperlink ref="B30" location="Start27" display="Tabla 26. Patrones registrados en el IMSS en Jalisco por división económica, primer bimestre 2023" xr:uid="{17D72C4B-3561-4B8F-84CA-1B12E07E85B5}"/>
    <hyperlink ref="B31" location="Start28" display="Tabla 27. Patrones registrados en el IMSS en Jalisco por tamaño, enero y febrero 2023" xr:uid="{D37DABED-CD52-4B86-864D-64FE862E344A}"/>
    <hyperlink ref="B32" location="Start29" display="Tabla 28. Patrones registrados en el IMSS en Jalisco por tamaño, febrero 2023 vs febrero 2023" xr:uid="{EF22ECD6-4186-49C9-86F9-8DE328A716F4}"/>
    <hyperlink ref="B33" location="Start30" display="Tabla 29. Patrones registrados en el IMSS en Jalisco por tamaño, primer bimestre 2023" xr:uid="{6B3AE69A-CBEC-4ACC-9422-E2C11BD92447}"/>
    <hyperlink ref="B34" location="Start31" display="Tabla 30. Participación porcentual y variación anual del valor de la producción de principales subsectores manufactureros en Jalisco en términos reales, acumulado de los últimos 12 meses, enero 2023" xr:uid="{86FF9902-A135-4738-BC29-1DF9E311C3FE}"/>
    <hyperlink ref="B35" location="Start32" display="Tabla 31. Participación porcentual y variación anual del personal ocupado en principales subsectores manufactureros en Jalisco, enero 2023" xr:uid="{8567E966-948B-4133-ADA7-0991E9A02F67}"/>
    <hyperlink ref="B36" location="Start33" display="Tabla 32. Indicadores de empresas comerciales de Jalisco, variación porcentual anual, últimos doce meses" xr:uid="{B69CB5EB-8928-47A0-8336-8EDBB4C58E95}"/>
    <hyperlink ref="B37" location="Start34" display="Tabla 33. Variación anual del número de cabezas, carne de canal y valor de la producción por especie, enero de 2023" xr:uid="{51C906FF-75CB-406E-8A73-870C522C587D}"/>
    <hyperlink ref="B38" location="Start35" display="Tabla 34. Ganado bovino, distribución por entidad federativa durante enero de 2023" xr:uid="{F01EBA74-2E26-4344-9D17-8EB8674C2CA6}"/>
    <hyperlink ref="B39" location="Start36" display="Tabla 35. Ganado porcino, distribución por entidad federativa durante enero de 2023" xr:uid="{C292E3D4-F401-4EBB-83F2-59FFE24DDAAE}"/>
    <hyperlink ref="B40" location="Start37" display="Tabla 36. Ganado ovino, distribución por entidad federativa durante enero de 2023" xr:uid="{4AE6E588-736F-4187-BB2A-E26008F9C338}"/>
    <hyperlink ref="B41" location="Start38" display="Tabla 37. Ganado caprino, distribución por entidad federativa durante enero de 2023" xr:uid="{C8E12FE7-87F6-43F7-BCA0-FAF7DAD39234}"/>
    <hyperlink ref="B42" location="Start39" display="Tabla 38. Distribución del total de empleos de municipios, febrero 2023" xr:uid="{585C25D9-D6A2-4FD6-9907-BDD168B07A6C}"/>
    <hyperlink ref="B43" location="Start40" display="Figura 1. Exportaciones trimestrales de Jalisco, 2008 T1 – 2022 T4, millones de dólares" xr:uid="{BCA166D4-80B1-4083-A5A7-75F66EB63BA0}"/>
    <hyperlink ref="B44" location="Start41" display="Figura 2. Exportaciones por entidad federativa durante el cuarto trimestre de 2022, millones de dólares" xr:uid="{94114DA1-E8EE-4487-B74B-945379E583CA}"/>
    <hyperlink ref="B45" location="Start42" display="Figura 3. Exportaciones del subsector “Fabricación de equipo de computación, comunicación, medición y de otros equipos, componentes y accesorios electrónicos” durante cuarto trimestre de 2022, millones de dólares" xr:uid="{BB3CE8BC-D2CD-475C-B7E8-15AAEFDA0374}"/>
    <hyperlink ref="B46" location="Start43" display="Figura 4. Indicador de Confianza del Consumidor Jalisciense, febrero – 2020 a febrero – 2023" xr:uid="{1D9EF69F-FC10-4206-9BB7-B2B87CF9632F}"/>
    <hyperlink ref="B47" location="Start44" display="Figura 5. Porcentaje de cuentas Infonavit en cartera vencida en Jalisco y a nivel nacional, enero 2018 – enero 2023" xr:uid="{1AFC00EF-10B7-48BB-86F3-2E8C36CC63BA}"/>
    <hyperlink ref="B48" location="Start45" display="Figura 6. Porcentaje de cuentas en cartera vencida de Infonavit por entidad federativa, enero 2023" xr:uid="{53DAFB25-1975-4109-B9F5-B377F3079DBD}"/>
    <hyperlink ref="B49" location="Start46" display="Figura 7. Porcentaje de saldos en cartera vencida y prórroga, Jalisco y Nacional, enero 2018 – enero 2023" xr:uid="{6319BEF7-F608-4E04-AAAB-378BFE855F26}"/>
    <hyperlink ref="B50" location="Start47" display="Figura 8. Porcentaje del saldo en cartera vencida de Infonavit por entidad federativa, enero 2023" xr:uid="{FF2BD375-8DB8-41A0-9D53-A80D34CC5FB4}"/>
    <hyperlink ref="B51" location="Start48" display="Figura 9. Financiamientos otorgados para vivienda nueva y usada en Jalisco, enero 2013 – enero 2023" xr:uid="{5A54D2C9-8B29-4AB1-8FA7-8CDC382C85B1}"/>
    <hyperlink ref="B52" location="Start49" display="Figura 10. Variación anual de los financiamientos otorgados, enero 2022 – enero 2023" xr:uid="{37226D84-F466-4A20-A288-B7123A86BB1C}"/>
    <hyperlink ref="B53" location="Start50" display="Figura 11. Distribución de financiamientos otorgados para viviendas en Jalisco en el mes de enero de 2023, por modalidad" xr:uid="{48D5C3B0-8DF8-4B7A-A3A4-D1151E12FD49}"/>
    <hyperlink ref="B54" location="Start51" display="Figura 12. Financiamientos otorgados por organismo y valor de la vivienda, enero 2023" xr:uid="{EEAC16D4-EC21-4364-A1F6-5EB033D8AD8F}"/>
    <hyperlink ref="B55" location="Start52" display="Figura 13. Inflación mensual a tasa anual, enero 2013 - febrero 2023" xr:uid="{1DCBDEF9-2F55-40C2-A88A-5664F0F29B5E}"/>
    <hyperlink ref="B56" location="Start53" display="Figura 14. Inflación anual por ciudades, febrero 2023" xr:uid="{CC993307-AF3B-4C57-8661-B5A9C91B92BF}"/>
    <hyperlink ref="B57" location="Start54" display="Figura 15. Inflación mensual a tasa anual por entidad federativa, febrero 2023" xr:uid="{900D8CAB-D0D1-4718-8628-2AAF0E5E7DE3}"/>
    <hyperlink ref="B58" location="Start55" display="Figura 16. Variación anual del índice de precios por objeto de gasto en Jalisco, octubre 2022 - febrero 2023" xr:uid="{E1FFB2EB-DB4B-42A2-B092-DE2E8188754D}"/>
    <hyperlink ref="B59" location="Start56" display="Figura 17. Inflación anual del rubro de alimentos, bebidas y tabaco por entidad federativa, febrero 2023" xr:uid="{B28B63F5-3E9C-4263-B92C-E26B4419F55A}"/>
    <hyperlink ref="B60" location="Start57" display="Figura 18. Inflación anual del rubro de ropa, calzado y accesorios por entidad federativa, febrero 2023" xr:uid="{4DA0887F-8ABC-4BD1-A73B-4F07EAC748DA}"/>
    <hyperlink ref="B61" location="Start58" display="Figura 19. Inflación anual del rubro de gasto en vivienda por entidad federativa, febrero 2023" xr:uid="{E67B982C-B699-4C68-B78C-E5544EBCFA9C}"/>
    <hyperlink ref="B62" location="Start59" display="Figura 20. Inflación anual del rubro de muebles, aparatos y accesorios domésticos por entidad federativa, febrero 2023" xr:uid="{F0F76112-ACB1-4DF0-ACB6-ADC97966F035}"/>
    <hyperlink ref="B63" location="Start60" display="Figura 21. Inflación anual del rubro de gasto en salud y cuidado personal por entidad federativa, febrero 2023" xr:uid="{F3AAF7CD-C324-4655-AAC3-A62DE82BBE50}"/>
    <hyperlink ref="B64" location="Start61" display="Figura 22. Inflación anual del rubro de gasto en transporte por entidad federativa, febrero 2023" xr:uid="{A4B00563-90DF-482A-8793-0D22A635DC84}"/>
    <hyperlink ref="B65" location="Start62" display="Figura 23. Inflación anual del rubro de educación y esparcimiento por entidad federativa, febrero 2023" xr:uid="{82CD16FB-1AF0-4216-B4F7-9935524D03B4}"/>
    <hyperlink ref="B66" location="Start63" display="Figura 24. Inflación anual del rubro de otros servicios por entidad federativa, febrero 2023" xr:uid="{E356910E-0611-4455-80CB-8BFDCA58395F}"/>
    <hyperlink ref="B67" location="Start64" display="Figura 25-26. Precio promedio mensual por litro de la gasolina regular, premium y diésel en Jalisco, enero- febrero 2023, pesos constantes" xr:uid="{ED1B9B4D-A7D9-4EBC-8D62-F67775F418D5}"/>
    <hyperlink ref="B68" location="Start65" display="Figura 27-28. Precio promedio mensual de la gasolina regular en Jalisco y nacional, enero 2017 - febrero 2023, a pesos corrientes" xr:uid="{0F9083BB-F28C-4BC7-B446-4DA25D240D9A}"/>
    <hyperlink ref="B69" location="Start66" display="Figura 29-30. Precio promedio mensual de la gasolina premium Jalisco y nacional, enero 2017 a febrero 2023, a pesos corrientes" xr:uid="{1EA02E63-05E3-402F-9261-970E30DAC887}"/>
    <hyperlink ref="B70" location="Start67" display="Figura 31. Precio promedio mensual de diésel en Jalisco y México, enero 2017 - febrero 2023, a pesos corrientes" xr:uid="{99537D82-6308-438A-9C71-B02E8F1576CF}"/>
    <hyperlink ref="B71" location="Start68" display="Figura 32. Precio promedio por litro de gasolina regular, premium, diésel, febrero 2023" xr:uid="{936B9004-EA0D-46EF-94AA-B9266FC15977}"/>
    <hyperlink ref="B72" location="Start69" display="Figura 33. Tasa de desocupación en Jalisco en febrero, 2006-2023" xr:uid="{B9DC8E99-B9D7-4406-8491-C41A81DD7362}"/>
    <hyperlink ref="B73" location="Start70" display="Figura 34. Tasa de desocupación mensual por entidad federativa, febrero 2023" xr:uid="{CE2E590C-5D23-4D1D-B8CA-A6F9501154AE}"/>
    <hyperlink ref="B74" location="Start71" display="Figura 35. Variación mensual en puntos porcentuales de la tasa de desocupación por entidad federativa, febrero de 2023" xr:uid="{703B5E2F-10FA-48E3-9422-C3A020DEB8E5}"/>
    <hyperlink ref="B75" location="Start72" display="Figura 36. Empleos formales totales en Jalisco, enero 2013 - febrero 2023" xr:uid="{4FBAE149-8A85-4CF5-91BF-367E69B5A826}"/>
    <hyperlink ref="B76" location="Start73" display="Figura 37. Empleos formales generados en febrero en Jalisco, 2000-2023" xr:uid="{B9857F71-8699-432D-8772-B8D9D4D8AF0C}"/>
    <hyperlink ref="B77" location="Start74" display="Figura 38. Empleos formales generados en febrero 2023 por entidad federativa" xr:uid="{9C1EBD1C-A3DF-4C44-9EC5-8326F6D93DC1}"/>
    <hyperlink ref="B78" location="Start75" display="Figura 39. Variación porcentual mensual de empleos generados por entidad federativa, febrero 2023" xr:uid="{AB31A692-F7FD-4993-A92A-DEAABBD80D50}"/>
    <hyperlink ref="B79" location="Start76" display="Figura 40. Variación absoluta anual de empleo formal, febrero 2023" xr:uid="{52557E42-BFB8-4467-BC34-32210FAECB1C}"/>
    <hyperlink ref="B80" location="Start77" display="Figura 41. Variación porcentual anual de empleo formal, febrero 2023" xr:uid="{A0AF7340-51FE-4079-B63B-76D3921379F3}"/>
    <hyperlink ref="B81" location="Start78" display="Figura 42. Empleos nuevos formales en Jalisco, primer bimestre 2000 - 2023" xr:uid="{BC38B57A-8E6B-4FF6-82B0-0D8DEEB5E837}"/>
    <hyperlink ref="B82" location="Start79" display="Figura 43. Empleos generados por entidad federativa, primer bimestre 2023" xr:uid="{86546062-B074-43C9-B521-6D9369BCC3AA}"/>
    <hyperlink ref="B83" location="Start80" display="Figura 44. Variación porcentual por entidad federativa, primer bimestre 2023" xr:uid="{A13B2951-120E-4177-BF98-A73F463628D2}"/>
    <hyperlink ref="B84" location="Start81" display="Figura 45. Empleos formales generados acumulados de diciembre de 2018 a febrero 2023 por delegación estatal" xr:uid="{EE75B2DA-EEE0-4C5B-82D3-C844F99FBA10}"/>
    <hyperlink ref="B85" location="Start82" display="Figura 46. Empleos formales temporales y permanentes por entidad federativa, febrero 2023" xr:uid="{5F1DADC4-02EA-4369-B77E-AD2E6848E901}"/>
    <hyperlink ref="B86" location="Start83" display="Figura 47-50. Los 20 municipios de Jalisco con mayor generación de empleo formal en febrero de 2023" xr:uid="{309A611E-A4FA-4542-8DA4-A0DDD458A5CD}"/>
    <hyperlink ref="B87" location="Start84" display="Figura 51. Empleo formal total en el IMSS del sector turístico de Jalisco, enero 2015 – febrero 2023" xr:uid="{CB86B2BB-7286-4884-9AC4-AD9A99474968}"/>
    <hyperlink ref="B88" location="Start85" display="Figura 52-53. Variación absoluta y porcentual mensual del empleo en el sector turístico de Jalisco, enero 2016 – febrero 2023" xr:uid="{F0417179-AB34-457C-81EF-B6318C3C1CBE}"/>
    <hyperlink ref="B89" location="Start86" display="Figura 54. Trabajadores asegurados en Jalisco por sector, 2015-febrero 2023" xr:uid="{0F36EA00-ED85-416C-A1EA-5FA1A214FFB9}"/>
    <hyperlink ref="B90" location="Start87" display="Figura 55. Porcentaje de participación de trabajadores asegurados por división de actividad económica en Jalisco, febrero 2023" xr:uid="{B86C60B5-9864-49E6-8B06-0404AD9BF783}"/>
    <hyperlink ref="B91" location="Start88" display="Figura 56. Serie histórica de trabajadores asegurados del sector agricultura, ganadería, silvicultura, pesca y caza de Jalisco, 2013-febrero 2023" xr:uid="{2CA104D5-DDB5-4833-8E99-D4C7639B7364}"/>
    <hyperlink ref="B92" location="Start89" display="Figura 57. Distribución porcentual de los trabajadores asegurados del sector agropecuario de Jalisco por subsector, febrero 2023" xr:uid="{4DB6BE18-B95C-479A-A40E-BFCA7F143DC6}"/>
    <hyperlink ref="B93" location="Start90" display="Figura 58. Serie histórica del empleo formal en el sector industria de la transformación de Jalisco, cierre 2013-febrero 2023" xr:uid="{A5704034-F360-41E2-AE52-A88BAB64B164}"/>
    <hyperlink ref="B94" location="Start91" display="Figura 59. Distribución porcentual de los trabajadores asegurados del sector industria de la transformación de Jalisco por subsector, febrero 2023" xr:uid="{7449666C-D940-4EC8-BAEF-5F6413B42D8D}"/>
    <hyperlink ref="B95" location="Start92" display="Figura 60. Serie histórica de los trabajadores asegurados en el IMSS del sector comercio de Jalisco, cierre 2013-febrero 2023" xr:uid="{E972935E-A848-47B4-B393-5DCB3EAFCFEA}"/>
    <hyperlink ref="B96" location="Start93" display="Figura 61. Distribución porcentual de los trabajadores asegurados del sector comercio de Jalisco por subsector, febrero 2023" xr:uid="{92EFC26A-70B6-4613-880C-529235B14537}"/>
    <hyperlink ref="B97" location="Start94" display="Figura 62. Serie histórica de los trabajadores asegurados al IMSS del sector servicios de Jalisco, cierre 2013-febrero 2023" xr:uid="{6FEC9802-5FD7-43A1-8293-F5E6D29FF362}"/>
    <hyperlink ref="B98" location="Start95" display="Figura 63. Porcentaje de participación de los trabajadores asegurados del sector servicios, febrero 2023" xr:uid="{36BD607B-0903-4D63-9AEC-503D400C29FB}"/>
    <hyperlink ref="B99" location="Start96" display="Figura 64. Distribución porcentual de trabajadores asegurados en el IMSS por sector de actividad económica, febrero 2023 (hombres)" xr:uid="{0DC22EB3-8F95-4E93-AFAA-EE9B8F888949}"/>
    <hyperlink ref="B100" location="Start97" display="Figura 65. Distribución porcentual de trabajadores asegurados en el IMSS por sector de actividad económica, febrero 2023 (mujeres)" xr:uid="{2BA8164C-68E3-4171-932E-822BFCAAE82C}"/>
    <hyperlink ref="B101" location="Start98" display="Figura 66. Distribución porcentual de trabajadores asegurados en el IMSS grupo de edad, febrero 2023" xr:uid="{64253D68-A9EB-4597-9309-1C1AFD46EFEE}"/>
    <hyperlink ref="B102" location="Start99" display="Figura 67-68. Salario diario base de cotización, Jalisco y nacional, febrero 2000- febrero 2023, pesos constantes" xr:uid="{A3848EBA-DF6D-4B74-986F-F04CE36BAFD8}"/>
    <hyperlink ref="B103" location="Start100" display="Figura 69-70. Salario diario base de cotización por entidad federativa, febrero 2023, pesos diarios" xr:uid="{F368A172-FDE2-41BC-AE4E-C9E38FF6F4AA}"/>
    <hyperlink ref="B104" location="Start101" display="Figura 71-72. Salario diario base de cotización, Jalisco y nacional por sexo, febrero 2000-2023, a pesos constantes" xr:uid="{297BF5F0-81CE-47B1-8064-3C92F0D345E4}"/>
    <hyperlink ref="B105" location="Start102" display="Figura 73. Patrones registrados en el IMSS en Jalisco, enero 2013-febrero 2023" xr:uid="{FCD5D1DA-F625-46FF-AA71-9710E914519A}"/>
    <hyperlink ref="B106" location="Start103" display="Figura 74. Patrones registrados en el IMSS en Jalisco, 2013-febrero 2023" xr:uid="{2E5D2023-6504-4128-8C75-81CA50630EBB}"/>
    <hyperlink ref="B107" location="Start104" display="Figura 75. Patrones de Jalisco registrados en el IMSS, por división económica, febrero 2023" xr:uid="{E389FF0F-FB10-4471-8B5F-FB4BA90D078D}"/>
    <hyperlink ref="B108" location="Start105" display="Figura 76. Patrones nuevos registrados ante el IMSS, por delegación estatal, febrero de 2023" xr:uid="{E32CBE6A-4822-43C5-9E83-13260B969F5D}"/>
    <hyperlink ref="B109" location="Start106" display="Figura 77. Variación mensual de patrones nuevos registrados ante el IMSS, por delegación estatal, febrero de 2023" xr:uid="{9F2E94E9-47A9-43A1-AC24-DD3BB31F51DE}"/>
    <hyperlink ref="B110" location="Start107" display="Figura 78. Variación anual absoluta de patrones nuevos registrados ante el IMSS, por delegación estatal, febrero 2023" xr:uid="{3B8A9B9F-CFD0-4B13-A8CC-0C60A40BFD39}"/>
    <hyperlink ref="B111" location="Start108" display="Figura 79. Variación porcentual anual de patrones nuevos registrados ante el IMSS, por delegación estatal, febrero 2023" xr:uid="{86362400-BE5B-417B-8E52-9CFDB7C91B03}"/>
    <hyperlink ref="B112" location="Start109" display="Figura 80. Patrones nuevos registrados ante el IMSS, por delegación estatal, primer bimestre 2023" xr:uid="{013DF177-970C-452E-8FF5-A074813381AE}"/>
    <hyperlink ref="B113" location="Start110" display="Figura 81. Variación porcentual acumulada de patrones nuevos registrados ante el IMSS, por delegación estatal, primer bimestre 2023" xr:uid="{15D8DC24-3B0A-4814-8134-863FB289D000}"/>
    <hyperlink ref="B114" location="Start111" display="Figura 82. Indicador Mensual de la Actividad Industrial de Jalisco. Variación porcentual anual y variación promedio anual con cifras originales, enero 2013-noviembre 2022" xr:uid="{3C34EF7D-548A-4D4A-A6C3-C07883409B22}"/>
    <hyperlink ref="B115" location="Start112" display="Figura 83. Variación porcentual anual del IMAIEF por entidad federativa con cifras originales, noviembre 2022" xr:uid="{674E7706-4FAA-47D7-B89A-C7CC56432EE8}"/>
    <hyperlink ref="B116" location="Start113" display="Figura 84. Indicador Mensual de la Actividad Industrial de Jalisco. Serie desestacionalizadas y de tendencia-ciclo, noviembre 2022" xr:uid="{CC55B817-19A4-4E9F-B7D3-F964D0374259}"/>
    <hyperlink ref="B117" location="Start114" display="Figura 85. Variación porcentual anual del IMAIEF por entidad federativa con cifras desestacionalizadas, noviembre 2022" xr:uid="{C2865838-B89C-4B90-BE2D-8FE2F286DAF6}"/>
    <hyperlink ref="B118" location="Start115" display="Figura 86. Variación porcentual mensual del IMAIEF por entidad federativa con cifras desestacionalizadas, noviembre 2022" xr:uid="{B488F7C5-761B-4CE4-96CA-E23618A4E955}"/>
    <hyperlink ref="B119" location="Start116" display="Figura 87. Variación porcentual anual del IMAIEF de actividades secundarias, industria de la construcción, industrias manufactureras, minería y servicios públicos de Jalisco, noviembre 2022" xr:uid="{E09A6EFD-919C-409F-9294-ACF783B11B31}"/>
    <hyperlink ref="B120" location="Start117" display="Figura 88. Variación porcentual anual del IMAIEF de construcción de Jalisco y su promedio de últimos doce meses, enero 2013-noviembre 2022" xr:uid="{35AD3C04-C053-425F-841B-2918C18283FD}"/>
    <hyperlink ref="B121" location="Start118" display="Figura 89. Variación porcentual anual del IMAIEF de construcción por entidad federativa, noviembre 2022" xr:uid="{CA459292-B41D-4283-8542-5C3ABE72C7C1}"/>
    <hyperlink ref="B122" location="Start119" display="Figura 90. Variación porcentual anual del IMAIEF de industrias manufactureras de Jalisco y su promedio de últimos doce meses, enero 2013-noviembre 2022" xr:uid="{076E79AB-0153-4302-BC69-12AA64D3DE64}"/>
    <hyperlink ref="B123" location="Start120" display="Figura 91. Variación porcentual anual del IMAIEF de industrias manufactureras por entidad federativa, noviembre 2022" xr:uid="{BDD2AEF7-B8F1-4EA1-8D28-D3B030ED7A38}"/>
    <hyperlink ref="B124" location="Start121" display="Figura 92. Valor de la producción de la industria de la construcción en Jalisco, cifras mensuales en millones de pesos constantes, enero 2006-enero 2023" xr:uid="{03896819-D2BD-4D55-83E0-38E4023172DB}"/>
    <hyperlink ref="B125" location="Start122" display="Figura 93. Valor de la producción de la industria de la construcción en Jalisco, cifras mensuales en millones de pesos constantes, enero 2013-enero 2023" xr:uid="{0BBE11F7-8D57-4A0F-AC1C-43E1B80A5629}"/>
    <hyperlink ref="B126" location="Start123" display="Figura 94. Variación porcentual anual de la producción de los últimos doce meses de la industria de la construcción en Jalisco, enero 2013-enero 2023" xr:uid="{2236B7FA-397A-460A-9C50-58B5456165FC}"/>
    <hyperlink ref="B127" location="Start124" display="Figura 95. Distribución porcentual de la producción de la industria de la construcción por entidad federativa, enero 2023" xr:uid="{BE14AFB3-67EF-44FE-B63E-3132E2F887B3}"/>
    <hyperlink ref="B128" location="Start125" display="Figura 96. Variación porcentual anual de la producción de la industria de la construcción por entidad federativa, enero 2023" xr:uid="{A0DFB8C0-A98B-4385-9228-F6EF53D2216D}"/>
    <hyperlink ref="B129" location="Start126" display="Figura 97. Variación porcentual mensual de la producción de la industria de la construcción por entidad federativa, enero 2023" xr:uid="{98C0EAFC-AD59-479F-AF6B-2DB6F4AF19CD}"/>
    <hyperlink ref="B130" location="Start127" display="Figura 98. Variación porcentual anual del personal ocupado de la industria manufacturera por entidad federativa, enero 2023" xr:uid="{EE29950E-DD6C-4B71-8E18-DA8903CC4353}"/>
    <hyperlink ref="B131" location="Start128" display="Figura 99. Variación porcentual anual de las horas trabajadas por el personal ocupado total en la industria manufacturera por entidad federativa, enero 2023" xr:uid="{808F60A3-C8FD-4A2D-8D47-57D77E3C3734}"/>
    <hyperlink ref="B132" location="Start129" display="Figura 100. Ingresos provenientes del mercado extranjero que obtuvieron los establecimientos manufactureros del programa IMMEX en Jalisco. Cifras mensuales en millones de pesos, enero 2013-enero 2023" xr:uid="{16BAA075-C6D7-459B-B176-FDEA6D86D150}"/>
    <hyperlink ref="B133" location="Start130" display="Figura 101. Ingresos provenientes del mercado extranjero que obtuvieron los establecimientos no manufactureros en el programa IMMEX en Jalisco. Cifras mensuales en millones de pesos, enero 2013-enero 2023" xr:uid="{5B7D417B-FE72-43AF-9D6E-B461F6227E6B}"/>
    <hyperlink ref="B134" location="Start131" display="Figura 102. Ingresos provenientes del mercado extranjero que obtuvieron los establecimientos manufactureros y no manufactureros en el programa IMMEX en Jalisco. Cifras acumuladas anuales en millones de pesos y su variación anual, enero 2013-enero 2023" xr:uid="{B8EF1814-91A3-486B-AEB7-C2E69E8711FE}"/>
    <hyperlink ref="B135" location="Start132" display="Figura 103. Número de establecimientos manufactureros y no manufactureros en el programa IMMEX en Jalisco, enero 2013-enero 2023" xr:uid="{88B012B2-D502-4317-9860-FDB2126AD2B1}"/>
    <hyperlink ref="B136" location="Start133" display="Figura 104. Distribución porcentual de los establecimientos manufactureros y no manufactureros con programa IMMEX por entidad federativa, enero 2023" xr:uid="{2AF8F98B-D7FD-402A-BDAC-0150EA0E5EAC}"/>
    <hyperlink ref="B137" location="Start134" display="Figura 105. Personal ocupado en establecimientos manufactureros y no manufactureros en el programa IMMEX en Jalisco, enero 2013-enero 2023" xr:uid="{A97AE233-9BF7-4D22-B35D-85F518EBDC70}"/>
    <hyperlink ref="B138" location="Start135" display="Figura 106. Variación porcentual anual de personal ocupado en establecimientos manufactureros y no manufactureros en el programa IMMEX en Jalisco, enero 2013-enero 2023" xr:uid="{5BC8B292-7B30-4768-90BA-42497FF4B229}"/>
    <hyperlink ref="B139" location="Start136" display="Figura 107. Distribución porcentual del personal ocupado de los establecimientos manufactureros y no manufactureros con programa IMMEX por entidad federativa, enero 2023" xr:uid="{E2473DFB-75DC-492F-AF01-6BB79C4DF79F}"/>
    <hyperlink ref="B140" location="Start137" display="Figura 108. Índice de los ingresos totales y variación mensual del comercio al por mayor, enero 2017 – enero 2023" xr:uid="{8B1BB9C1-90B2-4A63-BF2E-9918B06D3B3C}"/>
    <hyperlink ref="B141" location="Start138" display="Figura 109. Variación porcentual anual de los ingresos por suministro de bienes y servicios de empresas de comercio al por mayor por entidad federativa, enero de 2023" xr:uid="{2D0CE475-310E-4AC4-9227-8A91A7A8777F}"/>
    <hyperlink ref="B142" location="Start139" display="Figura 110. Variación porcentual anual del personal ocupado de las empresas de comercio al por mayor, enero de 2023" xr:uid="{553FDF98-7FEB-431C-8579-2836A47931FE}"/>
    <hyperlink ref="B143" location="Start140" display="Figura 111. Índice de los ingresos totales y variación mensual del comercio al por menor, enero 2017 – enero 2023" xr:uid="{09C8352A-7000-41C9-BA53-89AF6C113472}"/>
    <hyperlink ref="B144" location="Start141" display="Figura 112. Variación porcentual anual de los ingresos por suministro de bienes y servicios de empresas de comercio al por menor por entidad federativa, enero de 2023" xr:uid="{FC545CAC-99A8-4695-AB4F-2966EB473102}"/>
    <hyperlink ref="B145" location="Start142" display="Figura 113. Índice de los ingresos totales y variación anual en términos reales, sector 51, enero 2019 – enero 2023" xr:uid="{E2509D69-4DCD-4484-BD9D-5CB205B52689}"/>
    <hyperlink ref="B146" location="Start143" display="Figura 114. Variación porcentual anual en términos reales de los ingresos por suministro de bienes y servicios, sector 51 por entidad federativa, enero de 2023" xr:uid="{27B8C971-7C2B-4641-A05C-AD3CA9355661}"/>
    <hyperlink ref="B147" location="Start144" display="Figura 115. Índice de personal ocupado y variación anual, sector 51, enero 2019 – enero 2023" xr:uid="{67A8E166-C34B-449F-AA96-9B469EAA622C}"/>
    <hyperlink ref="B148" location="Start145" display="Figura 116. Variación porcentual anual del personal ocupado, sector 51 por entidad federativa, enero de 2023" xr:uid="{672ADA35-90E8-4E94-A0F6-9349B9A5A02F}"/>
    <hyperlink ref="B149" location="Start146" display="Figura 117. Índice de los ingresos totales y variación anual en términos reales, sector 56, enero 2019 – enero 2023" xr:uid="{F3E5FF70-18ED-4871-AF54-1719ECA5D2E5}"/>
    <hyperlink ref="B150" location="Start147" display="Figura 118. Variación porcentual anual en términos reales de los ingresos por suministro de bienes y servicios, sector 56 por entidad federativa, enero de 2023" xr:uid="{F87887F1-A29C-4534-BD6B-952BC83E1B8E}"/>
    <hyperlink ref="B151" location="Start148" display="Figura 119. Índice de personal ocupado y variación anual, sector 56, enero 2019 – enero 2023" xr:uid="{5CEC0E4E-9B67-438A-A63B-8FCCE2994AAA}"/>
    <hyperlink ref="B152" location="Start149" display="Figura 120. Variación porcentual anual del personal ocupado, sector 56 por entidad federativa, enero de 2023" xr:uid="{20AD7D18-7DDC-48F0-B4BA-B2F24465D853}"/>
    <hyperlink ref="B153" location="Start150" display="Figura 121. Índice de los ingresos totales y variación anual en términos reales, sector 72, enero 2019 – enero 2023" xr:uid="{114E10FD-31C2-496F-808F-A1A716C38AF1}"/>
    <hyperlink ref="B154" location="Start151" display="Figura 122. Variación porcentual anual en términos reales de los ingresos por suministro de bienes y servicios, sector 72 por entidad federativa, enero de 2023" xr:uid="{BE40EB0D-84C3-4C5C-BAE5-8F2C9BEDC303}"/>
    <hyperlink ref="B155" location="Start152" display="Figura 123. Índice de personal ocupado y variación anual, sector 72, enero 2019 – enero 2023" xr:uid="{AE201959-BD35-4E4D-B1DB-C3A921E9DACB}"/>
    <hyperlink ref="B156" location="Start153" display="Figura 124. Variación porcentual anual del personal ocupado, sector 72 por entidad federativa, enero de 2023" xr:uid="{F35BC95D-4D1C-4997-B1E0-1EAFCA214143}"/>
    <hyperlink ref="B157" location="Start154" display="Figura 125. Unidades vendidas eléctricas e hibridas (conectables y no conectables) en Jalisco, mensual, enero 2017-diciembre 2022" xr:uid="{75CA0A19-EA08-40EC-A3EE-6240CF0D1D65}"/>
    <hyperlink ref="B158" location="Start155" display="Figura 126. Distribución porcentual de unidades vendidas de vehículos híbridos (conectables y no conectables) en Jalisco en diciembre 2022" xr:uid="{07F2F5C1-5F74-4056-BBAE-444879457757}"/>
    <hyperlink ref="B159" location="Start156" display="Figura 127. Vehículos híbridos y eléctricos vendidos por entidad federativa, diciembre 2022" xr:uid="{6D5A571B-1028-47B5-8837-2F720EBD67BD}"/>
    <hyperlink ref="B160" location="Start157" display="Figura 128. Vehículos híbridos y eléctricos vendidos por cada millón de habitantes por entidad federativa, diciembre 2022" xr:uid="{81054446-4325-4C28-9388-71091DF3A26C}"/>
    <hyperlink ref="B161" location="Start158" display="Figura 129. Número de cabezas sacrificadas en Jalisco en enero 2008 – enero 2023" xr:uid="{C1F30AC6-FE05-4FE9-AD74-1541415E9D71}"/>
    <hyperlink ref="B162" location="Start159" display="Figura 130. Producción de carne en canal en Jalisco en diciembre 2008 – enero 2023, toneladas" xr:uid="{DD6BBCBE-3808-487D-9296-666B1D74BEEB}"/>
    <hyperlink ref="B163" location="Start160" display="Figura 131. Valor de la producción de carne en canal en Jalisco en enero 2008 – enero 2023, miles de pesos corrientes" xr:uid="{BD7C1656-BF86-446D-9838-5B9C804C980C}"/>
    <hyperlink ref="B164" location="Start161" display="Figura 132. Distribución del valor de la producción, producción de carne y número de cabezas sacrificadas por especie, enero de 2023" xr:uid="{B304ACF0-10FC-4953-8301-9C8559C0214B}"/>
    <hyperlink ref="B165" location="Start162" display="Figura 133-144. Mapa del total de trabajadores asegurados al IMSS por municipio de Jalisco, febrero 2023" xr:uid="{1B8E2354-6531-4E26-AC68-15BB050F9854}"/>
  </hyperlink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68AD6-4B16-4C6D-93B4-7CEA88D6370E}">
  <sheetPr codeName="Hoja165"/>
  <dimension ref="A1:I31"/>
  <sheetViews>
    <sheetView workbookViewId="0">
      <selection activeCell="A2" sqref="A2"/>
    </sheetView>
  </sheetViews>
  <sheetFormatPr baseColWidth="10" defaultRowHeight="12.75" x14ac:dyDescent="0.2"/>
  <cols>
    <col min="1" max="16384" width="11.42578125" style="107"/>
  </cols>
  <sheetData>
    <row r="1" spans="1:9" x14ac:dyDescent="0.2">
      <c r="A1" s="107" t="s">
        <v>1490</v>
      </c>
      <c r="H1" s="408" t="s">
        <v>38</v>
      </c>
      <c r="I1" s="408"/>
    </row>
    <row r="6" spans="1:9" x14ac:dyDescent="0.2">
      <c r="A6" s="258" t="s">
        <v>591</v>
      </c>
      <c r="B6" s="258" t="s">
        <v>631</v>
      </c>
      <c r="C6" s="258" t="s">
        <v>1396</v>
      </c>
    </row>
    <row r="7" spans="1:9" x14ac:dyDescent="0.2">
      <c r="A7" s="168" t="s">
        <v>1398</v>
      </c>
      <c r="B7" s="169" t="s">
        <v>27</v>
      </c>
      <c r="C7" s="169">
        <v>763.6</v>
      </c>
    </row>
    <row r="8" spans="1:9" x14ac:dyDescent="0.2">
      <c r="A8" s="168" t="s">
        <v>1399</v>
      </c>
      <c r="B8" s="170" t="s">
        <v>27</v>
      </c>
      <c r="C8" s="170">
        <v>750</v>
      </c>
    </row>
    <row r="9" spans="1:9" x14ac:dyDescent="0.2">
      <c r="A9" s="168" t="s">
        <v>187</v>
      </c>
      <c r="B9" s="169" t="s">
        <v>0</v>
      </c>
      <c r="C9" s="169">
        <v>730.8</v>
      </c>
    </row>
    <row r="10" spans="1:9" x14ac:dyDescent="0.2">
      <c r="A10" s="168" t="s">
        <v>182</v>
      </c>
      <c r="B10" s="170" t="s">
        <v>0</v>
      </c>
      <c r="C10" s="170">
        <v>726.5</v>
      </c>
    </row>
    <row r="11" spans="1:9" x14ac:dyDescent="0.2">
      <c r="A11" s="168" t="s">
        <v>1400</v>
      </c>
      <c r="B11" s="169" t="s">
        <v>12</v>
      </c>
      <c r="C11" s="169">
        <v>720.9</v>
      </c>
    </row>
    <row r="12" spans="1:9" x14ac:dyDescent="0.2">
      <c r="A12" s="168" t="s">
        <v>1401</v>
      </c>
      <c r="B12" s="170" t="s">
        <v>27</v>
      </c>
      <c r="C12" s="170">
        <v>711.1</v>
      </c>
    </row>
    <row r="13" spans="1:9" x14ac:dyDescent="0.2">
      <c r="A13" s="168" t="s">
        <v>1402</v>
      </c>
      <c r="B13" s="169" t="s">
        <v>32</v>
      </c>
      <c r="C13" s="169">
        <v>689.7</v>
      </c>
    </row>
    <row r="14" spans="1:9" x14ac:dyDescent="0.2">
      <c r="A14" s="168" t="s">
        <v>1403</v>
      </c>
      <c r="B14" s="170" t="s">
        <v>32</v>
      </c>
      <c r="C14" s="170">
        <v>678.2</v>
      </c>
    </row>
    <row r="15" spans="1:9" x14ac:dyDescent="0.2">
      <c r="A15" s="168" t="s">
        <v>1404</v>
      </c>
      <c r="B15" s="169" t="s">
        <v>32</v>
      </c>
      <c r="C15" s="169">
        <v>603.4</v>
      </c>
    </row>
    <row r="16" spans="1:9" x14ac:dyDescent="0.2">
      <c r="A16" s="168" t="s">
        <v>1405</v>
      </c>
      <c r="B16" s="170" t="s">
        <v>23</v>
      </c>
      <c r="C16" s="170">
        <v>600.9</v>
      </c>
    </row>
    <row r="17" spans="1:3" x14ac:dyDescent="0.2">
      <c r="A17" s="168" t="s">
        <v>1406</v>
      </c>
      <c r="B17" s="169" t="s">
        <v>12</v>
      </c>
      <c r="C17" s="169">
        <v>588.20000000000005</v>
      </c>
    </row>
    <row r="18" spans="1:3" x14ac:dyDescent="0.2">
      <c r="A18" s="168" t="s">
        <v>1407</v>
      </c>
      <c r="B18" s="170" t="s">
        <v>12</v>
      </c>
      <c r="C18" s="170">
        <v>558.4</v>
      </c>
    </row>
    <row r="19" spans="1:3" x14ac:dyDescent="0.2">
      <c r="A19" s="168" t="s">
        <v>1408</v>
      </c>
      <c r="B19" s="169" t="s">
        <v>12</v>
      </c>
      <c r="C19" s="169">
        <v>555.70000000000005</v>
      </c>
    </row>
    <row r="20" spans="1:3" x14ac:dyDescent="0.2">
      <c r="A20" s="168" t="s">
        <v>169</v>
      </c>
      <c r="B20" s="170" t="s">
        <v>19</v>
      </c>
      <c r="C20" s="170">
        <v>539.1</v>
      </c>
    </row>
    <row r="21" spans="1:3" x14ac:dyDescent="0.2">
      <c r="A21" s="168" t="s">
        <v>1409</v>
      </c>
      <c r="B21" s="169" t="s">
        <v>27</v>
      </c>
      <c r="C21" s="169">
        <v>492.8</v>
      </c>
    </row>
    <row r="22" spans="1:3" x14ac:dyDescent="0.2">
      <c r="A22" s="168" t="s">
        <v>1410</v>
      </c>
      <c r="B22" s="170" t="s">
        <v>32</v>
      </c>
      <c r="C22" s="170">
        <v>478.3</v>
      </c>
    </row>
    <row r="23" spans="1:3" x14ac:dyDescent="0.2">
      <c r="A23" s="168" t="s">
        <v>1411</v>
      </c>
      <c r="B23" s="169" t="s">
        <v>12</v>
      </c>
      <c r="C23" s="169">
        <v>465</v>
      </c>
    </row>
    <row r="24" spans="1:3" x14ac:dyDescent="0.2">
      <c r="A24" s="168" t="s">
        <v>1412</v>
      </c>
      <c r="B24" s="170" t="s">
        <v>17</v>
      </c>
      <c r="C24" s="170">
        <v>445.2</v>
      </c>
    </row>
    <row r="25" spans="1:3" x14ac:dyDescent="0.2">
      <c r="A25" s="168" t="s">
        <v>1413</v>
      </c>
      <c r="B25" s="169" t="s">
        <v>27</v>
      </c>
      <c r="C25" s="169">
        <v>263.10000000000002</v>
      </c>
    </row>
    <row r="26" spans="1:3" x14ac:dyDescent="0.2">
      <c r="A26" s="168" t="s">
        <v>1414</v>
      </c>
      <c r="B26" s="170" t="s">
        <v>13</v>
      </c>
      <c r="C26" s="170">
        <v>217.6</v>
      </c>
    </row>
    <row r="27" spans="1:3" x14ac:dyDescent="0.2">
      <c r="A27" s="168" t="s">
        <v>1415</v>
      </c>
      <c r="B27" s="169" t="s">
        <v>27</v>
      </c>
      <c r="C27" s="169">
        <v>200.3</v>
      </c>
    </row>
    <row r="28" spans="1:3" x14ac:dyDescent="0.2">
      <c r="A28" s="168" t="s">
        <v>1416</v>
      </c>
      <c r="B28" s="170" t="s">
        <v>12</v>
      </c>
      <c r="C28" s="170">
        <v>164.6</v>
      </c>
    </row>
    <row r="29" spans="1:3" x14ac:dyDescent="0.2">
      <c r="A29" s="168" t="s">
        <v>219</v>
      </c>
      <c r="B29" s="169" t="s">
        <v>0</v>
      </c>
      <c r="C29" s="169">
        <v>121</v>
      </c>
    </row>
    <row r="30" spans="1:3" x14ac:dyDescent="0.2">
      <c r="A30" s="168" t="s">
        <v>208</v>
      </c>
      <c r="B30" s="170" t="s">
        <v>0</v>
      </c>
      <c r="C30" s="170">
        <v>66.7</v>
      </c>
    </row>
    <row r="31" spans="1:3" x14ac:dyDescent="0.2">
      <c r="A31" s="168" t="s">
        <v>1417</v>
      </c>
      <c r="B31" s="169" t="s">
        <v>12</v>
      </c>
      <c r="C31" s="169">
        <v>42</v>
      </c>
    </row>
  </sheetData>
  <mergeCells count="1">
    <mergeCell ref="H1:I1"/>
  </mergeCells>
  <hyperlinks>
    <hyperlink ref="H1:I1" location="Index!A1" display="Regresar al Índice" xr:uid="{6BD747EB-DEF5-4BF1-9ADC-59E4C30CEB99}"/>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52"/>
  <dimension ref="A1:I216"/>
  <sheetViews>
    <sheetView zoomScale="96" zoomScaleNormal="96" workbookViewId="0">
      <selection activeCell="A2" sqref="A2"/>
    </sheetView>
  </sheetViews>
  <sheetFormatPr baseColWidth="10" defaultColWidth="11.42578125" defaultRowHeight="12.75" x14ac:dyDescent="0.2"/>
  <cols>
    <col min="1" max="1" width="11.42578125" style="26"/>
    <col min="2" max="2" width="11.42578125" style="25"/>
    <col min="3" max="16384" width="11.42578125" style="26"/>
  </cols>
  <sheetData>
    <row r="1" spans="1:9" x14ac:dyDescent="0.2">
      <c r="A1" s="107" t="s">
        <v>1853</v>
      </c>
      <c r="B1" s="25" t="s">
        <v>54</v>
      </c>
      <c r="C1" s="26" t="s">
        <v>54</v>
      </c>
      <c r="D1" s="26" t="s">
        <v>54</v>
      </c>
      <c r="E1" s="26" t="s">
        <v>54</v>
      </c>
      <c r="F1" s="26" t="s">
        <v>54</v>
      </c>
      <c r="G1" s="26" t="s">
        <v>54</v>
      </c>
      <c r="H1" s="409" t="s">
        <v>38</v>
      </c>
      <c r="I1" s="409"/>
    </row>
    <row r="2" spans="1:9" x14ac:dyDescent="0.2">
      <c r="A2" s="26" t="s">
        <v>152</v>
      </c>
      <c r="B2" s="25" t="s">
        <v>54</v>
      </c>
      <c r="C2" s="26" t="s">
        <v>54</v>
      </c>
      <c r="D2" s="26" t="s">
        <v>54</v>
      </c>
      <c r="E2" s="26" t="s">
        <v>54</v>
      </c>
      <c r="F2" s="26" t="s">
        <v>54</v>
      </c>
      <c r="G2" s="26" t="s">
        <v>54</v>
      </c>
      <c r="H2" s="26" t="s">
        <v>54</v>
      </c>
    </row>
    <row r="5" spans="1:9" x14ac:dyDescent="0.2">
      <c r="B5" s="8"/>
    </row>
    <row r="6" spans="1:9" x14ac:dyDescent="0.2">
      <c r="A6" s="26" t="s">
        <v>2</v>
      </c>
      <c r="B6" s="8" t="s">
        <v>1094</v>
      </c>
      <c r="C6" s="26" t="s">
        <v>1095</v>
      </c>
      <c r="D6" s="26" t="s">
        <v>1096</v>
      </c>
    </row>
    <row r="7" spans="1:9" x14ac:dyDescent="0.2">
      <c r="A7" s="26" t="s">
        <v>15</v>
      </c>
      <c r="B7" s="12">
        <v>419.75</v>
      </c>
      <c r="C7" s="38">
        <v>-0.65152902435968696</v>
      </c>
      <c r="D7" s="38">
        <v>0.622736976530747</v>
      </c>
    </row>
    <row r="8" spans="1:9" x14ac:dyDescent="0.2">
      <c r="A8" s="26" t="s">
        <v>25</v>
      </c>
      <c r="B8" s="12">
        <v>513.73</v>
      </c>
      <c r="C8" s="38">
        <v>1.59411926295983E-2</v>
      </c>
      <c r="D8" s="38">
        <v>0.83874841675206602</v>
      </c>
    </row>
    <row r="9" spans="1:9" x14ac:dyDescent="0.2">
      <c r="A9" s="26" t="s">
        <v>18</v>
      </c>
      <c r="B9" s="12">
        <v>464.15</v>
      </c>
      <c r="C9" s="38">
        <v>-0.28379466465494602</v>
      </c>
      <c r="D9" s="38">
        <v>1.1303399568744401</v>
      </c>
    </row>
    <row r="10" spans="1:9" x14ac:dyDescent="0.2">
      <c r="A10" s="26" t="s">
        <v>5</v>
      </c>
      <c r="B10" s="12">
        <v>504.72</v>
      </c>
      <c r="C10" s="38">
        <v>-5.1498068113753299E-2</v>
      </c>
      <c r="D10" s="38">
        <v>1.35030749753835</v>
      </c>
    </row>
    <row r="11" spans="1:9" x14ac:dyDescent="0.2">
      <c r="A11" s="26" t="s">
        <v>31</v>
      </c>
      <c r="B11" s="12">
        <v>510.249700804729</v>
      </c>
      <c r="C11" s="38">
        <v>-7.0642501582263206E-2</v>
      </c>
      <c r="D11" s="38">
        <v>1.6002772247836901</v>
      </c>
    </row>
    <row r="12" spans="1:9" x14ac:dyDescent="0.2">
      <c r="A12" s="26" t="s">
        <v>11</v>
      </c>
      <c r="B12" s="12">
        <v>453.21</v>
      </c>
      <c r="C12" s="38">
        <v>-0.23530106932279099</v>
      </c>
      <c r="D12" s="38">
        <v>1.9994324359662801</v>
      </c>
    </row>
    <row r="13" spans="1:9" x14ac:dyDescent="0.2">
      <c r="A13" s="26" t="s">
        <v>9</v>
      </c>
      <c r="B13" s="12">
        <v>664.18383964590396</v>
      </c>
      <c r="C13" s="38">
        <v>0.745333326076425</v>
      </c>
      <c r="D13" s="38">
        <v>2.1630776418266802</v>
      </c>
    </row>
    <row r="14" spans="1:9" x14ac:dyDescent="0.2">
      <c r="A14" s="26" t="s">
        <v>3</v>
      </c>
      <c r="B14" s="12">
        <v>500</v>
      </c>
      <c r="C14" s="38">
        <v>0.22526432566158899</v>
      </c>
      <c r="D14" s="38">
        <v>2.1665892695568401</v>
      </c>
    </row>
    <row r="15" spans="1:9" x14ac:dyDescent="0.2">
      <c r="A15" s="26" t="s">
        <v>19</v>
      </c>
      <c r="B15" s="12">
        <v>412.2</v>
      </c>
      <c r="C15" s="38">
        <v>-0.708652380419728</v>
      </c>
      <c r="D15" s="38">
        <v>2.2664017145244801</v>
      </c>
    </row>
    <row r="16" spans="1:9" x14ac:dyDescent="0.2">
      <c r="A16" s="26" t="s">
        <v>21</v>
      </c>
      <c r="B16" s="12">
        <v>411.69</v>
      </c>
      <c r="C16" s="38">
        <v>-8.1215550677948806E-2</v>
      </c>
      <c r="D16" s="38">
        <v>2.3037626629077899</v>
      </c>
    </row>
    <row r="17" spans="1:4" x14ac:dyDescent="0.2">
      <c r="A17" s="26" t="s">
        <v>13</v>
      </c>
      <c r="B17" s="12">
        <v>484.194469100996</v>
      </c>
      <c r="C17" s="38">
        <v>0.302652518138813</v>
      </c>
      <c r="D17" s="38">
        <v>2.5900043681079699</v>
      </c>
    </row>
    <row r="18" spans="1:4" x14ac:dyDescent="0.2">
      <c r="A18" s="26" t="s">
        <v>17</v>
      </c>
      <c r="B18" s="12">
        <v>424.16</v>
      </c>
      <c r="C18" s="38">
        <v>-0.24168514053579701</v>
      </c>
      <c r="D18" s="38">
        <v>2.5903606874672498</v>
      </c>
    </row>
    <row r="19" spans="1:4" x14ac:dyDescent="0.2">
      <c r="A19" s="26" t="s">
        <v>33</v>
      </c>
      <c r="B19" s="12">
        <v>465.68</v>
      </c>
      <c r="C19" s="38">
        <v>-0.48610555121892901</v>
      </c>
      <c r="D19" s="38">
        <v>2.7234461736954199</v>
      </c>
    </row>
    <row r="20" spans="1:4" x14ac:dyDescent="0.2">
      <c r="A20" s="26" t="s">
        <v>30</v>
      </c>
      <c r="B20" s="12">
        <v>431.8</v>
      </c>
      <c r="C20" s="38">
        <v>-0.20782713933537</v>
      </c>
      <c r="D20" s="38">
        <v>2.8269540947663399</v>
      </c>
    </row>
    <row r="21" spans="1:4" x14ac:dyDescent="0.2">
      <c r="A21" s="26" t="s">
        <v>32</v>
      </c>
      <c r="B21" s="12">
        <v>435.71</v>
      </c>
      <c r="C21" s="38">
        <v>-0.47911265340255799</v>
      </c>
      <c r="D21" s="38">
        <v>2.8800769785678701</v>
      </c>
    </row>
    <row r="22" spans="1:4" x14ac:dyDescent="0.2">
      <c r="A22" s="26" t="s">
        <v>10</v>
      </c>
      <c r="B22" s="12">
        <v>510.36</v>
      </c>
      <c r="C22" s="38">
        <v>0.15394452201868999</v>
      </c>
      <c r="D22" s="38">
        <v>2.88528189615826</v>
      </c>
    </row>
    <row r="23" spans="1:4" x14ac:dyDescent="0.2">
      <c r="A23" s="26" t="s">
        <v>22</v>
      </c>
      <c r="B23" s="12">
        <v>455.37</v>
      </c>
      <c r="C23" s="38">
        <v>-4.5242921654942099E-2</v>
      </c>
      <c r="D23" s="38">
        <v>3.1702484036506302</v>
      </c>
    </row>
    <row r="24" spans="1:4" x14ac:dyDescent="0.2">
      <c r="A24" s="26" t="s">
        <v>1</v>
      </c>
      <c r="B24" s="12">
        <v>523.21</v>
      </c>
      <c r="C24" s="38">
        <v>0.21936208326232001</v>
      </c>
      <c r="D24" s="38">
        <v>3.3457508570536398</v>
      </c>
    </row>
    <row r="25" spans="1:4" x14ac:dyDescent="0.2">
      <c r="A25" s="26" t="s">
        <v>16</v>
      </c>
      <c r="B25" s="12">
        <v>438.65</v>
      </c>
      <c r="C25" s="38">
        <v>-4.8636121341183398E-2</v>
      </c>
      <c r="D25" s="38">
        <v>3.4480926916102801</v>
      </c>
    </row>
    <row r="26" spans="1:4" x14ac:dyDescent="0.2">
      <c r="A26" s="26" t="s">
        <v>23</v>
      </c>
      <c r="B26" s="12">
        <v>566.20000000000005</v>
      </c>
      <c r="C26" s="38">
        <v>0.30113608444617401</v>
      </c>
      <c r="D26" s="38">
        <v>3.6048806187408702</v>
      </c>
    </row>
    <row r="27" spans="1:4" x14ac:dyDescent="0.2">
      <c r="A27" s="26" t="s">
        <v>20</v>
      </c>
      <c r="B27" s="12">
        <v>564.33000000000004</v>
      </c>
      <c r="C27" s="38">
        <v>0.68730942949411</v>
      </c>
      <c r="D27" s="38">
        <v>3.6443710080320999</v>
      </c>
    </row>
    <row r="28" spans="1:4" x14ac:dyDescent="0.2">
      <c r="A28" s="26" t="s">
        <v>7</v>
      </c>
      <c r="B28" s="12">
        <v>443.96</v>
      </c>
      <c r="C28" s="38">
        <v>-0.70657294652402003</v>
      </c>
      <c r="D28" s="38">
        <v>3.7263104401103102</v>
      </c>
    </row>
    <row r="29" spans="1:4" x14ac:dyDescent="0.2">
      <c r="A29" s="26" t="s">
        <v>0</v>
      </c>
      <c r="B29" s="12">
        <v>510.21</v>
      </c>
      <c r="C29" s="38">
        <v>5.73755344565718E-2</v>
      </c>
      <c r="D29" s="38">
        <v>3.7804275370061098</v>
      </c>
    </row>
    <row r="30" spans="1:4" x14ac:dyDescent="0.2">
      <c r="A30" s="26" t="s">
        <v>12</v>
      </c>
      <c r="B30" s="12">
        <v>414.69</v>
      </c>
      <c r="C30" s="38">
        <v>-0.17172772797666699</v>
      </c>
      <c r="D30" s="38">
        <v>4.19167593587082</v>
      </c>
    </row>
    <row r="31" spans="1:4" x14ac:dyDescent="0.2">
      <c r="A31" s="26" t="s">
        <v>14</v>
      </c>
      <c r="B31" s="12">
        <v>446.58</v>
      </c>
      <c r="C31" s="38">
        <v>-0.15652732488110599</v>
      </c>
      <c r="D31" s="38">
        <v>4.2886219377753498</v>
      </c>
    </row>
    <row r="32" spans="1:4" x14ac:dyDescent="0.2">
      <c r="A32" s="26" t="s">
        <v>29</v>
      </c>
      <c r="B32" s="12">
        <v>518.89</v>
      </c>
      <c r="C32" s="38">
        <v>0.12667184477706001</v>
      </c>
      <c r="D32" s="38">
        <v>4.3965031065932099</v>
      </c>
    </row>
    <row r="33" spans="1:4" x14ac:dyDescent="0.2">
      <c r="A33" s="26" t="s">
        <v>28</v>
      </c>
      <c r="B33" s="12">
        <v>505.56</v>
      </c>
      <c r="C33" s="38">
        <v>-0.81346091769102202</v>
      </c>
      <c r="D33" s="38">
        <v>4.7913059008254804</v>
      </c>
    </row>
    <row r="34" spans="1:4" x14ac:dyDescent="0.2">
      <c r="A34" s="26" t="s">
        <v>27</v>
      </c>
      <c r="B34" s="12">
        <v>477.69</v>
      </c>
      <c r="C34" s="38">
        <v>0.46554123389084301</v>
      </c>
      <c r="D34" s="38">
        <v>4.82524047474213</v>
      </c>
    </row>
    <row r="35" spans="1:4" x14ac:dyDescent="0.2">
      <c r="A35" s="26" t="s">
        <v>6</v>
      </c>
      <c r="B35" s="12">
        <v>593.58000000000004</v>
      </c>
      <c r="C35" s="38">
        <v>0.77828841952172201</v>
      </c>
      <c r="D35" s="38">
        <v>4.9586262061239301</v>
      </c>
    </row>
    <row r="36" spans="1:4" x14ac:dyDescent="0.2">
      <c r="A36" s="26" t="s">
        <v>24</v>
      </c>
      <c r="B36" s="12">
        <v>448.41</v>
      </c>
      <c r="C36" s="38">
        <v>-0.427916370957171</v>
      </c>
      <c r="D36" s="38">
        <v>5.6184720094353002</v>
      </c>
    </row>
    <row r="37" spans="1:4" x14ac:dyDescent="0.2">
      <c r="A37" s="26" t="s">
        <v>26</v>
      </c>
      <c r="B37" s="12">
        <v>399.58</v>
      </c>
      <c r="C37" s="38">
        <v>0.491724224217571</v>
      </c>
      <c r="D37" s="38">
        <v>5.7811355009393299</v>
      </c>
    </row>
    <row r="38" spans="1:4" x14ac:dyDescent="0.2">
      <c r="A38" s="26" t="s">
        <v>8</v>
      </c>
      <c r="B38" s="12">
        <v>532.12</v>
      </c>
      <c r="C38" s="38">
        <v>0.170264680241039</v>
      </c>
      <c r="D38" s="38">
        <v>6.1116881901947204</v>
      </c>
    </row>
    <row r="39" spans="1:4" x14ac:dyDescent="0.2">
      <c r="A39" s="26" t="s">
        <v>4</v>
      </c>
      <c r="B39" s="12">
        <v>576.37</v>
      </c>
      <c r="C39" s="38">
        <v>1.8164654262786701E-2</v>
      </c>
      <c r="D39" s="38">
        <v>6.34115529974253</v>
      </c>
    </row>
    <row r="40" spans="1:4" x14ac:dyDescent="0.2">
      <c r="B40" s="8"/>
    </row>
    <row r="41" spans="1:4" x14ac:dyDescent="0.2">
      <c r="B41" s="8"/>
    </row>
    <row r="42" spans="1:4" x14ac:dyDescent="0.2">
      <c r="B42" s="13">
        <f>B39/B33-1</f>
        <v>0.14006250494501149</v>
      </c>
    </row>
    <row r="43" spans="1:4" x14ac:dyDescent="0.2">
      <c r="B43" s="8"/>
    </row>
    <row r="44" spans="1:4" x14ac:dyDescent="0.2">
      <c r="B44" s="8"/>
    </row>
    <row r="45" spans="1:4" x14ac:dyDescent="0.2">
      <c r="B45" s="8"/>
    </row>
    <row r="46" spans="1:4" x14ac:dyDescent="0.2">
      <c r="B46" s="8"/>
    </row>
    <row r="47" spans="1:4" x14ac:dyDescent="0.2">
      <c r="B47" s="8"/>
    </row>
    <row r="48" spans="1:4" x14ac:dyDescent="0.2">
      <c r="B48" s="8"/>
    </row>
    <row r="49" spans="2:2" x14ac:dyDescent="0.2">
      <c r="B49" s="8"/>
    </row>
    <row r="50" spans="2:2" x14ac:dyDescent="0.2">
      <c r="B50" s="8"/>
    </row>
    <row r="51" spans="2:2" x14ac:dyDescent="0.2">
      <c r="B51" s="8"/>
    </row>
    <row r="52" spans="2:2" x14ac:dyDescent="0.2">
      <c r="B52" s="8"/>
    </row>
    <row r="53" spans="2:2" x14ac:dyDescent="0.2">
      <c r="B53" s="8"/>
    </row>
    <row r="54" spans="2:2" x14ac:dyDescent="0.2">
      <c r="B54" s="8"/>
    </row>
    <row r="55" spans="2:2" x14ac:dyDescent="0.2">
      <c r="B55" s="8"/>
    </row>
    <row r="56" spans="2:2" x14ac:dyDescent="0.2">
      <c r="B56" s="8"/>
    </row>
    <row r="57" spans="2:2" x14ac:dyDescent="0.2">
      <c r="B57" s="8"/>
    </row>
    <row r="58" spans="2:2" x14ac:dyDescent="0.2">
      <c r="B58" s="8"/>
    </row>
    <row r="59" spans="2:2" x14ac:dyDescent="0.2">
      <c r="B59" s="8"/>
    </row>
    <row r="60" spans="2:2" x14ac:dyDescent="0.2">
      <c r="B60" s="8"/>
    </row>
    <row r="61" spans="2:2" x14ac:dyDescent="0.2">
      <c r="B61" s="8"/>
    </row>
    <row r="62" spans="2:2" x14ac:dyDescent="0.2">
      <c r="B62" s="8"/>
    </row>
    <row r="63" spans="2:2" x14ac:dyDescent="0.2">
      <c r="B63" s="8"/>
    </row>
    <row r="64" spans="2:2" x14ac:dyDescent="0.2">
      <c r="B64" s="8"/>
    </row>
    <row r="65" spans="2:2" x14ac:dyDescent="0.2">
      <c r="B65" s="8"/>
    </row>
    <row r="66" spans="2:2" x14ac:dyDescent="0.2">
      <c r="B66" s="8"/>
    </row>
    <row r="67" spans="2:2" x14ac:dyDescent="0.2">
      <c r="B67" s="8"/>
    </row>
    <row r="68" spans="2:2" x14ac:dyDescent="0.2">
      <c r="B68" s="8"/>
    </row>
    <row r="69" spans="2:2" x14ac:dyDescent="0.2">
      <c r="B69" s="8"/>
    </row>
    <row r="70" spans="2:2" x14ac:dyDescent="0.2">
      <c r="B70" s="8"/>
    </row>
    <row r="71" spans="2:2" x14ac:dyDescent="0.2">
      <c r="B71" s="8"/>
    </row>
    <row r="72" spans="2:2" x14ac:dyDescent="0.2">
      <c r="B72" s="8"/>
    </row>
    <row r="73" spans="2:2" x14ac:dyDescent="0.2">
      <c r="B73" s="8"/>
    </row>
    <row r="74" spans="2:2" x14ac:dyDescent="0.2">
      <c r="B74" s="8"/>
    </row>
    <row r="75" spans="2:2" x14ac:dyDescent="0.2">
      <c r="B75" s="8"/>
    </row>
    <row r="76" spans="2:2" x14ac:dyDescent="0.2">
      <c r="B76" s="8"/>
    </row>
    <row r="77" spans="2:2" x14ac:dyDescent="0.2">
      <c r="B77" s="8"/>
    </row>
    <row r="78" spans="2:2" x14ac:dyDescent="0.2">
      <c r="B78" s="8"/>
    </row>
    <row r="79" spans="2:2" x14ac:dyDescent="0.2">
      <c r="B79" s="8"/>
    </row>
    <row r="80" spans="2:2" x14ac:dyDescent="0.2">
      <c r="B80" s="8"/>
    </row>
    <row r="81" spans="2:2" x14ac:dyDescent="0.2">
      <c r="B81" s="8"/>
    </row>
    <row r="82" spans="2:2" x14ac:dyDescent="0.2">
      <c r="B82" s="8"/>
    </row>
    <row r="83" spans="2:2" x14ac:dyDescent="0.2">
      <c r="B83" s="8"/>
    </row>
    <row r="84" spans="2:2" x14ac:dyDescent="0.2">
      <c r="B84" s="8"/>
    </row>
    <row r="85" spans="2:2" x14ac:dyDescent="0.2">
      <c r="B85" s="8"/>
    </row>
    <row r="86" spans="2:2" x14ac:dyDescent="0.2">
      <c r="B86" s="8"/>
    </row>
    <row r="87" spans="2:2" x14ac:dyDescent="0.2">
      <c r="B87" s="8"/>
    </row>
    <row r="88" spans="2:2" x14ac:dyDescent="0.2">
      <c r="B88" s="8"/>
    </row>
    <row r="89" spans="2:2" x14ac:dyDescent="0.2">
      <c r="B89" s="8"/>
    </row>
    <row r="90" spans="2:2" x14ac:dyDescent="0.2">
      <c r="B90" s="8"/>
    </row>
    <row r="91" spans="2:2" x14ac:dyDescent="0.2">
      <c r="B91" s="8"/>
    </row>
    <row r="92" spans="2:2" x14ac:dyDescent="0.2">
      <c r="B92" s="8"/>
    </row>
    <row r="93" spans="2:2" x14ac:dyDescent="0.2">
      <c r="B93" s="8"/>
    </row>
    <row r="94" spans="2:2" x14ac:dyDescent="0.2">
      <c r="B94" s="8"/>
    </row>
    <row r="95" spans="2:2" x14ac:dyDescent="0.2">
      <c r="B95" s="8"/>
    </row>
    <row r="96" spans="2:2" x14ac:dyDescent="0.2">
      <c r="B96" s="8"/>
    </row>
    <row r="97" spans="2:2" x14ac:dyDescent="0.2">
      <c r="B97" s="8"/>
    </row>
    <row r="98" spans="2:2" x14ac:dyDescent="0.2">
      <c r="B98" s="8"/>
    </row>
    <row r="99" spans="2:2" x14ac:dyDescent="0.2">
      <c r="B99" s="8"/>
    </row>
    <row r="100" spans="2:2" x14ac:dyDescent="0.2">
      <c r="B100" s="8"/>
    </row>
    <row r="101" spans="2:2" x14ac:dyDescent="0.2">
      <c r="B101" s="8"/>
    </row>
    <row r="102" spans="2:2" x14ac:dyDescent="0.2">
      <c r="B102" s="8"/>
    </row>
    <row r="103" spans="2:2" x14ac:dyDescent="0.2">
      <c r="B103" s="8"/>
    </row>
    <row r="104" spans="2:2" x14ac:dyDescent="0.2">
      <c r="B104" s="8"/>
    </row>
    <row r="105" spans="2:2" x14ac:dyDescent="0.2">
      <c r="B105" s="8"/>
    </row>
    <row r="106" spans="2:2" x14ac:dyDescent="0.2">
      <c r="B106" s="8"/>
    </row>
    <row r="107" spans="2:2" x14ac:dyDescent="0.2">
      <c r="B107" s="8"/>
    </row>
    <row r="108" spans="2:2" x14ac:dyDescent="0.2">
      <c r="B108" s="8"/>
    </row>
    <row r="109" spans="2:2" x14ac:dyDescent="0.2">
      <c r="B109" s="8"/>
    </row>
    <row r="110" spans="2:2" x14ac:dyDescent="0.2">
      <c r="B110" s="8"/>
    </row>
    <row r="111" spans="2:2" x14ac:dyDescent="0.2">
      <c r="B111" s="8"/>
    </row>
    <row r="112" spans="2:2" x14ac:dyDescent="0.2">
      <c r="B112" s="8"/>
    </row>
    <row r="113" spans="2:2" x14ac:dyDescent="0.2">
      <c r="B113" s="8"/>
    </row>
    <row r="114" spans="2:2" x14ac:dyDescent="0.2">
      <c r="B114" s="8"/>
    </row>
    <row r="115" spans="2:2" x14ac:dyDescent="0.2">
      <c r="B115" s="8"/>
    </row>
    <row r="116" spans="2:2" x14ac:dyDescent="0.2">
      <c r="B116" s="8"/>
    </row>
    <row r="117" spans="2:2" x14ac:dyDescent="0.2">
      <c r="B117" s="8"/>
    </row>
    <row r="118" spans="2:2" x14ac:dyDescent="0.2">
      <c r="B118" s="8"/>
    </row>
    <row r="119" spans="2:2" x14ac:dyDescent="0.2">
      <c r="B119" s="8"/>
    </row>
    <row r="120" spans="2:2" x14ac:dyDescent="0.2">
      <c r="B120" s="8"/>
    </row>
    <row r="121" spans="2:2" x14ac:dyDescent="0.2">
      <c r="B121" s="8"/>
    </row>
    <row r="122" spans="2:2" x14ac:dyDescent="0.2">
      <c r="B122" s="8"/>
    </row>
    <row r="123" spans="2:2" x14ac:dyDescent="0.2">
      <c r="B123" s="8"/>
    </row>
    <row r="124" spans="2:2" x14ac:dyDescent="0.2">
      <c r="B124" s="8"/>
    </row>
    <row r="125" spans="2:2" x14ac:dyDescent="0.2">
      <c r="B125" s="8"/>
    </row>
    <row r="126" spans="2:2" x14ac:dyDescent="0.2">
      <c r="B126" s="8"/>
    </row>
    <row r="127" spans="2:2" x14ac:dyDescent="0.2">
      <c r="B127" s="8"/>
    </row>
    <row r="128" spans="2:2" x14ac:dyDescent="0.2">
      <c r="B128" s="8"/>
    </row>
    <row r="129" spans="2:2" x14ac:dyDescent="0.2">
      <c r="B129" s="8"/>
    </row>
    <row r="130" spans="2:2" x14ac:dyDescent="0.2">
      <c r="B130" s="8"/>
    </row>
    <row r="131" spans="2:2" x14ac:dyDescent="0.2">
      <c r="B131" s="8"/>
    </row>
    <row r="132" spans="2:2" x14ac:dyDescent="0.2">
      <c r="B132" s="8"/>
    </row>
    <row r="133" spans="2:2" x14ac:dyDescent="0.2">
      <c r="B133" s="8"/>
    </row>
    <row r="134" spans="2:2" x14ac:dyDescent="0.2">
      <c r="B134" s="8"/>
    </row>
    <row r="135" spans="2:2" x14ac:dyDescent="0.2">
      <c r="B135" s="8"/>
    </row>
    <row r="136" spans="2:2" x14ac:dyDescent="0.2">
      <c r="B136" s="8"/>
    </row>
    <row r="137" spans="2:2" x14ac:dyDescent="0.2">
      <c r="B137" s="8"/>
    </row>
    <row r="138" spans="2:2" x14ac:dyDescent="0.2">
      <c r="B138" s="8"/>
    </row>
    <row r="139" spans="2:2" x14ac:dyDescent="0.2">
      <c r="B139" s="8"/>
    </row>
    <row r="140" spans="2:2" x14ac:dyDescent="0.2">
      <c r="B140" s="8"/>
    </row>
    <row r="141" spans="2:2" x14ac:dyDescent="0.2">
      <c r="B141" s="8"/>
    </row>
    <row r="142" spans="2:2" x14ac:dyDescent="0.2">
      <c r="B142" s="8"/>
    </row>
    <row r="143" spans="2:2" x14ac:dyDescent="0.2">
      <c r="B143" s="8"/>
    </row>
    <row r="144" spans="2:2" x14ac:dyDescent="0.2">
      <c r="B144" s="8"/>
    </row>
    <row r="145" spans="2:2" x14ac:dyDescent="0.2">
      <c r="B145" s="8"/>
    </row>
    <row r="146" spans="2:2" x14ac:dyDescent="0.2">
      <c r="B146" s="8"/>
    </row>
    <row r="147" spans="2:2" x14ac:dyDescent="0.2">
      <c r="B147" s="8"/>
    </row>
    <row r="148" spans="2:2" x14ac:dyDescent="0.2">
      <c r="B148" s="8"/>
    </row>
    <row r="149" spans="2:2" x14ac:dyDescent="0.2">
      <c r="B149" s="8"/>
    </row>
    <row r="150" spans="2:2" x14ac:dyDescent="0.2">
      <c r="B150" s="8"/>
    </row>
    <row r="151" spans="2:2" x14ac:dyDescent="0.2">
      <c r="B151" s="8"/>
    </row>
    <row r="152" spans="2:2" x14ac:dyDescent="0.2">
      <c r="B152" s="8"/>
    </row>
    <row r="153" spans="2:2" x14ac:dyDescent="0.2">
      <c r="B153" s="8"/>
    </row>
    <row r="154" spans="2:2" x14ac:dyDescent="0.2">
      <c r="B154" s="8"/>
    </row>
    <row r="155" spans="2:2" x14ac:dyDescent="0.2">
      <c r="B155" s="8"/>
    </row>
    <row r="156" spans="2:2" x14ac:dyDescent="0.2">
      <c r="B156" s="8"/>
    </row>
    <row r="157" spans="2:2" x14ac:dyDescent="0.2">
      <c r="B157" s="8"/>
    </row>
    <row r="158" spans="2:2" x14ac:dyDescent="0.2">
      <c r="B158" s="8"/>
    </row>
    <row r="159" spans="2:2" x14ac:dyDescent="0.2">
      <c r="B159" s="8"/>
    </row>
    <row r="160" spans="2:2" x14ac:dyDescent="0.2">
      <c r="B160" s="8"/>
    </row>
    <row r="161" spans="2:2" x14ac:dyDescent="0.2">
      <c r="B161" s="8"/>
    </row>
    <row r="162" spans="2:2" x14ac:dyDescent="0.2">
      <c r="B162" s="8"/>
    </row>
    <row r="163" spans="2:2" x14ac:dyDescent="0.2">
      <c r="B163" s="8"/>
    </row>
    <row r="164" spans="2:2" x14ac:dyDescent="0.2">
      <c r="B164" s="8"/>
    </row>
    <row r="165" spans="2:2" x14ac:dyDescent="0.2">
      <c r="B165" s="8"/>
    </row>
    <row r="166" spans="2:2" x14ac:dyDescent="0.2">
      <c r="B166" s="8"/>
    </row>
    <row r="167" spans="2:2" x14ac:dyDescent="0.2">
      <c r="B167" s="8"/>
    </row>
    <row r="168" spans="2:2" x14ac:dyDescent="0.2">
      <c r="B168" s="8"/>
    </row>
    <row r="169" spans="2:2" x14ac:dyDescent="0.2">
      <c r="B169" s="8"/>
    </row>
    <row r="170" spans="2:2" x14ac:dyDescent="0.2">
      <c r="B170" s="8"/>
    </row>
    <row r="171" spans="2:2" x14ac:dyDescent="0.2">
      <c r="B171" s="8"/>
    </row>
    <row r="172" spans="2:2" x14ac:dyDescent="0.2">
      <c r="B172" s="8"/>
    </row>
    <row r="173" spans="2:2" x14ac:dyDescent="0.2">
      <c r="B173" s="8"/>
    </row>
    <row r="174" spans="2:2" x14ac:dyDescent="0.2">
      <c r="B174" s="8"/>
    </row>
    <row r="175" spans="2:2" x14ac:dyDescent="0.2">
      <c r="B175" s="8"/>
    </row>
    <row r="176" spans="2:2" x14ac:dyDescent="0.2">
      <c r="B176" s="8"/>
    </row>
    <row r="177" spans="2:2" x14ac:dyDescent="0.2">
      <c r="B177" s="8"/>
    </row>
    <row r="178" spans="2:2" x14ac:dyDescent="0.2">
      <c r="B178" s="8"/>
    </row>
    <row r="179" spans="2:2" x14ac:dyDescent="0.2">
      <c r="B179" s="8"/>
    </row>
    <row r="180" spans="2:2" x14ac:dyDescent="0.2">
      <c r="B180" s="8"/>
    </row>
    <row r="181" spans="2:2" x14ac:dyDescent="0.2">
      <c r="B181" s="8"/>
    </row>
    <row r="182" spans="2:2" x14ac:dyDescent="0.2">
      <c r="B182" s="8"/>
    </row>
    <row r="183" spans="2:2" x14ac:dyDescent="0.2">
      <c r="B183" s="8"/>
    </row>
    <row r="184" spans="2:2" x14ac:dyDescent="0.2">
      <c r="B184" s="8"/>
    </row>
    <row r="185" spans="2:2" x14ac:dyDescent="0.2">
      <c r="B185" s="8"/>
    </row>
    <row r="186" spans="2:2" x14ac:dyDescent="0.2">
      <c r="B186" s="8"/>
    </row>
    <row r="187" spans="2:2" x14ac:dyDescent="0.2">
      <c r="B187" s="8"/>
    </row>
    <row r="188" spans="2:2" x14ac:dyDescent="0.2">
      <c r="B188" s="8"/>
    </row>
    <row r="189" spans="2:2" x14ac:dyDescent="0.2">
      <c r="B189" s="8"/>
    </row>
    <row r="190" spans="2:2" x14ac:dyDescent="0.2">
      <c r="B190" s="8"/>
    </row>
    <row r="191" spans="2:2" x14ac:dyDescent="0.2">
      <c r="B191" s="8"/>
    </row>
    <row r="192" spans="2:2" x14ac:dyDescent="0.2">
      <c r="B192" s="8"/>
    </row>
    <row r="193" spans="2:2" x14ac:dyDescent="0.2">
      <c r="B193" s="8"/>
    </row>
    <row r="194" spans="2:2" x14ac:dyDescent="0.2">
      <c r="B194" s="8"/>
    </row>
    <row r="195" spans="2:2" x14ac:dyDescent="0.2">
      <c r="B195" s="8"/>
    </row>
    <row r="196" spans="2:2" x14ac:dyDescent="0.2">
      <c r="B196" s="8"/>
    </row>
    <row r="197" spans="2:2" x14ac:dyDescent="0.2">
      <c r="B197" s="8"/>
    </row>
    <row r="198" spans="2:2" x14ac:dyDescent="0.2">
      <c r="B198" s="8"/>
    </row>
    <row r="199" spans="2:2" x14ac:dyDescent="0.2">
      <c r="B199" s="8"/>
    </row>
    <row r="200" spans="2:2" x14ac:dyDescent="0.2">
      <c r="B200" s="8"/>
    </row>
    <row r="201" spans="2:2" x14ac:dyDescent="0.2">
      <c r="B201" s="8"/>
    </row>
    <row r="202" spans="2:2" x14ac:dyDescent="0.2">
      <c r="B202" s="8"/>
    </row>
    <row r="203" spans="2:2" x14ac:dyDescent="0.2">
      <c r="B203" s="8"/>
    </row>
    <row r="204" spans="2:2" x14ac:dyDescent="0.2">
      <c r="B204" s="8"/>
    </row>
    <row r="205" spans="2:2" x14ac:dyDescent="0.2">
      <c r="B205" s="8"/>
    </row>
    <row r="206" spans="2:2" x14ac:dyDescent="0.2">
      <c r="B206" s="8"/>
    </row>
    <row r="207" spans="2:2" x14ac:dyDescent="0.2">
      <c r="B207" s="8"/>
    </row>
    <row r="208" spans="2:2" x14ac:dyDescent="0.2">
      <c r="B208" s="8"/>
    </row>
    <row r="209" spans="2:2" x14ac:dyDescent="0.2">
      <c r="B209" s="8"/>
    </row>
    <row r="210" spans="2:2" x14ac:dyDescent="0.2">
      <c r="B210" s="8"/>
    </row>
    <row r="211" spans="2:2" x14ac:dyDescent="0.2">
      <c r="B211" s="8"/>
    </row>
    <row r="212" spans="2:2" x14ac:dyDescent="0.2">
      <c r="B212" s="8"/>
    </row>
    <row r="213" spans="2:2" x14ac:dyDescent="0.2">
      <c r="B213" s="8"/>
    </row>
    <row r="214" spans="2:2" x14ac:dyDescent="0.2">
      <c r="B214" s="8"/>
    </row>
    <row r="215" spans="2:2" x14ac:dyDescent="0.2">
      <c r="B215" s="8"/>
    </row>
    <row r="216" spans="2:2" x14ac:dyDescent="0.2">
      <c r="B216" s="8"/>
    </row>
  </sheetData>
  <autoFilter ref="A6:D6" xr:uid="{00000000-0009-0000-0000-00006A000000}">
    <sortState ref="A7:D39">
      <sortCondition ref="D6"/>
    </sortState>
  </autoFilter>
  <mergeCells count="1">
    <mergeCell ref="H1:I1"/>
  </mergeCells>
  <hyperlinks>
    <hyperlink ref="H1:I1" location="Index!A1" display="Regresar al Índice" xr:uid="{00000000-0004-0000-6A00-000000000000}"/>
  </hyperlink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154"/>
  <dimension ref="A1:AD371"/>
  <sheetViews>
    <sheetView zoomScale="118" zoomScaleNormal="118" workbookViewId="0">
      <selection activeCell="A2" sqref="A2"/>
    </sheetView>
  </sheetViews>
  <sheetFormatPr baseColWidth="10" defaultColWidth="11.42578125" defaultRowHeight="12.75" x14ac:dyDescent="0.2"/>
  <cols>
    <col min="1" max="1" width="11.42578125" style="26"/>
    <col min="2" max="2" width="11.42578125" style="25"/>
    <col min="3" max="16384" width="11.42578125" style="26"/>
  </cols>
  <sheetData>
    <row r="1" spans="1:23" x14ac:dyDescent="0.2">
      <c r="A1" s="107" t="s">
        <v>1854</v>
      </c>
      <c r="B1" s="25" t="s">
        <v>54</v>
      </c>
      <c r="C1" s="26" t="s">
        <v>54</v>
      </c>
      <c r="D1" s="26" t="s">
        <v>54</v>
      </c>
      <c r="E1" s="26" t="s">
        <v>54</v>
      </c>
      <c r="F1" s="26" t="s">
        <v>54</v>
      </c>
      <c r="G1" s="26" t="s">
        <v>54</v>
      </c>
      <c r="H1" s="409" t="s">
        <v>38</v>
      </c>
      <c r="I1" s="409"/>
    </row>
    <row r="2" spans="1:23" x14ac:dyDescent="0.2">
      <c r="A2" s="26" t="s">
        <v>152</v>
      </c>
      <c r="B2" s="25" t="s">
        <v>54</v>
      </c>
      <c r="C2" s="26" t="s">
        <v>54</v>
      </c>
      <c r="D2" s="26" t="s">
        <v>54</v>
      </c>
      <c r="E2" s="26" t="s">
        <v>54</v>
      </c>
      <c r="F2" s="26" t="s">
        <v>54</v>
      </c>
      <c r="G2" s="26" t="s">
        <v>54</v>
      </c>
      <c r="H2" s="26" t="s">
        <v>54</v>
      </c>
    </row>
    <row r="5" spans="1:23" x14ac:dyDescent="0.2">
      <c r="B5" s="8"/>
    </row>
    <row r="6" spans="1:23" x14ac:dyDescent="0.2">
      <c r="A6" s="26" t="s">
        <v>1071</v>
      </c>
      <c r="B6" s="8" t="s">
        <v>667</v>
      </c>
      <c r="C6" s="26" t="s">
        <v>1076</v>
      </c>
      <c r="D6" s="26" t="s">
        <v>577</v>
      </c>
      <c r="E6" s="26" t="s">
        <v>1097</v>
      </c>
      <c r="F6" s="26" t="s">
        <v>1098</v>
      </c>
      <c r="G6" s="26" t="s">
        <v>1099</v>
      </c>
      <c r="H6" s="26" t="s">
        <v>1100</v>
      </c>
      <c r="I6" s="26" t="s">
        <v>1093</v>
      </c>
      <c r="J6" s="26" t="s">
        <v>1158</v>
      </c>
      <c r="K6" s="26" t="s">
        <v>1159</v>
      </c>
      <c r="L6" s="26" t="s">
        <v>1160</v>
      </c>
      <c r="M6" s="26" t="s">
        <v>1161</v>
      </c>
      <c r="N6" s="35" t="s">
        <v>1101</v>
      </c>
      <c r="O6" s="35" t="s">
        <v>1102</v>
      </c>
      <c r="P6" s="26" t="s">
        <v>1103</v>
      </c>
      <c r="Q6" s="26" t="s">
        <v>1104</v>
      </c>
      <c r="R6" s="35" t="s">
        <v>1105</v>
      </c>
      <c r="S6" s="35" t="s">
        <v>1106</v>
      </c>
      <c r="T6" s="26" t="s">
        <v>1107</v>
      </c>
      <c r="U6" s="26" t="s">
        <v>1108</v>
      </c>
      <c r="V6" s="26" t="s">
        <v>0</v>
      </c>
      <c r="W6" s="26" t="s">
        <v>1</v>
      </c>
    </row>
    <row r="7" spans="1:23" x14ac:dyDescent="0.2">
      <c r="A7" s="34">
        <v>36495</v>
      </c>
      <c r="B7" s="8" t="s">
        <v>785</v>
      </c>
      <c r="C7" s="26" t="s">
        <v>1072</v>
      </c>
      <c r="D7" s="26">
        <v>44.335516388565999</v>
      </c>
      <c r="E7" s="26">
        <v>114.74</v>
      </c>
      <c r="F7" s="26">
        <v>90.25</v>
      </c>
      <c r="G7" s="26">
        <v>130.49</v>
      </c>
      <c r="H7" s="26">
        <v>106.11</v>
      </c>
      <c r="I7" s="26">
        <v>0.34624678934575098</v>
      </c>
      <c r="J7" s="30">
        <v>331.38213416160897</v>
      </c>
      <c r="K7" s="30">
        <v>260.65223643093299</v>
      </c>
      <c r="L7" s="30">
        <v>376.86992057476402</v>
      </c>
      <c r="M7" s="30">
        <v>306.457715320624</v>
      </c>
      <c r="N7" s="35"/>
      <c r="O7" s="35"/>
      <c r="R7" s="35"/>
      <c r="S7" s="35"/>
      <c r="V7" s="36">
        <v>0.271357340720222</v>
      </c>
      <c r="W7" s="36">
        <v>0.22976156818396001</v>
      </c>
    </row>
    <row r="8" spans="1:23" x14ac:dyDescent="0.2">
      <c r="A8" s="34">
        <v>36526</v>
      </c>
      <c r="B8" s="8" t="s">
        <v>1033</v>
      </c>
      <c r="C8" s="26" t="s">
        <v>1073</v>
      </c>
      <c r="D8" s="26">
        <v>44.930830116377898</v>
      </c>
      <c r="E8" s="26">
        <v>123.88</v>
      </c>
      <c r="F8" s="26">
        <v>94.86</v>
      </c>
      <c r="G8" s="26">
        <v>139.56</v>
      </c>
      <c r="H8" s="26">
        <v>112.17</v>
      </c>
      <c r="I8" s="26">
        <v>0.35089600703167501</v>
      </c>
      <c r="J8" s="30">
        <v>353.03907003084601</v>
      </c>
      <c r="K8" s="30">
        <v>270.33650454573899</v>
      </c>
      <c r="L8" s="30">
        <v>397.72467398696301</v>
      </c>
      <c r="M8" s="30">
        <v>319.66735942331297</v>
      </c>
      <c r="N8" s="35">
        <v>6.5353359872670502</v>
      </c>
      <c r="O8" s="35">
        <v>3.7153980519832901</v>
      </c>
      <c r="P8" s="26">
        <v>5.5336741601434802</v>
      </c>
      <c r="Q8" s="26">
        <v>4.31042960979768</v>
      </c>
      <c r="R8" s="35"/>
      <c r="S8" s="35"/>
      <c r="V8" s="36">
        <v>0.305924520345773</v>
      </c>
      <c r="W8" s="36">
        <v>0.24418293661406801</v>
      </c>
    </row>
    <row r="9" spans="1:23" x14ac:dyDescent="0.2">
      <c r="A9" s="34">
        <v>36557</v>
      </c>
      <c r="B9" s="8" t="s">
        <v>786</v>
      </c>
      <c r="C9" s="26" t="s">
        <v>63</v>
      </c>
      <c r="D9" s="26">
        <v>45.3293803145216</v>
      </c>
      <c r="E9" s="26">
        <v>124.73</v>
      </c>
      <c r="F9" s="26">
        <v>99.14</v>
      </c>
      <c r="G9" s="26">
        <v>137.63999999999999</v>
      </c>
      <c r="H9" s="26">
        <v>112.56</v>
      </c>
      <c r="I9" s="26">
        <v>0.35400856188027402</v>
      </c>
      <c r="J9" s="30">
        <v>352.33611113107401</v>
      </c>
      <c r="K9" s="30">
        <v>280.04972386382298</v>
      </c>
      <c r="L9" s="30">
        <v>388.80415566488398</v>
      </c>
      <c r="M9" s="30">
        <v>317.95841152019301</v>
      </c>
      <c r="N9" s="35">
        <v>-0.19911646031443</v>
      </c>
      <c r="O9" s="35">
        <v>3.59301062000723</v>
      </c>
      <c r="P9" s="26">
        <v>-2.2428878330969999</v>
      </c>
      <c r="Q9" s="26">
        <v>-0.53460193940446699</v>
      </c>
      <c r="R9" s="35"/>
      <c r="S9" s="35"/>
      <c r="V9" s="36">
        <v>0.25811983054266702</v>
      </c>
      <c r="W9" s="36">
        <v>0.22281449893390201</v>
      </c>
    </row>
    <row r="10" spans="1:23" x14ac:dyDescent="0.2">
      <c r="A10" s="34">
        <v>36586</v>
      </c>
      <c r="B10" s="8" t="s">
        <v>787</v>
      </c>
      <c r="C10" s="26" t="s">
        <v>64</v>
      </c>
      <c r="D10" s="26">
        <v>45.580680782035401</v>
      </c>
      <c r="E10" s="26">
        <v>125.76</v>
      </c>
      <c r="F10" s="26">
        <v>98.9</v>
      </c>
      <c r="G10" s="26">
        <v>139.72999999999999</v>
      </c>
      <c r="H10" s="26">
        <v>113.65</v>
      </c>
      <c r="I10" s="26">
        <v>0.35597114148068199</v>
      </c>
      <c r="J10" s="30">
        <v>353.28706556630999</v>
      </c>
      <c r="K10" s="30">
        <v>277.83151069106299</v>
      </c>
      <c r="L10" s="30">
        <v>392.53181990760601</v>
      </c>
      <c r="M10" s="30">
        <v>319.267453893219</v>
      </c>
      <c r="N10" s="35">
        <v>0.26989979317859603</v>
      </c>
      <c r="O10" s="35">
        <v>-0.792078328860923</v>
      </c>
      <c r="P10" s="26">
        <v>0.95875113174837001</v>
      </c>
      <c r="Q10" s="26">
        <v>0.41170238798424702</v>
      </c>
      <c r="R10" s="35"/>
      <c r="S10" s="35"/>
      <c r="V10" s="36">
        <v>0.27158746208291201</v>
      </c>
      <c r="W10" s="36">
        <v>0.22947646282446099</v>
      </c>
    </row>
    <row r="11" spans="1:23" x14ac:dyDescent="0.2">
      <c r="A11" s="34">
        <v>36617</v>
      </c>
      <c r="B11" s="8" t="s">
        <v>788</v>
      </c>
      <c r="C11" s="26" t="s">
        <v>1074</v>
      </c>
      <c r="D11" s="26">
        <v>45.840018271641902</v>
      </c>
      <c r="E11" s="26">
        <v>128</v>
      </c>
      <c r="F11" s="26">
        <v>100.03</v>
      </c>
      <c r="G11" s="26">
        <v>141.6</v>
      </c>
      <c r="H11" s="26">
        <v>114.55</v>
      </c>
      <c r="I11" s="26">
        <v>0.35799648775941401</v>
      </c>
      <c r="J11" s="30">
        <v>357.54540722204098</v>
      </c>
      <c r="K11" s="30">
        <v>279.41614909703702</v>
      </c>
      <c r="L11" s="30">
        <v>395.53460673938298</v>
      </c>
      <c r="M11" s="30">
        <v>319.97520622878699</v>
      </c>
      <c r="N11" s="35">
        <v>1.2053488708692499</v>
      </c>
      <c r="O11" s="35">
        <v>0.57035949667212404</v>
      </c>
      <c r="P11" s="26">
        <v>0.76497921429237203</v>
      </c>
      <c r="Q11" s="26">
        <v>0.221680076355524</v>
      </c>
      <c r="R11" s="35"/>
      <c r="S11" s="35"/>
      <c r="V11" s="36">
        <v>0.27961611516544999</v>
      </c>
      <c r="W11" s="36">
        <v>0.23614142295940599</v>
      </c>
    </row>
    <row r="12" spans="1:23" x14ac:dyDescent="0.2">
      <c r="A12" s="34">
        <v>36647</v>
      </c>
      <c r="B12" s="8" t="s">
        <v>789</v>
      </c>
      <c r="C12" s="26" t="s">
        <v>66</v>
      </c>
      <c r="D12" s="26">
        <v>46.011379073728897</v>
      </c>
      <c r="E12" s="26">
        <v>130.11000000000001</v>
      </c>
      <c r="F12" s="26">
        <v>101.66</v>
      </c>
      <c r="G12" s="26">
        <v>144.24</v>
      </c>
      <c r="H12" s="26">
        <v>115.86</v>
      </c>
      <c r="I12" s="26">
        <v>0.35933476308302398</v>
      </c>
      <c r="J12" s="30">
        <v>362.08575781447098</v>
      </c>
      <c r="K12" s="30">
        <v>282.91167580830898</v>
      </c>
      <c r="L12" s="30">
        <v>401.40842139081701</v>
      </c>
      <c r="M12" s="30">
        <v>322.429143804354</v>
      </c>
      <c r="N12" s="35">
        <v>1.2698668478798201</v>
      </c>
      <c r="O12" s="35">
        <v>1.2510109822098501</v>
      </c>
      <c r="P12" s="26">
        <v>1.4850317902283401</v>
      </c>
      <c r="Q12" s="26">
        <v>0.76691491334250905</v>
      </c>
      <c r="R12" s="35"/>
      <c r="S12" s="35"/>
      <c r="V12" s="36">
        <v>0.27985441668306099</v>
      </c>
      <c r="W12" s="36">
        <v>0.24495080269290501</v>
      </c>
    </row>
    <row r="13" spans="1:23" x14ac:dyDescent="0.2">
      <c r="A13" s="34">
        <v>36678</v>
      </c>
      <c r="B13" s="8" t="s">
        <v>790</v>
      </c>
      <c r="C13" s="26" t="s">
        <v>67</v>
      </c>
      <c r="D13" s="26">
        <v>46.283920241006101</v>
      </c>
      <c r="E13" s="26">
        <v>132.41</v>
      </c>
      <c r="F13" s="26">
        <v>103.02</v>
      </c>
      <c r="G13" s="26">
        <v>145.44999999999999</v>
      </c>
      <c r="H13" s="26">
        <v>117.04</v>
      </c>
      <c r="I13" s="26">
        <v>0.361463226036004</v>
      </c>
      <c r="J13" s="30">
        <v>366.31665536790001</v>
      </c>
      <c r="K13" s="30">
        <v>285.00824587267601</v>
      </c>
      <c r="L13" s="30">
        <v>402.392247740058</v>
      </c>
      <c r="M13" s="30">
        <v>323.79504073906099</v>
      </c>
      <c r="N13" s="35">
        <v>1.1684794174084101</v>
      </c>
      <c r="O13" s="35">
        <v>0.74106876585318104</v>
      </c>
      <c r="P13" s="26">
        <v>0.24509359963888999</v>
      </c>
      <c r="Q13" s="26">
        <v>0.42362700796518798</v>
      </c>
      <c r="R13" s="35"/>
      <c r="S13" s="35"/>
      <c r="V13" s="36">
        <v>0.285284410794021</v>
      </c>
      <c r="W13" s="36">
        <v>0.242737525632262</v>
      </c>
    </row>
    <row r="14" spans="1:23" x14ac:dyDescent="0.2">
      <c r="A14" s="34">
        <v>36708</v>
      </c>
      <c r="B14" s="8" t="s">
        <v>791</v>
      </c>
      <c r="C14" s="26" t="s">
        <v>68</v>
      </c>
      <c r="D14" s="26">
        <v>46.464466209718097</v>
      </c>
      <c r="E14" s="26">
        <v>132.01</v>
      </c>
      <c r="F14" s="26">
        <v>107.18</v>
      </c>
      <c r="G14" s="26">
        <v>144.33000000000001</v>
      </c>
      <c r="H14" s="26">
        <v>116.4</v>
      </c>
      <c r="I14" s="26">
        <v>0.36287323469470401</v>
      </c>
      <c r="J14" s="30">
        <v>363.790953364372</v>
      </c>
      <c r="K14" s="30">
        <v>295.36485403827999</v>
      </c>
      <c r="L14" s="30">
        <v>397.74220361396698</v>
      </c>
      <c r="M14" s="30">
        <v>320.77317605948701</v>
      </c>
      <c r="N14" s="35">
        <v>-0.68948598610435496</v>
      </c>
      <c r="O14" s="35">
        <v>3.6337924658611702</v>
      </c>
      <c r="P14" s="26">
        <v>-1.15559982882527</v>
      </c>
      <c r="Q14" s="26">
        <v>-0.93326465799965497</v>
      </c>
      <c r="R14" s="35"/>
      <c r="S14" s="35"/>
      <c r="V14" s="36">
        <v>0.23166635566336999</v>
      </c>
      <c r="W14" s="36">
        <v>0.23994845360824699</v>
      </c>
    </row>
    <row r="15" spans="1:23" x14ac:dyDescent="0.2">
      <c r="A15" s="34">
        <v>36739</v>
      </c>
      <c r="B15" s="8" t="s">
        <v>792</v>
      </c>
      <c r="C15" s="26" t="s">
        <v>1075</v>
      </c>
      <c r="D15" s="26">
        <v>46.719785188278301</v>
      </c>
      <c r="E15" s="26">
        <v>132.13999999999999</v>
      </c>
      <c r="F15" s="26">
        <v>107.47</v>
      </c>
      <c r="G15" s="26">
        <v>144.46</v>
      </c>
      <c r="H15" s="26">
        <v>116.44</v>
      </c>
      <c r="I15" s="26">
        <v>0.364867197634274</v>
      </c>
      <c r="J15" s="30">
        <v>362.15916601100099</v>
      </c>
      <c r="K15" s="30">
        <v>294.54552422583902</v>
      </c>
      <c r="L15" s="30">
        <v>395.92487605531397</v>
      </c>
      <c r="M15" s="30">
        <v>319.129811490245</v>
      </c>
      <c r="N15" s="35">
        <v>-0.448550833460792</v>
      </c>
      <c r="O15" s="35">
        <v>-0.27739583814390101</v>
      </c>
      <c r="P15" s="26">
        <v>-0.45691091921862298</v>
      </c>
      <c r="Q15" s="26">
        <v>-0.51231358850825104</v>
      </c>
      <c r="R15" s="35"/>
      <c r="S15" s="35"/>
      <c r="V15" s="36">
        <v>0.229552433237183</v>
      </c>
      <c r="W15" s="36">
        <v>0.240638955685332</v>
      </c>
    </row>
    <row r="16" spans="1:23" x14ac:dyDescent="0.2">
      <c r="A16" s="34">
        <v>36770</v>
      </c>
      <c r="B16" s="8" t="s">
        <v>793</v>
      </c>
      <c r="C16" s="26" t="s">
        <v>70</v>
      </c>
      <c r="D16" s="26">
        <v>47.0610716040147</v>
      </c>
      <c r="E16" s="26">
        <v>132.94999999999999</v>
      </c>
      <c r="F16" s="26">
        <v>108.1</v>
      </c>
      <c r="G16" s="26">
        <v>145.34</v>
      </c>
      <c r="H16" s="26">
        <v>117.32</v>
      </c>
      <c r="I16" s="26">
        <v>0.36753253989983797</v>
      </c>
      <c r="J16" s="30">
        <v>361.73667789043202</v>
      </c>
      <c r="K16" s="30">
        <v>294.12361699853801</v>
      </c>
      <c r="L16" s="30">
        <v>395.44797867314998</v>
      </c>
      <c r="M16" s="30">
        <v>319.20983114031901</v>
      </c>
      <c r="N16" s="35">
        <v>-0.11665813272744301</v>
      </c>
      <c r="O16" s="35">
        <v>-0.143240074147888</v>
      </c>
      <c r="P16" s="26">
        <v>-0.120451482340689</v>
      </c>
      <c r="Q16" s="26">
        <v>2.50743262437014E-2</v>
      </c>
      <c r="R16" s="35"/>
      <c r="S16" s="35"/>
      <c r="V16" s="36">
        <v>0.22987974098057401</v>
      </c>
      <c r="W16" s="36">
        <v>0.238833958404364</v>
      </c>
    </row>
    <row r="17" spans="1:30" x14ac:dyDescent="0.2">
      <c r="A17" s="34">
        <v>36800</v>
      </c>
      <c r="B17" s="8" t="s">
        <v>794</v>
      </c>
      <c r="C17" s="26" t="s">
        <v>71</v>
      </c>
      <c r="D17" s="26">
        <v>47.385135825853403</v>
      </c>
      <c r="E17" s="26">
        <v>135.02000000000001</v>
      </c>
      <c r="F17" s="26">
        <v>110.2</v>
      </c>
      <c r="G17" s="26">
        <v>146.65</v>
      </c>
      <c r="H17" s="26">
        <v>118.84</v>
      </c>
      <c r="I17" s="26">
        <v>0.370063382111533</v>
      </c>
      <c r="J17" s="30">
        <v>364.85641791844802</v>
      </c>
      <c r="K17" s="30">
        <v>297.78682605993902</v>
      </c>
      <c r="L17" s="30">
        <v>396.28346680299501</v>
      </c>
      <c r="M17" s="30">
        <v>321.13417793977499</v>
      </c>
      <c r="N17" s="35">
        <v>0.86243397993544002</v>
      </c>
      <c r="O17" s="35">
        <v>1.24546580066682</v>
      </c>
      <c r="P17" s="26">
        <v>0.21127636880289299</v>
      </c>
      <c r="Q17" s="26">
        <v>0.60284697140475796</v>
      </c>
      <c r="R17" s="35"/>
      <c r="S17" s="35"/>
      <c r="V17" s="36">
        <v>0.22522686025408301</v>
      </c>
      <c r="W17" s="36">
        <v>0.23401211713227901</v>
      </c>
    </row>
    <row r="18" spans="1:30" x14ac:dyDescent="0.2">
      <c r="A18" s="34">
        <v>36831</v>
      </c>
      <c r="B18" s="8" t="s">
        <v>795</v>
      </c>
      <c r="C18" s="26" t="s">
        <v>72</v>
      </c>
      <c r="D18" s="26">
        <v>47.790287862832798</v>
      </c>
      <c r="E18" s="26">
        <v>134.84</v>
      </c>
      <c r="F18" s="26">
        <v>110.16</v>
      </c>
      <c r="G18" s="26">
        <v>147.1</v>
      </c>
      <c r="H18" s="26">
        <v>119.41</v>
      </c>
      <c r="I18" s="26">
        <v>0.37322749529725902</v>
      </c>
      <c r="J18" s="30">
        <v>361.280992689475</v>
      </c>
      <c r="K18" s="30">
        <v>295.15510349060003</v>
      </c>
      <c r="L18" s="30">
        <v>394.12959080852698</v>
      </c>
      <c r="M18" s="30">
        <v>319.938915285154</v>
      </c>
      <c r="N18" s="35">
        <v>-0.97995404586042101</v>
      </c>
      <c r="O18" s="35">
        <v>-0.88376057603335401</v>
      </c>
      <c r="P18" s="26">
        <v>-0.54351901477110998</v>
      </c>
      <c r="Q18" s="26">
        <v>-0.37220038747933798</v>
      </c>
      <c r="R18" s="35"/>
      <c r="S18" s="35"/>
      <c r="V18" s="36">
        <v>0.22403776325344901</v>
      </c>
      <c r="W18" s="36">
        <v>0.23189012645507101</v>
      </c>
    </row>
    <row r="19" spans="1:30" x14ac:dyDescent="0.2">
      <c r="A19" s="34">
        <v>36861</v>
      </c>
      <c r="B19" s="8" t="s">
        <v>796</v>
      </c>
      <c r="C19" s="26" t="s">
        <v>1072</v>
      </c>
      <c r="D19" s="26">
        <v>48.307671180741004</v>
      </c>
      <c r="E19" s="26">
        <v>137.52000000000001</v>
      </c>
      <c r="F19" s="26">
        <v>112.03</v>
      </c>
      <c r="G19" s="26">
        <v>150.38999999999999</v>
      </c>
      <c r="H19" s="26">
        <v>121.8</v>
      </c>
      <c r="I19" s="26">
        <v>0.37726810037596598</v>
      </c>
      <c r="J19" s="30">
        <v>364.515313812523</v>
      </c>
      <c r="K19" s="30">
        <v>296.95062977324699</v>
      </c>
      <c r="L19" s="30">
        <v>398.62898519681102</v>
      </c>
      <c r="M19" s="30">
        <v>322.84733291423299</v>
      </c>
      <c r="N19" s="35">
        <v>0.89523700069891199</v>
      </c>
      <c r="O19" s="35">
        <v>0.60833313109365195</v>
      </c>
      <c r="P19" s="26">
        <v>1.14160278578768</v>
      </c>
      <c r="Q19" s="26">
        <v>0.90905403817060904</v>
      </c>
      <c r="R19" s="35">
        <v>9.9984809786866293</v>
      </c>
      <c r="S19" s="35">
        <v>13.9259857653027</v>
      </c>
      <c r="T19" s="26">
        <v>5.7736273005980898</v>
      </c>
      <c r="U19" s="26">
        <v>5.34808450701345</v>
      </c>
      <c r="V19" s="36">
        <v>0.227528340623048</v>
      </c>
      <c r="W19" s="36">
        <v>0.23472906403940899</v>
      </c>
    </row>
    <row r="20" spans="1:30" x14ac:dyDescent="0.2">
      <c r="A20" s="34">
        <v>36892</v>
      </c>
      <c r="B20" s="8" t="s">
        <v>1034</v>
      </c>
      <c r="C20" s="26" t="s">
        <v>1073</v>
      </c>
      <c r="D20" s="26">
        <v>48.575476247934098</v>
      </c>
      <c r="E20" s="26">
        <v>146.22</v>
      </c>
      <c r="F20" s="26">
        <v>116.39</v>
      </c>
      <c r="G20" s="26">
        <v>158.83000000000001</v>
      </c>
      <c r="H20" s="26">
        <v>127.86</v>
      </c>
      <c r="I20" s="26">
        <v>0.37935957583941798</v>
      </c>
      <c r="J20" s="30">
        <v>385.43906444553397</v>
      </c>
      <c r="K20" s="30">
        <v>306.80654295455997</v>
      </c>
      <c r="L20" s="30">
        <v>418.67929562224202</v>
      </c>
      <c r="M20" s="30">
        <v>337.041709615689</v>
      </c>
      <c r="N20" s="35">
        <v>5.7401568165041299</v>
      </c>
      <c r="O20" s="35">
        <v>3.31904100989395</v>
      </c>
      <c r="P20" s="26">
        <v>5.0298174919549199</v>
      </c>
      <c r="Q20" s="26">
        <v>4.3966219492439098</v>
      </c>
      <c r="R20" s="35">
        <v>9.1774529124657906</v>
      </c>
      <c r="S20" s="35">
        <v>13.4906081108447</v>
      </c>
      <c r="T20" s="26">
        <v>5.2686250076520196</v>
      </c>
      <c r="U20" s="26">
        <v>5.4351342669828604</v>
      </c>
      <c r="V20" s="36">
        <v>0.25629349600481099</v>
      </c>
      <c r="W20" s="36">
        <v>0.24221805099327401</v>
      </c>
    </row>
    <row r="21" spans="1:30" x14ac:dyDescent="0.2">
      <c r="A21" s="34">
        <v>36923</v>
      </c>
      <c r="B21" s="8" t="s">
        <v>797</v>
      </c>
      <c r="C21" s="26" t="s">
        <v>63</v>
      </c>
      <c r="D21" s="26">
        <v>48.543328159564901</v>
      </c>
      <c r="E21" s="26">
        <v>143.65</v>
      </c>
      <c r="F21" s="26">
        <v>118.16</v>
      </c>
      <c r="G21" s="26">
        <v>155.59</v>
      </c>
      <c r="H21" s="26">
        <v>127.42</v>
      </c>
      <c r="I21" s="26">
        <v>0.37910850912613397</v>
      </c>
      <c r="J21" s="30">
        <v>378.91526183656799</v>
      </c>
      <c r="K21" s="30">
        <v>311.67857527747202</v>
      </c>
      <c r="L21" s="30">
        <v>410.41020250018602</v>
      </c>
      <c r="M21" s="30">
        <v>336.10429977873702</v>
      </c>
      <c r="N21" s="35">
        <v>-1.6925639383103701</v>
      </c>
      <c r="O21" s="35">
        <v>1.58798188460867</v>
      </c>
      <c r="P21" s="26">
        <v>-1.9750422838002699</v>
      </c>
      <c r="Q21" s="26">
        <v>-0.27812873309388503</v>
      </c>
      <c r="R21" s="35">
        <v>7.5436919083229101</v>
      </c>
      <c r="S21" s="35">
        <v>11.2940127121957</v>
      </c>
      <c r="T21" s="26">
        <v>5.5570514153464998</v>
      </c>
      <c r="U21" s="26">
        <v>5.7070005387768399</v>
      </c>
      <c r="V21" s="36">
        <v>0.215724441435342</v>
      </c>
      <c r="W21" s="36">
        <v>0.22107989326636299</v>
      </c>
    </row>
    <row r="22" spans="1:30" x14ac:dyDescent="0.2">
      <c r="A22" s="34">
        <v>36951</v>
      </c>
      <c r="B22" s="8" t="s">
        <v>798</v>
      </c>
      <c r="C22" s="26" t="s">
        <v>64</v>
      </c>
      <c r="D22" s="26">
        <v>48.850887781724403</v>
      </c>
      <c r="E22" s="26">
        <v>144.87</v>
      </c>
      <c r="F22" s="26">
        <v>118.23</v>
      </c>
      <c r="G22" s="26">
        <v>157.91999999999999</v>
      </c>
      <c r="H22" s="26">
        <v>129.09</v>
      </c>
      <c r="I22" s="26">
        <v>0.38151045547478601</v>
      </c>
      <c r="J22" s="30">
        <v>379.72746990566998</v>
      </c>
      <c r="K22" s="30">
        <v>309.89976369812501</v>
      </c>
      <c r="L22" s="30">
        <v>413.933609770852</v>
      </c>
      <c r="M22" s="30">
        <v>338.36556285030002</v>
      </c>
      <c r="N22" s="35">
        <v>0.21435084592911199</v>
      </c>
      <c r="O22" s="35">
        <v>-0.57071987632265597</v>
      </c>
      <c r="P22" s="26">
        <v>0.85850869427759302</v>
      </c>
      <c r="Q22" s="26">
        <v>0.67278611819348</v>
      </c>
      <c r="R22" s="35">
        <v>7.4841133221155598</v>
      </c>
      <c r="S22" s="35">
        <v>11.542338350065799</v>
      </c>
      <c r="T22" s="26">
        <v>5.4522433030483199</v>
      </c>
      <c r="U22" s="26">
        <v>5.9818527457761199</v>
      </c>
      <c r="V22" s="36">
        <v>0.225323521948744</v>
      </c>
      <c r="W22" s="36">
        <v>0.22333255867999099</v>
      </c>
      <c r="AB22" s="37"/>
      <c r="AC22" s="36"/>
      <c r="AD22" s="36"/>
    </row>
    <row r="23" spans="1:30" x14ac:dyDescent="0.2">
      <c r="A23" s="34">
        <v>36982</v>
      </c>
      <c r="B23" s="8" t="s">
        <v>799</v>
      </c>
      <c r="C23" s="26" t="s">
        <v>1074</v>
      </c>
      <c r="D23" s="26">
        <v>49.0973086323825</v>
      </c>
      <c r="E23" s="26">
        <v>147.32</v>
      </c>
      <c r="F23" s="26">
        <v>120.09</v>
      </c>
      <c r="G23" s="26">
        <v>160.08000000000001</v>
      </c>
      <c r="H23" s="26">
        <v>130.82</v>
      </c>
      <c r="I23" s="26">
        <v>0.38343492676368301</v>
      </c>
      <c r="J23" s="30">
        <v>384.21121738551398</v>
      </c>
      <c r="K23" s="30">
        <v>313.19525587718198</v>
      </c>
      <c r="L23" s="30">
        <v>417.48935432441698</v>
      </c>
      <c r="M23" s="30">
        <v>341.17914375762302</v>
      </c>
      <c r="N23" s="35">
        <v>1.18078038466862</v>
      </c>
      <c r="O23" s="35">
        <v>1.0634058379815901</v>
      </c>
      <c r="P23" s="26">
        <v>0.85901324986230598</v>
      </c>
      <c r="Q23" s="26">
        <v>0.83152105776436203</v>
      </c>
      <c r="R23" s="35">
        <v>7.4580206107677496</v>
      </c>
      <c r="S23" s="35">
        <v>12.089174834491599</v>
      </c>
      <c r="T23" s="26">
        <v>5.5506515007674997</v>
      </c>
      <c r="U23" s="26">
        <v>6.6267439214256401</v>
      </c>
      <c r="V23" s="36">
        <v>0.22674660671163299</v>
      </c>
      <c r="W23" s="36">
        <v>0.223666106099985</v>
      </c>
    </row>
    <row r="24" spans="1:30" x14ac:dyDescent="0.2">
      <c r="A24" s="34">
        <v>37012</v>
      </c>
      <c r="B24" s="8" t="s">
        <v>800</v>
      </c>
      <c r="C24" s="26" t="s">
        <v>66</v>
      </c>
      <c r="D24" s="26">
        <v>49.209970463625403</v>
      </c>
      <c r="E24" s="26">
        <v>147.43</v>
      </c>
      <c r="F24" s="26">
        <v>119.63</v>
      </c>
      <c r="G24" s="26">
        <v>160.58000000000001</v>
      </c>
      <c r="H24" s="26">
        <v>130.29</v>
      </c>
      <c r="I24" s="26">
        <v>0.38431478112260797</v>
      </c>
      <c r="J24" s="30">
        <v>383.61782383011098</v>
      </c>
      <c r="K24" s="30">
        <v>311.28128783013102</v>
      </c>
      <c r="L24" s="30">
        <v>417.834566578303</v>
      </c>
      <c r="M24" s="30">
        <v>339.01896674235297</v>
      </c>
      <c r="N24" s="35">
        <v>-0.15444462018611199</v>
      </c>
      <c r="O24" s="35">
        <v>-0.61111016566666199</v>
      </c>
      <c r="P24" s="26">
        <v>8.2687678214998797E-2</v>
      </c>
      <c r="Q24" s="26">
        <v>-0.63315037123260498</v>
      </c>
      <c r="R24" s="35">
        <v>5.9466757669803103</v>
      </c>
      <c r="S24" s="35">
        <v>10.0277275374961</v>
      </c>
      <c r="T24" s="26">
        <v>4.0921276964173998</v>
      </c>
      <c r="U24" s="26">
        <v>5.1452616045357198</v>
      </c>
      <c r="V24" s="36">
        <v>0.232383181476218</v>
      </c>
      <c r="W24" s="36">
        <v>0.23248138767365101</v>
      </c>
    </row>
    <row r="25" spans="1:30" x14ac:dyDescent="0.2">
      <c r="A25" s="34">
        <v>37043</v>
      </c>
      <c r="B25" s="8" t="s">
        <v>801</v>
      </c>
      <c r="C25" s="26" t="s">
        <v>67</v>
      </c>
      <c r="D25" s="26">
        <v>49.326363767191502</v>
      </c>
      <c r="E25" s="26">
        <v>150.58000000000001</v>
      </c>
      <c r="F25" s="26">
        <v>121.23</v>
      </c>
      <c r="G25" s="26">
        <v>163.56</v>
      </c>
      <c r="H25" s="26">
        <v>132.35</v>
      </c>
      <c r="I25" s="26">
        <v>0.38522377713627498</v>
      </c>
      <c r="J25" s="30">
        <v>390.88968266549</v>
      </c>
      <c r="K25" s="30">
        <v>314.70020075399998</v>
      </c>
      <c r="L25" s="30">
        <v>424.58438369483002</v>
      </c>
      <c r="M25" s="30">
        <v>343.56653938622401</v>
      </c>
      <c r="N25" s="35">
        <v>1.8955998349543799</v>
      </c>
      <c r="O25" s="35">
        <v>1.09833551117127</v>
      </c>
      <c r="P25" s="26">
        <v>1.6154281278838001</v>
      </c>
      <c r="Q25" s="26">
        <v>1.3413918069447499</v>
      </c>
      <c r="R25" s="35">
        <v>6.7081381470112804</v>
      </c>
      <c r="S25" s="35">
        <v>10.417928362181</v>
      </c>
      <c r="T25" s="26">
        <v>5.5150505705339397</v>
      </c>
      <c r="U25" s="26">
        <v>6.1061771057502297</v>
      </c>
      <c r="V25" s="36">
        <v>0.24210178998597701</v>
      </c>
      <c r="W25" s="36">
        <v>0.23581412920287101</v>
      </c>
    </row>
    <row r="26" spans="1:30" x14ac:dyDescent="0.2">
      <c r="A26" s="34">
        <v>37073</v>
      </c>
      <c r="B26" s="8" t="s">
        <v>802</v>
      </c>
      <c r="C26" s="26" t="s">
        <v>68</v>
      </c>
      <c r="D26" s="26">
        <v>49.198201964030297</v>
      </c>
      <c r="E26" s="26">
        <v>148.80000000000001</v>
      </c>
      <c r="F26" s="26">
        <v>121.37</v>
      </c>
      <c r="G26" s="26">
        <v>161.43</v>
      </c>
      <c r="H26" s="26">
        <v>131.02000000000001</v>
      </c>
      <c r="I26" s="26">
        <v>0.384222872749093</v>
      </c>
      <c r="J26" s="30">
        <v>387.27522631681097</v>
      </c>
      <c r="K26" s="30">
        <v>315.88436974510302</v>
      </c>
      <c r="L26" s="30">
        <v>420.14677274410502</v>
      </c>
      <c r="M26" s="30">
        <v>341.00000102169702</v>
      </c>
      <c r="N26" s="35">
        <v>-0.92467427741552699</v>
      </c>
      <c r="O26" s="35">
        <v>0.37628479049767199</v>
      </c>
      <c r="P26" s="26">
        <v>-1.0451658424429999</v>
      </c>
      <c r="Q26" s="26">
        <v>-0.74702803396148298</v>
      </c>
      <c r="R26" s="35">
        <v>6.4554307179038197</v>
      </c>
      <c r="S26" s="35">
        <v>6.9471758153606</v>
      </c>
      <c r="T26" s="26">
        <v>5.6329373464934598</v>
      </c>
      <c r="U26" s="26">
        <v>6.3056472522686802</v>
      </c>
      <c r="V26" s="36">
        <v>0.22600313092197399</v>
      </c>
      <c r="W26" s="36">
        <v>0.23210196916501299</v>
      </c>
    </row>
    <row r="27" spans="1:30" x14ac:dyDescent="0.2">
      <c r="A27" s="34">
        <v>37104</v>
      </c>
      <c r="B27" s="8" t="s">
        <v>803</v>
      </c>
      <c r="C27" s="26" t="s">
        <v>1075</v>
      </c>
      <c r="D27" s="26">
        <v>49.489687547185802</v>
      </c>
      <c r="E27" s="26">
        <v>149.47999999999999</v>
      </c>
      <c r="F27" s="26">
        <v>122.53</v>
      </c>
      <c r="G27" s="26">
        <v>161.83000000000001</v>
      </c>
      <c r="H27" s="26">
        <v>131.87</v>
      </c>
      <c r="I27" s="26">
        <v>0.38649928578156101</v>
      </c>
      <c r="J27" s="30">
        <v>386.75362542450301</v>
      </c>
      <c r="K27" s="30">
        <v>317.02516539513198</v>
      </c>
      <c r="L27" s="30">
        <v>418.70711267358399</v>
      </c>
      <c r="M27" s="30">
        <v>341.19079866690703</v>
      </c>
      <c r="N27" s="35">
        <v>-0.13468480730574101</v>
      </c>
      <c r="O27" s="35">
        <v>0.36114343072746202</v>
      </c>
      <c r="P27" s="26">
        <v>-0.34265646291118401</v>
      </c>
      <c r="Q27" s="26">
        <v>5.5952388456881302E-2</v>
      </c>
      <c r="R27" s="35">
        <v>6.7910636321586004</v>
      </c>
      <c r="S27" s="35">
        <v>7.6319751347020599</v>
      </c>
      <c r="T27" s="26">
        <v>5.75418166326254</v>
      </c>
      <c r="U27" s="26">
        <v>6.9128568947047997</v>
      </c>
      <c r="V27" s="36">
        <v>0.21994613564025101</v>
      </c>
      <c r="W27" s="36">
        <v>0.22719344809281899</v>
      </c>
    </row>
    <row r="28" spans="1:30" x14ac:dyDescent="0.2">
      <c r="A28" s="34">
        <v>37135</v>
      </c>
      <c r="B28" s="8" t="s">
        <v>804</v>
      </c>
      <c r="C28" s="26" t="s">
        <v>70</v>
      </c>
      <c r="D28" s="26">
        <v>49.950381149772397</v>
      </c>
      <c r="E28" s="26">
        <v>149.82</v>
      </c>
      <c r="F28" s="26">
        <v>122.96</v>
      </c>
      <c r="G28" s="26">
        <v>162.63</v>
      </c>
      <c r="H28" s="26">
        <v>132.74</v>
      </c>
      <c r="I28" s="26">
        <v>0.390097161565159</v>
      </c>
      <c r="J28" s="30">
        <v>384.05816489124902</v>
      </c>
      <c r="K28" s="30">
        <v>315.20352392890101</v>
      </c>
      <c r="L28" s="30">
        <v>416.89613774038003</v>
      </c>
      <c r="M28" s="30">
        <v>340.27420109240597</v>
      </c>
      <c r="N28" s="35">
        <v>-0.69694512373248396</v>
      </c>
      <c r="O28" s="35">
        <v>-0.57460468917699403</v>
      </c>
      <c r="P28" s="26">
        <v>-0.43251592303755698</v>
      </c>
      <c r="Q28" s="26">
        <v>-0.26864662765871999</v>
      </c>
      <c r="R28" s="35">
        <v>6.1706452138033097</v>
      </c>
      <c r="S28" s="35">
        <v>7.1670228815618797</v>
      </c>
      <c r="T28" s="26">
        <v>5.4237624729288196</v>
      </c>
      <c r="U28" s="26">
        <v>6.59891015161993</v>
      </c>
      <c r="V28" s="36">
        <v>0.218445022771633</v>
      </c>
      <c r="W28" s="36">
        <v>0.22517703781829099</v>
      </c>
    </row>
    <row r="29" spans="1:30" x14ac:dyDescent="0.2">
      <c r="A29" s="34">
        <v>37165</v>
      </c>
      <c r="B29" s="8" t="s">
        <v>805</v>
      </c>
      <c r="C29" s="26" t="s">
        <v>71</v>
      </c>
      <c r="D29" s="26">
        <v>50.176135367753503</v>
      </c>
      <c r="E29" s="26">
        <v>149.97999999999999</v>
      </c>
      <c r="F29" s="26">
        <v>123.98</v>
      </c>
      <c r="G29" s="26">
        <v>163.09</v>
      </c>
      <c r="H29" s="26">
        <v>133.55000000000001</v>
      </c>
      <c r="I29" s="26">
        <v>0.39186023278941601</v>
      </c>
      <c r="J29" s="30">
        <v>382.73850585037201</v>
      </c>
      <c r="K29" s="30">
        <v>316.388318144614</v>
      </c>
      <c r="L29" s="30">
        <v>416.19431203585299</v>
      </c>
      <c r="M29" s="30">
        <v>340.81029108092599</v>
      </c>
      <c r="N29" s="35">
        <v>-0.34360916171378703</v>
      </c>
      <c r="O29" s="35">
        <v>0.37588228740113</v>
      </c>
      <c r="P29" s="26">
        <v>-0.16834545609634199</v>
      </c>
      <c r="Q29" s="26">
        <v>0.157546468935399</v>
      </c>
      <c r="R29" s="35">
        <v>4.9011301579793303</v>
      </c>
      <c r="S29" s="35">
        <v>6.2465799212119597</v>
      </c>
      <c r="T29" s="26">
        <v>5.0243946318244896</v>
      </c>
      <c r="U29" s="26">
        <v>6.1270691482863597</v>
      </c>
      <c r="V29" s="36">
        <v>0.209711243748992</v>
      </c>
      <c r="W29" s="36">
        <v>0.22119056533133699</v>
      </c>
    </row>
    <row r="30" spans="1:30" x14ac:dyDescent="0.2">
      <c r="A30" s="34">
        <v>37196</v>
      </c>
      <c r="B30" s="8" t="s">
        <v>806</v>
      </c>
      <c r="C30" s="26" t="s">
        <v>72</v>
      </c>
      <c r="D30" s="26">
        <v>50.3651489088722</v>
      </c>
      <c r="E30" s="26">
        <v>150.6</v>
      </c>
      <c r="F30" s="26">
        <v>124.77</v>
      </c>
      <c r="G30" s="26">
        <v>163.06</v>
      </c>
      <c r="H30" s="26">
        <v>134</v>
      </c>
      <c r="I30" s="26">
        <v>0.39333637059238202</v>
      </c>
      <c r="J30" s="30">
        <v>382.87839940453398</v>
      </c>
      <c r="K30" s="30">
        <v>317.20941496483198</v>
      </c>
      <c r="L30" s="30">
        <v>414.55612089577198</v>
      </c>
      <c r="M30" s="30">
        <v>340.67533545954501</v>
      </c>
      <c r="N30" s="35">
        <v>3.6550687224634601E-2</v>
      </c>
      <c r="O30" s="35">
        <v>0.25952185119648702</v>
      </c>
      <c r="P30" s="26">
        <v>-0.39361209240638101</v>
      </c>
      <c r="Q30" s="26">
        <v>-3.95984584127929E-2</v>
      </c>
      <c r="R30" s="35">
        <v>5.9780080192655296</v>
      </c>
      <c r="S30" s="35">
        <v>7.4721091430946398</v>
      </c>
      <c r="T30" s="26">
        <v>5.1826938559325102</v>
      </c>
      <c r="U30" s="26">
        <v>6.48136853121144</v>
      </c>
      <c r="V30" s="36">
        <v>0.20702091849002099</v>
      </c>
      <c r="W30" s="36">
        <v>0.21686567164179099</v>
      </c>
    </row>
    <row r="31" spans="1:30" x14ac:dyDescent="0.2">
      <c r="A31" s="34">
        <v>37226</v>
      </c>
      <c r="B31" s="8" t="s">
        <v>807</v>
      </c>
      <c r="C31" s="26" t="s">
        <v>1072</v>
      </c>
      <c r="D31" s="26">
        <v>50.434898785092997</v>
      </c>
      <c r="E31" s="26">
        <v>151.16999999999999</v>
      </c>
      <c r="F31" s="26">
        <v>125.78</v>
      </c>
      <c r="G31" s="26">
        <v>165.77</v>
      </c>
      <c r="H31" s="26">
        <v>135.94999999999999</v>
      </c>
      <c r="I31" s="26">
        <v>0.39388109573975799</v>
      </c>
      <c r="J31" s="30">
        <v>383.79602787507201</v>
      </c>
      <c r="K31" s="30">
        <v>319.33494996445398</v>
      </c>
      <c r="L31" s="30">
        <v>420.86305180161901</v>
      </c>
      <c r="M31" s="30">
        <v>345.15492485027499</v>
      </c>
      <c r="N31" s="35">
        <v>0.23966577168243999</v>
      </c>
      <c r="O31" s="35">
        <v>0.67007311238165301</v>
      </c>
      <c r="P31" s="26">
        <v>1.5213696259552401</v>
      </c>
      <c r="Q31" s="26">
        <v>1.3149145020102</v>
      </c>
      <c r="R31" s="35">
        <v>5.2894112625581302</v>
      </c>
      <c r="S31" s="35">
        <v>7.5380611949871001</v>
      </c>
      <c r="T31" s="26">
        <v>5.5776341988355203</v>
      </c>
      <c r="U31" s="26">
        <v>6.9096410785490097</v>
      </c>
      <c r="V31" s="36">
        <v>0.20186039115916701</v>
      </c>
      <c r="W31" s="36">
        <v>0.219345347554248</v>
      </c>
    </row>
    <row r="32" spans="1:30" x14ac:dyDescent="0.2">
      <c r="A32" s="34">
        <v>37257</v>
      </c>
      <c r="B32" s="8" t="s">
        <v>1035</v>
      </c>
      <c r="C32" s="26" t="s">
        <v>1073</v>
      </c>
      <c r="D32" s="26">
        <v>50.900472009715898</v>
      </c>
      <c r="E32" s="26">
        <v>159.31</v>
      </c>
      <c r="F32" s="26">
        <v>130.19999999999999</v>
      </c>
      <c r="G32" s="26">
        <v>173.95</v>
      </c>
      <c r="H32" s="26">
        <v>141.69</v>
      </c>
      <c r="I32" s="26">
        <v>0.39751707987532497</v>
      </c>
      <c r="J32" s="30">
        <v>400.76265414800503</v>
      </c>
      <c r="K32" s="30">
        <v>327.53309629069298</v>
      </c>
      <c r="L32" s="30">
        <v>437.591260366867</v>
      </c>
      <c r="M32" s="30">
        <v>356.43751469607002</v>
      </c>
      <c r="N32" s="35">
        <v>4.4207404560361496</v>
      </c>
      <c r="O32" s="35">
        <v>2.5672562076750398</v>
      </c>
      <c r="P32" s="26">
        <v>3.9747391683917299</v>
      </c>
      <c r="Q32" s="26">
        <v>3.2688479965016</v>
      </c>
      <c r="R32" s="35">
        <v>3.9756192653991298</v>
      </c>
      <c r="S32" s="35">
        <v>6.7555773539036599</v>
      </c>
      <c r="T32" s="26">
        <v>4.5170527758048102</v>
      </c>
      <c r="U32" s="26">
        <v>5.7547195278877501</v>
      </c>
      <c r="V32" s="36">
        <v>0.22357910906298001</v>
      </c>
      <c r="W32" s="36">
        <v>0.227680146799351</v>
      </c>
    </row>
    <row r="33" spans="1:23" x14ac:dyDescent="0.2">
      <c r="A33" s="34">
        <v>37288</v>
      </c>
      <c r="B33" s="8" t="s">
        <v>808</v>
      </c>
      <c r="C33" s="26" t="s">
        <v>63</v>
      </c>
      <c r="D33" s="26">
        <v>50.867749849080496</v>
      </c>
      <c r="E33" s="26">
        <v>158.68</v>
      </c>
      <c r="F33" s="26">
        <v>130.04</v>
      </c>
      <c r="G33" s="26">
        <v>173.15</v>
      </c>
      <c r="H33" s="26">
        <v>141.38</v>
      </c>
      <c r="I33" s="26">
        <v>0.39726152983365698</v>
      </c>
      <c r="J33" s="30">
        <v>399.43459933420399</v>
      </c>
      <c r="K33" s="30">
        <v>327.34103414053402</v>
      </c>
      <c r="L33" s="30">
        <v>435.85896694427402</v>
      </c>
      <c r="M33" s="30">
        <v>355.88646114110003</v>
      </c>
      <c r="N33" s="35">
        <v>-0.33138187903868399</v>
      </c>
      <c r="O33" s="35">
        <v>-5.8639005442229199E-2</v>
      </c>
      <c r="P33" s="26">
        <v>-0.39587020571202303</v>
      </c>
      <c r="Q33" s="26">
        <v>-0.154600324671017</v>
      </c>
      <c r="R33" s="35">
        <v>5.41528398676276</v>
      </c>
      <c r="S33" s="35">
        <v>5.02519586054893</v>
      </c>
      <c r="T33" s="26">
        <v>6.2008118436278803</v>
      </c>
      <c r="U33" s="26">
        <v>5.8857210024942903</v>
      </c>
      <c r="V33" s="36">
        <v>0.22023992617656099</v>
      </c>
      <c r="W33" s="36">
        <v>0.22471353798274199</v>
      </c>
    </row>
    <row r="34" spans="1:23" x14ac:dyDescent="0.2">
      <c r="A34" s="34">
        <v>37316</v>
      </c>
      <c r="B34" s="8" t="s">
        <v>809</v>
      </c>
      <c r="C34" s="26" t="s">
        <v>64</v>
      </c>
      <c r="D34" s="26">
        <v>51.127948444496397</v>
      </c>
      <c r="E34" s="26">
        <v>156.87</v>
      </c>
      <c r="F34" s="26">
        <v>131.06</v>
      </c>
      <c r="G34" s="26">
        <v>171.47</v>
      </c>
      <c r="H34" s="26">
        <v>141.34</v>
      </c>
      <c r="I34" s="26">
        <v>0.39929360108473799</v>
      </c>
      <c r="J34" s="30">
        <v>392.86880524466198</v>
      </c>
      <c r="K34" s="30">
        <v>328.22965267651898</v>
      </c>
      <c r="L34" s="30">
        <v>429.43337818131101</v>
      </c>
      <c r="M34" s="30">
        <v>353.97511910040498</v>
      </c>
      <c r="N34" s="35">
        <v>-1.6437719968390301</v>
      </c>
      <c r="O34" s="35">
        <v>0.27146567136560101</v>
      </c>
      <c r="P34" s="26">
        <v>-1.47423576208882</v>
      </c>
      <c r="Q34" s="26">
        <v>-0.537065117500235</v>
      </c>
      <c r="R34" s="35">
        <v>3.46072812226552</v>
      </c>
      <c r="S34" s="35">
        <v>5.9147799145304196</v>
      </c>
      <c r="T34" s="26">
        <v>3.7445058928748298</v>
      </c>
      <c r="U34" s="26">
        <v>4.6132224918562104</v>
      </c>
      <c r="V34" s="36">
        <v>0.196932702578971</v>
      </c>
      <c r="W34" s="36">
        <v>0.21317390689118401</v>
      </c>
    </row>
    <row r="35" spans="1:23" x14ac:dyDescent="0.2">
      <c r="A35" s="34">
        <v>37347</v>
      </c>
      <c r="B35" s="8" t="s">
        <v>810</v>
      </c>
      <c r="C35" s="26" t="s">
        <v>1074</v>
      </c>
      <c r="D35" s="26">
        <v>51.407234972561497</v>
      </c>
      <c r="E35" s="26">
        <v>156.63999999999999</v>
      </c>
      <c r="F35" s="26">
        <v>131.16</v>
      </c>
      <c r="G35" s="26">
        <v>170.79</v>
      </c>
      <c r="H35" s="26">
        <v>140.80000000000001</v>
      </c>
      <c r="I35" s="26">
        <v>0.40147474323728599</v>
      </c>
      <c r="J35" s="30">
        <v>390.16152980617301</v>
      </c>
      <c r="K35" s="30">
        <v>326.69551997815199</v>
      </c>
      <c r="L35" s="30">
        <v>425.40658628444999</v>
      </c>
      <c r="M35" s="30">
        <v>350.70699308420097</v>
      </c>
      <c r="N35" s="35">
        <v>-0.68910420026945296</v>
      </c>
      <c r="O35" s="35">
        <v>-0.467396131293152</v>
      </c>
      <c r="P35" s="26">
        <v>-0.93769886120975698</v>
      </c>
      <c r="Q35" s="26">
        <v>-0.92326433126443996</v>
      </c>
      <c r="R35" s="35">
        <v>1.5487086663293499</v>
      </c>
      <c r="S35" s="35">
        <v>4.3104944432057302</v>
      </c>
      <c r="T35" s="26">
        <v>1.8963913398091199</v>
      </c>
      <c r="U35" s="26">
        <v>2.7926236116433198</v>
      </c>
      <c r="V35" s="36">
        <v>0.19426654467825599</v>
      </c>
      <c r="W35" s="36">
        <v>0.21299715909090899</v>
      </c>
    </row>
    <row r="36" spans="1:23" x14ac:dyDescent="0.2">
      <c r="A36" s="34">
        <v>37377</v>
      </c>
      <c r="B36" s="8" t="s">
        <v>811</v>
      </c>
      <c r="C36" s="26" t="s">
        <v>66</v>
      </c>
      <c r="D36" s="26">
        <v>51.511429231397599</v>
      </c>
      <c r="E36" s="26">
        <v>160.03</v>
      </c>
      <c r="F36" s="26">
        <v>133.05000000000001</v>
      </c>
      <c r="G36" s="26">
        <v>174.22</v>
      </c>
      <c r="H36" s="26">
        <v>142.68</v>
      </c>
      <c r="I36" s="26">
        <v>0.40228846845194399</v>
      </c>
      <c r="J36" s="30">
        <v>397.79912314120099</v>
      </c>
      <c r="K36" s="30">
        <v>330.73282093317999</v>
      </c>
      <c r="L36" s="30">
        <v>433.07231915053501</v>
      </c>
      <c r="M36" s="30">
        <v>354.67086727355201</v>
      </c>
      <c r="N36" s="35">
        <v>1.95754649076301</v>
      </c>
      <c r="O36" s="35">
        <v>1.2357993018387701</v>
      </c>
      <c r="P36" s="26">
        <v>1.80197794609567</v>
      </c>
      <c r="Q36" s="26">
        <v>1.13025239516682</v>
      </c>
      <c r="R36" s="35">
        <v>3.69672586364775</v>
      </c>
      <c r="S36" s="35">
        <v>6.2488603920401804</v>
      </c>
      <c r="T36" s="26">
        <v>3.6468386751760802</v>
      </c>
      <c r="U36" s="26">
        <v>4.6168214957407603</v>
      </c>
      <c r="V36" s="36">
        <v>0.20278090943254401</v>
      </c>
      <c r="W36" s="36">
        <v>0.22105410709279499</v>
      </c>
    </row>
    <row r="37" spans="1:23" x14ac:dyDescent="0.2">
      <c r="A37" s="34">
        <v>37408</v>
      </c>
      <c r="B37" s="8" t="s">
        <v>812</v>
      </c>
      <c r="C37" s="26" t="s">
        <v>67</v>
      </c>
      <c r="D37" s="26">
        <v>51.762586176959203</v>
      </c>
      <c r="E37" s="26">
        <v>160.16999999999999</v>
      </c>
      <c r="F37" s="26">
        <v>132.94</v>
      </c>
      <c r="G37" s="26">
        <v>174.34</v>
      </c>
      <c r="H37" s="26">
        <v>142.65</v>
      </c>
      <c r="I37" s="26">
        <v>0.40424992718990999</v>
      </c>
      <c r="J37" s="30">
        <v>396.21528472101602</v>
      </c>
      <c r="K37" s="30">
        <v>328.85596522951698</v>
      </c>
      <c r="L37" s="30">
        <v>431.26785751552598</v>
      </c>
      <c r="M37" s="30">
        <v>352.875759289835</v>
      </c>
      <c r="N37" s="35">
        <v>-0.39815030452525801</v>
      </c>
      <c r="O37" s="35">
        <v>-0.56748395831020004</v>
      </c>
      <c r="P37" s="26">
        <v>-0.41666519775440702</v>
      </c>
      <c r="Q37" s="26">
        <v>-0.50613347454125901</v>
      </c>
      <c r="R37" s="35">
        <v>1.3624309598581299</v>
      </c>
      <c r="S37" s="35">
        <v>4.4981745933435002</v>
      </c>
      <c r="T37" s="26">
        <v>1.57412144142826</v>
      </c>
      <c r="U37" s="26">
        <v>2.70958281334444</v>
      </c>
      <c r="V37" s="36">
        <v>0.204829246276516</v>
      </c>
      <c r="W37" s="36">
        <v>0.22215212057483399</v>
      </c>
    </row>
    <row r="38" spans="1:23" x14ac:dyDescent="0.2">
      <c r="A38" s="34">
        <v>37438</v>
      </c>
      <c r="B38" s="8" t="s">
        <v>813</v>
      </c>
      <c r="C38" s="26" t="s">
        <v>68</v>
      </c>
      <c r="D38" s="26">
        <v>51.911181353361798</v>
      </c>
      <c r="E38" s="26">
        <v>161.78</v>
      </c>
      <c r="F38" s="26">
        <v>134.54</v>
      </c>
      <c r="G38" s="26">
        <v>175.02</v>
      </c>
      <c r="H38" s="26">
        <v>143.21</v>
      </c>
      <c r="I38" s="26">
        <v>0.40541040995706101</v>
      </c>
      <c r="J38" s="30">
        <v>399.05240720665</v>
      </c>
      <c r="K38" s="30">
        <v>331.86123665213699</v>
      </c>
      <c r="L38" s="30">
        <v>431.71067072139903</v>
      </c>
      <c r="M38" s="30">
        <v>353.24697265461998</v>
      </c>
      <c r="N38" s="35">
        <v>0.71605578962767902</v>
      </c>
      <c r="O38" s="35">
        <v>0.91385644183830095</v>
      </c>
      <c r="P38" s="26">
        <v>0.102677071373591</v>
      </c>
      <c r="Q38" s="26">
        <v>0.105196618076508</v>
      </c>
      <c r="R38" s="35">
        <v>3.0410364747176102</v>
      </c>
      <c r="S38" s="35">
        <v>5.0578212907229902</v>
      </c>
      <c r="T38" s="26">
        <v>2.7523472099445301</v>
      </c>
      <c r="U38" s="26">
        <v>3.5914872716212201</v>
      </c>
      <c r="V38" s="36">
        <v>0.202467667608146</v>
      </c>
      <c r="W38" s="36">
        <v>0.22212136024020701</v>
      </c>
    </row>
    <row r="39" spans="1:23" x14ac:dyDescent="0.2">
      <c r="A39" s="34">
        <v>37469</v>
      </c>
      <c r="B39" s="8" t="s">
        <v>814</v>
      </c>
      <c r="C39" s="26" t="s">
        <v>1075</v>
      </c>
      <c r="D39" s="26">
        <v>52.108560301264298</v>
      </c>
      <c r="E39" s="26">
        <v>161.68</v>
      </c>
      <c r="F39" s="26">
        <v>134.80000000000001</v>
      </c>
      <c r="G39" s="26">
        <v>174.68</v>
      </c>
      <c r="H39" s="26">
        <v>143.33000000000001</v>
      </c>
      <c r="I39" s="26">
        <v>0.406951879022104</v>
      </c>
      <c r="J39" s="30">
        <v>397.29513078674898</v>
      </c>
      <c r="K39" s="30">
        <v>331.24309518835798</v>
      </c>
      <c r="L39" s="30">
        <v>429.239939669899</v>
      </c>
      <c r="M39" s="30">
        <v>352.20380440168702</v>
      </c>
      <c r="N39" s="35">
        <v>-0.44036231536653803</v>
      </c>
      <c r="O39" s="35">
        <v>-0.186265039573319</v>
      </c>
      <c r="P39" s="26">
        <v>-0.57231178635704905</v>
      </c>
      <c r="Q39" s="26">
        <v>-0.29530847641622299</v>
      </c>
      <c r="R39" s="35">
        <v>2.7256384088644201</v>
      </c>
      <c r="S39" s="35">
        <v>4.4847953238996503</v>
      </c>
      <c r="T39" s="26">
        <v>2.5155596065850299</v>
      </c>
      <c r="U39" s="26">
        <v>3.2278144011532102</v>
      </c>
      <c r="V39" s="36">
        <v>0.199406528189911</v>
      </c>
      <c r="W39" s="36">
        <v>0.218726016884113</v>
      </c>
    </row>
    <row r="40" spans="1:23" x14ac:dyDescent="0.2">
      <c r="A40" s="34">
        <v>37500</v>
      </c>
      <c r="B40" s="8" t="s">
        <v>815</v>
      </c>
      <c r="C40" s="26" t="s">
        <v>70</v>
      </c>
      <c r="D40" s="26">
        <v>52.4219835649941</v>
      </c>
      <c r="E40" s="26">
        <v>160.91</v>
      </c>
      <c r="F40" s="26">
        <v>134.34</v>
      </c>
      <c r="G40" s="26">
        <v>174.19</v>
      </c>
      <c r="H40" s="26">
        <v>143.21</v>
      </c>
      <c r="I40" s="26">
        <v>0.40939961861357699</v>
      </c>
      <c r="J40" s="30">
        <v>393.03895920792098</v>
      </c>
      <c r="K40" s="30">
        <v>328.13904530477902</v>
      </c>
      <c r="L40" s="30">
        <v>425.47670315348802</v>
      </c>
      <c r="M40" s="30">
        <v>349.804917955169</v>
      </c>
      <c r="N40" s="35">
        <v>-1.0712871236051</v>
      </c>
      <c r="O40" s="35">
        <v>-0.93709119636555804</v>
      </c>
      <c r="P40" s="26">
        <v>-0.87672095921591497</v>
      </c>
      <c r="Q40" s="26">
        <v>-0.681107477130383</v>
      </c>
      <c r="R40" s="35">
        <v>2.3383943208745701</v>
      </c>
      <c r="S40" s="35">
        <v>4.1038631848533598</v>
      </c>
      <c r="T40" s="26">
        <v>2.0582021842694398</v>
      </c>
      <c r="U40" s="26">
        <v>2.8008931714969401</v>
      </c>
      <c r="V40" s="36">
        <v>0.19778174780407901</v>
      </c>
      <c r="W40" s="36">
        <v>0.21632567558131399</v>
      </c>
    </row>
    <row r="41" spans="1:23" x14ac:dyDescent="0.2">
      <c r="A41" s="34">
        <v>37530</v>
      </c>
      <c r="B41" s="8" t="s">
        <v>816</v>
      </c>
      <c r="C41" s="26" t="s">
        <v>71</v>
      </c>
      <c r="D41" s="26">
        <v>52.653036086685702</v>
      </c>
      <c r="E41" s="26">
        <v>160.16</v>
      </c>
      <c r="F41" s="26">
        <v>133.97999999999999</v>
      </c>
      <c r="G41" s="26">
        <v>173.6</v>
      </c>
      <c r="H41" s="26">
        <v>142.69</v>
      </c>
      <c r="I41" s="26">
        <v>0.41120406796530701</v>
      </c>
      <c r="J41" s="30">
        <v>389.49031023086201</v>
      </c>
      <c r="K41" s="30">
        <v>325.82362490466397</v>
      </c>
      <c r="L41" s="30">
        <v>422.17481178869701</v>
      </c>
      <c r="M41" s="30">
        <v>347.00532197079002</v>
      </c>
      <c r="N41" s="35">
        <v>-0.90287461177126505</v>
      </c>
      <c r="O41" s="35">
        <v>-0.70562172751044105</v>
      </c>
      <c r="P41" s="26">
        <v>-0.77604516071462204</v>
      </c>
      <c r="Q41" s="26">
        <v>-0.80033065308080498</v>
      </c>
      <c r="R41" s="35">
        <v>1.7640776345428499</v>
      </c>
      <c r="S41" s="35">
        <v>2.9821918885567702</v>
      </c>
      <c r="T41" s="26">
        <v>1.4369489394484101</v>
      </c>
      <c r="U41" s="26">
        <v>1.8177358642005801</v>
      </c>
      <c r="V41" s="36">
        <v>0.195402298850575</v>
      </c>
      <c r="W41" s="36">
        <v>0.21662344943584</v>
      </c>
    </row>
    <row r="42" spans="1:23" x14ac:dyDescent="0.2">
      <c r="A42" s="34">
        <v>37561</v>
      </c>
      <c r="B42" s="8" t="s">
        <v>817</v>
      </c>
      <c r="C42" s="26" t="s">
        <v>72</v>
      </c>
      <c r="D42" s="26">
        <v>53.0788772813736</v>
      </c>
      <c r="E42" s="26">
        <v>161.66999999999999</v>
      </c>
      <c r="F42" s="26">
        <v>135.5</v>
      </c>
      <c r="G42" s="26">
        <v>175.15</v>
      </c>
      <c r="H42" s="26">
        <v>144.16</v>
      </c>
      <c r="I42" s="26">
        <v>0.41452975712926299</v>
      </c>
      <c r="J42" s="30">
        <v>390.00818932664998</v>
      </c>
      <c r="K42" s="30">
        <v>326.87641277763998</v>
      </c>
      <c r="L42" s="30">
        <v>422.52696456091297</v>
      </c>
      <c r="M42" s="30">
        <v>347.76755473080902</v>
      </c>
      <c r="N42" s="35">
        <v>0.13296328103289401</v>
      </c>
      <c r="O42" s="35">
        <v>0.32311588003630698</v>
      </c>
      <c r="P42" s="26">
        <v>8.3413970322943107E-2</v>
      </c>
      <c r="Q42" s="26">
        <v>0.219660250652676</v>
      </c>
      <c r="R42" s="35">
        <v>1.8621551733409201</v>
      </c>
      <c r="S42" s="35">
        <v>3.0475128910912601</v>
      </c>
      <c r="T42" s="26">
        <v>1.92274176242229</v>
      </c>
      <c r="U42" s="26">
        <v>2.0818117817942099</v>
      </c>
      <c r="V42" s="36">
        <v>0.193136531365314</v>
      </c>
      <c r="W42" s="36">
        <v>0.21496947835738101</v>
      </c>
    </row>
    <row r="43" spans="1:23" x14ac:dyDescent="0.2">
      <c r="A43" s="34">
        <v>37591</v>
      </c>
      <c r="B43" s="8" t="s">
        <v>818</v>
      </c>
      <c r="C43" s="26" t="s">
        <v>1072</v>
      </c>
      <c r="D43" s="26">
        <v>53.309929803065103</v>
      </c>
      <c r="E43" s="26">
        <v>162.41</v>
      </c>
      <c r="F43" s="26">
        <v>136.44</v>
      </c>
      <c r="G43" s="26">
        <v>176.06</v>
      </c>
      <c r="H43" s="26">
        <v>145.15</v>
      </c>
      <c r="I43" s="26">
        <v>0.41633420648099201</v>
      </c>
      <c r="J43" s="30">
        <v>390.09525874116503</v>
      </c>
      <c r="K43" s="30">
        <v>327.71748723997598</v>
      </c>
      <c r="L43" s="30">
        <v>422.88141896416101</v>
      </c>
      <c r="M43" s="30">
        <v>348.638179953698</v>
      </c>
      <c r="N43" s="35">
        <v>2.2325022114144701E-2</v>
      </c>
      <c r="O43" s="35">
        <v>0.25730656280409397</v>
      </c>
      <c r="P43" s="26">
        <v>8.38891793844221E-2</v>
      </c>
      <c r="Q43" s="26">
        <v>0.250346879990682</v>
      </c>
      <c r="R43" s="35">
        <v>1.6412965243461899</v>
      </c>
      <c r="S43" s="35">
        <v>2.6249983838144</v>
      </c>
      <c r="T43" s="26">
        <v>0.47957813210310901</v>
      </c>
      <c r="U43" s="26">
        <v>1.0091859778427601</v>
      </c>
      <c r="V43" s="36">
        <v>0.190340076223981</v>
      </c>
      <c r="W43" s="36">
        <v>0.212952118498105</v>
      </c>
    </row>
    <row r="44" spans="1:23" x14ac:dyDescent="0.2">
      <c r="A44" s="34">
        <v>37622</v>
      </c>
      <c r="B44" s="8" t="s">
        <v>1036</v>
      </c>
      <c r="C44" s="26" t="s">
        <v>1073</v>
      </c>
      <c r="D44" s="26">
        <v>53.525440675315501</v>
      </c>
      <c r="E44" s="26">
        <v>168.92</v>
      </c>
      <c r="F44" s="26">
        <v>140.52000000000001</v>
      </c>
      <c r="G44" s="26">
        <v>183.75</v>
      </c>
      <c r="H44" s="26">
        <v>151.07</v>
      </c>
      <c r="I44" s="26">
        <v>0.418017280315789</v>
      </c>
      <c r="J44" s="30">
        <v>404.09812693004102</v>
      </c>
      <c r="K44" s="30">
        <v>336.15835186010702</v>
      </c>
      <c r="L44" s="30">
        <v>439.57512919367099</v>
      </c>
      <c r="M44" s="30">
        <v>361.39654295122699</v>
      </c>
      <c r="N44" s="35">
        <v>3.5896022510151</v>
      </c>
      <c r="O44" s="35">
        <v>2.5756527951010102</v>
      </c>
      <c r="P44" s="26">
        <v>3.9476102474307999</v>
      </c>
      <c r="Q44" s="26">
        <v>3.6594853148968198</v>
      </c>
      <c r="R44" s="35">
        <v>0.832281338471064</v>
      </c>
      <c r="S44" s="35">
        <v>2.6333996982580201</v>
      </c>
      <c r="T44" s="26">
        <v>0.45336116291294598</v>
      </c>
      <c r="U44" s="26">
        <v>1.3912756235508801</v>
      </c>
      <c r="V44" s="36">
        <v>0.202106461713635</v>
      </c>
      <c r="W44" s="36">
        <v>0.21632355861521099</v>
      </c>
    </row>
    <row r="45" spans="1:23" x14ac:dyDescent="0.2">
      <c r="A45" s="34">
        <v>37653</v>
      </c>
      <c r="B45" s="8" t="s">
        <v>819</v>
      </c>
      <c r="C45" s="26" t="s">
        <v>63</v>
      </c>
      <c r="D45" s="26">
        <v>53.674122454969499</v>
      </c>
      <c r="E45" s="26">
        <v>168.81</v>
      </c>
      <c r="F45" s="26">
        <v>140.91999999999999</v>
      </c>
      <c r="G45" s="26">
        <v>183.43</v>
      </c>
      <c r="H45" s="26">
        <v>151.24</v>
      </c>
      <c r="I45" s="26">
        <v>0.41917843942777999</v>
      </c>
      <c r="J45" s="30">
        <v>402.716323459867</v>
      </c>
      <c r="K45" s="30">
        <v>336.18141284262998</v>
      </c>
      <c r="L45" s="30">
        <v>437.59407151379298</v>
      </c>
      <c r="M45" s="30">
        <v>360.80099970422498</v>
      </c>
      <c r="N45" s="35">
        <v>-0.34194750682744501</v>
      </c>
      <c r="O45" s="35">
        <v>6.8601545657021E-3</v>
      </c>
      <c r="P45" s="26">
        <v>-0.45067556108380202</v>
      </c>
      <c r="Q45" s="26">
        <v>-0.1647894144582</v>
      </c>
      <c r="R45" s="35">
        <v>0.82159235357492899</v>
      </c>
      <c r="S45" s="35">
        <v>2.7006631555703602</v>
      </c>
      <c r="T45" s="26">
        <v>0.398088533472851</v>
      </c>
      <c r="U45" s="26">
        <v>1.3809287791862499</v>
      </c>
      <c r="V45" s="36">
        <v>0.19791370990633</v>
      </c>
      <c r="W45" s="36">
        <v>0.21284051838137999</v>
      </c>
    </row>
    <row r="46" spans="1:23" x14ac:dyDescent="0.2">
      <c r="A46" s="34">
        <v>37681</v>
      </c>
      <c r="B46" s="8" t="s">
        <v>820</v>
      </c>
      <c r="C46" s="26" t="s">
        <v>64</v>
      </c>
      <c r="D46" s="26">
        <v>54.012930412786197</v>
      </c>
      <c r="E46" s="26">
        <v>168.3</v>
      </c>
      <c r="F46" s="26">
        <v>141.71</v>
      </c>
      <c r="G46" s="26">
        <v>182.69</v>
      </c>
      <c r="H46" s="26">
        <v>151.84</v>
      </c>
      <c r="I46" s="26">
        <v>0.42182442569690698</v>
      </c>
      <c r="J46" s="30">
        <v>398.981163127164</v>
      </c>
      <c r="K46" s="30">
        <v>335.94545826946199</v>
      </c>
      <c r="L46" s="30">
        <v>433.09488230363399</v>
      </c>
      <c r="M46" s="30">
        <v>359.96018900314101</v>
      </c>
      <c r="N46" s="35">
        <v>-0.92749166475621903</v>
      </c>
      <c r="O46" s="35">
        <v>-7.0186680213391001E-2</v>
      </c>
      <c r="P46" s="26">
        <v>-1.02816502851485</v>
      </c>
      <c r="Q46" s="26">
        <v>-0.233040014238872</v>
      </c>
      <c r="R46" s="35">
        <v>1.55582672915322</v>
      </c>
      <c r="S46" s="35">
        <v>2.3507338627162899</v>
      </c>
      <c r="T46" s="26">
        <v>0.85263612666286503</v>
      </c>
      <c r="U46" s="26">
        <v>1.69081655172421</v>
      </c>
      <c r="V46" s="36">
        <v>0.18763672288476499</v>
      </c>
      <c r="W46" s="36">
        <v>0.203174394099052</v>
      </c>
    </row>
    <row r="47" spans="1:23" x14ac:dyDescent="0.2">
      <c r="A47" s="34">
        <v>37712</v>
      </c>
      <c r="B47" s="8" t="s">
        <v>821</v>
      </c>
      <c r="C47" s="26" t="s">
        <v>1074</v>
      </c>
      <c r="D47" s="26">
        <v>54.105144199470402</v>
      </c>
      <c r="E47" s="26">
        <v>168.64</v>
      </c>
      <c r="F47" s="26">
        <v>142.35</v>
      </c>
      <c r="G47" s="26">
        <v>182.97</v>
      </c>
      <c r="H47" s="26">
        <v>152.01</v>
      </c>
      <c r="I47" s="26">
        <v>0.42254458709737402</v>
      </c>
      <c r="J47" s="30">
        <v>399.105810722733</v>
      </c>
      <c r="K47" s="30">
        <v>336.887524646472</v>
      </c>
      <c r="L47" s="30">
        <v>433.01939153189301</v>
      </c>
      <c r="M47" s="30">
        <v>359.74901736220698</v>
      </c>
      <c r="N47" s="35">
        <v>3.1241473805909699E-2</v>
      </c>
      <c r="O47" s="35">
        <v>0.28042241793149197</v>
      </c>
      <c r="P47" s="26">
        <v>-1.74305388554452E-2</v>
      </c>
      <c r="Q47" s="26">
        <v>-5.8665276712466199E-2</v>
      </c>
      <c r="R47" s="35">
        <v>2.29245587616058</v>
      </c>
      <c r="S47" s="35">
        <v>3.1197258747233101</v>
      </c>
      <c r="T47" s="26">
        <v>1.78953629137095</v>
      </c>
      <c r="U47" s="26">
        <v>2.5782275393167602</v>
      </c>
      <c r="V47" s="36">
        <v>0.18468563400070301</v>
      </c>
      <c r="W47" s="36">
        <v>0.20367081113084701</v>
      </c>
    </row>
    <row r="48" spans="1:23" x14ac:dyDescent="0.2">
      <c r="A48" s="34">
        <v>37742</v>
      </c>
      <c r="B48" s="8" t="s">
        <v>822</v>
      </c>
      <c r="C48" s="26" t="s">
        <v>66</v>
      </c>
      <c r="D48" s="26">
        <v>53.9305596707487</v>
      </c>
      <c r="E48" s="26">
        <v>172.82</v>
      </c>
      <c r="F48" s="26">
        <v>144.94999999999999</v>
      </c>
      <c r="G48" s="26">
        <v>186.43</v>
      </c>
      <c r="H48" s="26">
        <v>153.85</v>
      </c>
      <c r="I48" s="26">
        <v>0.42118113545716901</v>
      </c>
      <c r="J48" s="30">
        <v>410.32227099253402</v>
      </c>
      <c r="K48" s="30">
        <v>344.15121618081201</v>
      </c>
      <c r="L48" s="30">
        <v>442.636158900233</v>
      </c>
      <c r="M48" s="30">
        <v>365.28226705358998</v>
      </c>
      <c r="N48" s="35">
        <v>2.8103976360278802</v>
      </c>
      <c r="O48" s="35">
        <v>2.15611769594681</v>
      </c>
      <c r="P48" s="26">
        <v>2.2208629812901601</v>
      </c>
      <c r="Q48" s="26">
        <v>1.5380861168028599</v>
      </c>
      <c r="R48" s="35">
        <v>3.1481084604824798</v>
      </c>
      <c r="S48" s="35">
        <v>4.0571707427677701</v>
      </c>
      <c r="T48" s="26">
        <v>2.2083701328353902</v>
      </c>
      <c r="U48" s="26">
        <v>2.9919005926847899</v>
      </c>
      <c r="V48" s="36">
        <v>0.19227319765436299</v>
      </c>
      <c r="W48" s="36">
        <v>0.21176470588235299</v>
      </c>
    </row>
    <row r="49" spans="1:23" x14ac:dyDescent="0.2">
      <c r="A49" s="34">
        <v>37773</v>
      </c>
      <c r="B49" s="8" t="s">
        <v>823</v>
      </c>
      <c r="C49" s="26" t="s">
        <v>67</v>
      </c>
      <c r="D49" s="26">
        <v>53.975112399146603</v>
      </c>
      <c r="E49" s="26">
        <v>175.74</v>
      </c>
      <c r="F49" s="26">
        <v>147.88</v>
      </c>
      <c r="G49" s="26">
        <v>186.45</v>
      </c>
      <c r="H49" s="26">
        <v>154</v>
      </c>
      <c r="I49" s="26">
        <v>0.42152907860570898</v>
      </c>
      <c r="J49" s="30">
        <v>416.910739779317</v>
      </c>
      <c r="K49" s="30">
        <v>350.81802776013097</v>
      </c>
      <c r="L49" s="30">
        <v>442.31823962588902</v>
      </c>
      <c r="M49" s="30">
        <v>365.33659910102898</v>
      </c>
      <c r="N49" s="35">
        <v>1.60568149782503</v>
      </c>
      <c r="O49" s="35">
        <v>1.93717507475455</v>
      </c>
      <c r="P49" s="26">
        <v>-7.1824063161474203E-2</v>
      </c>
      <c r="Q49" s="26">
        <v>1.48739898810923E-2</v>
      </c>
      <c r="R49" s="35">
        <v>5.2232853845791496</v>
      </c>
      <c r="S49" s="35">
        <v>6.6783226861296203</v>
      </c>
      <c r="T49" s="26">
        <v>2.5623013442323002</v>
      </c>
      <c r="U49" s="26">
        <v>3.5312257878725899</v>
      </c>
      <c r="V49" s="36">
        <v>0.18839599675412499</v>
      </c>
      <c r="W49" s="36">
        <v>0.21071428571428599</v>
      </c>
    </row>
    <row r="50" spans="1:23" x14ac:dyDescent="0.2">
      <c r="A50" s="34">
        <v>37803</v>
      </c>
      <c r="B50" s="8" t="s">
        <v>824</v>
      </c>
      <c r="C50" s="26" t="s">
        <v>68</v>
      </c>
      <c r="D50" s="26">
        <v>54.053338701333502</v>
      </c>
      <c r="E50" s="26">
        <v>177.67</v>
      </c>
      <c r="F50" s="26">
        <v>148.26</v>
      </c>
      <c r="G50" s="26">
        <v>188.56</v>
      </c>
      <c r="H50" s="26">
        <v>154.9</v>
      </c>
      <c r="I50" s="26">
        <v>0.42214000204093499</v>
      </c>
      <c r="J50" s="30">
        <v>420.87932709767603</v>
      </c>
      <c r="K50" s="30">
        <v>351.21049718861599</v>
      </c>
      <c r="L50" s="30">
        <v>446.67645588753197</v>
      </c>
      <c r="M50" s="30">
        <v>366.93987599161397</v>
      </c>
      <c r="N50" s="35">
        <v>0.95190335477071097</v>
      </c>
      <c r="O50" s="35">
        <v>0.111872651183531</v>
      </c>
      <c r="P50" s="26">
        <v>0.98531235459093902</v>
      </c>
      <c r="Q50" s="26">
        <v>0.438849240544115</v>
      </c>
      <c r="R50" s="35">
        <v>5.46968756405031</v>
      </c>
      <c r="S50" s="35">
        <v>5.8305274613200204</v>
      </c>
      <c r="T50" s="26">
        <v>3.4666238712896398</v>
      </c>
      <c r="U50" s="26">
        <v>3.8762974340849499</v>
      </c>
      <c r="V50" s="36">
        <v>0.19836773236206701</v>
      </c>
      <c r="W50" s="36">
        <v>0.217301484828922</v>
      </c>
    </row>
    <row r="51" spans="1:23" x14ac:dyDescent="0.2">
      <c r="A51" s="34">
        <v>37834</v>
      </c>
      <c r="B51" s="8" t="s">
        <v>825</v>
      </c>
      <c r="C51" s="26" t="s">
        <v>1075</v>
      </c>
      <c r="D51" s="26">
        <v>54.215489910502399</v>
      </c>
      <c r="E51" s="26">
        <v>177.64</v>
      </c>
      <c r="F51" s="26">
        <v>148.15</v>
      </c>
      <c r="G51" s="26">
        <v>188.44</v>
      </c>
      <c r="H51" s="26">
        <v>155.11000000000001</v>
      </c>
      <c r="I51" s="26">
        <v>0.42340635326759402</v>
      </c>
      <c r="J51" s="30">
        <v>419.54967994476601</v>
      </c>
      <c r="K51" s="30">
        <v>349.90027631061201</v>
      </c>
      <c r="L51" s="30">
        <v>445.05709124516898</v>
      </c>
      <c r="M51" s="30">
        <v>366.33838581531597</v>
      </c>
      <c r="N51" s="35">
        <v>-0.31592123140814499</v>
      </c>
      <c r="O51" s="35">
        <v>-0.37305857555279798</v>
      </c>
      <c r="P51" s="26">
        <v>-0.36253637750957002</v>
      </c>
      <c r="Q51" s="26">
        <v>-0.16392063540983101</v>
      </c>
      <c r="R51" s="35">
        <v>5.6015157079694102</v>
      </c>
      <c r="S51" s="35">
        <v>5.6324739725199997</v>
      </c>
      <c r="T51" s="26">
        <v>3.6849207432639002</v>
      </c>
      <c r="U51" s="26">
        <v>4.0131824917792898</v>
      </c>
      <c r="V51" s="36">
        <v>0.199055011812352</v>
      </c>
      <c r="W51" s="36">
        <v>0.21487976274901699</v>
      </c>
    </row>
    <row r="52" spans="1:23" x14ac:dyDescent="0.2">
      <c r="A52" s="34">
        <v>37865</v>
      </c>
      <c r="B52" s="8" t="s">
        <v>826</v>
      </c>
      <c r="C52" s="26" t="s">
        <v>70</v>
      </c>
      <c r="D52" s="26">
        <v>54.538238163897297</v>
      </c>
      <c r="E52" s="26">
        <v>175.76</v>
      </c>
      <c r="F52" s="26">
        <v>147.66999999999999</v>
      </c>
      <c r="G52" s="26">
        <v>186.65</v>
      </c>
      <c r="H52" s="26">
        <v>154.5</v>
      </c>
      <c r="I52" s="26">
        <v>0.42592691816923101</v>
      </c>
      <c r="J52" s="30">
        <v>412.65295172109001</v>
      </c>
      <c r="K52" s="30">
        <v>346.702670577226</v>
      </c>
      <c r="L52" s="30">
        <v>438.22071824500102</v>
      </c>
      <c r="M52" s="30">
        <v>362.73828539433498</v>
      </c>
      <c r="N52" s="35">
        <v>-1.6438406590096399</v>
      </c>
      <c r="O52" s="35">
        <v>-0.91386202008808504</v>
      </c>
      <c r="P52" s="26">
        <v>-1.53606652599135</v>
      </c>
      <c r="Q52" s="26">
        <v>-0.98272541463777496</v>
      </c>
      <c r="R52" s="35">
        <v>4.99034308270521</v>
      </c>
      <c r="S52" s="35">
        <v>5.6572436404831903</v>
      </c>
      <c r="T52" s="26">
        <v>2.9952321706592202</v>
      </c>
      <c r="U52" s="26">
        <v>3.6973086355587701</v>
      </c>
      <c r="V52" s="36">
        <v>0.190221439696621</v>
      </c>
      <c r="W52" s="36">
        <v>0.208090614886731</v>
      </c>
    </row>
    <row r="53" spans="1:23" x14ac:dyDescent="0.2">
      <c r="A53" s="34">
        <v>37895</v>
      </c>
      <c r="B53" s="8" t="s">
        <v>827</v>
      </c>
      <c r="C53" s="26" t="s">
        <v>71</v>
      </c>
      <c r="D53" s="26">
        <v>54.738207386706698</v>
      </c>
      <c r="E53" s="26">
        <v>175.24</v>
      </c>
      <c r="F53" s="26">
        <v>147.03</v>
      </c>
      <c r="G53" s="26">
        <v>185.96</v>
      </c>
      <c r="H53" s="26">
        <v>153.97</v>
      </c>
      <c r="I53" s="26">
        <v>0.42748861648709602</v>
      </c>
      <c r="J53" s="30">
        <v>409.929044286703</v>
      </c>
      <c r="K53" s="30">
        <v>343.93898300316101</v>
      </c>
      <c r="L53" s="30">
        <v>435.00573542316403</v>
      </c>
      <c r="M53" s="30">
        <v>360.17333342172799</v>
      </c>
      <c r="N53" s="35">
        <v>-0.66009643770295101</v>
      </c>
      <c r="O53" s="35">
        <v>-0.79713478106884195</v>
      </c>
      <c r="P53" s="26">
        <v>-0.73364464252461103</v>
      </c>
      <c r="Q53" s="26">
        <v>-0.70710814818427703</v>
      </c>
      <c r="R53" s="35">
        <v>5.2475590583307898</v>
      </c>
      <c r="S53" s="35">
        <v>5.5598663552397998</v>
      </c>
      <c r="T53" s="26">
        <v>3.0392442363162302</v>
      </c>
      <c r="U53" s="26">
        <v>3.7947577795496499</v>
      </c>
      <c r="V53" s="36">
        <v>0.191865605658709</v>
      </c>
      <c r="W53" s="36">
        <v>0.20776774696369399</v>
      </c>
    </row>
    <row r="54" spans="1:23" x14ac:dyDescent="0.2">
      <c r="A54" s="34">
        <v>37926</v>
      </c>
      <c r="B54" s="8" t="s">
        <v>828</v>
      </c>
      <c r="C54" s="26" t="s">
        <v>72</v>
      </c>
      <c r="D54" s="26">
        <v>55.192541605369897</v>
      </c>
      <c r="E54" s="26">
        <v>176.96</v>
      </c>
      <c r="F54" s="26">
        <v>148.31</v>
      </c>
      <c r="G54" s="26">
        <v>187.54</v>
      </c>
      <c r="H54" s="26">
        <v>155.22</v>
      </c>
      <c r="I54" s="26">
        <v>0.43103682743209398</v>
      </c>
      <c r="J54" s="30">
        <v>410.54496678216799</v>
      </c>
      <c r="K54" s="30">
        <v>344.077328342356</v>
      </c>
      <c r="L54" s="30">
        <v>435.09043326360597</v>
      </c>
      <c r="M54" s="30">
        <v>360.108441138834</v>
      </c>
      <c r="N54" s="35">
        <v>0.150251001740309</v>
      </c>
      <c r="O54" s="35">
        <v>4.0223803067407402E-2</v>
      </c>
      <c r="P54" s="26">
        <v>1.9470511201435899E-2</v>
      </c>
      <c r="Q54" s="26">
        <v>-1.8016959300481999E-2</v>
      </c>
      <c r="R54" s="35">
        <v>5.2657298019752403</v>
      </c>
      <c r="S54" s="35">
        <v>5.2622076394409403</v>
      </c>
      <c r="T54" s="26">
        <v>2.9734122923371</v>
      </c>
      <c r="U54" s="26">
        <v>3.5486020015804698</v>
      </c>
      <c r="V54" s="36">
        <v>0.19317645472321501</v>
      </c>
      <c r="W54" s="36">
        <v>0.20822059013013799</v>
      </c>
    </row>
    <row r="55" spans="1:23" x14ac:dyDescent="0.2">
      <c r="A55" s="34">
        <v>37956</v>
      </c>
      <c r="B55" s="8" t="s">
        <v>829</v>
      </c>
      <c r="C55" s="26" t="s">
        <v>1072</v>
      </c>
      <c r="D55" s="26">
        <v>55.429810786838097</v>
      </c>
      <c r="E55" s="26">
        <v>177.24</v>
      </c>
      <c r="F55" s="26">
        <v>149.58000000000001</v>
      </c>
      <c r="G55" s="26">
        <v>188.58</v>
      </c>
      <c r="H55" s="26">
        <v>156.55000000000001</v>
      </c>
      <c r="I55" s="26">
        <v>0.43288982699059803</v>
      </c>
      <c r="J55" s="30">
        <v>409.43443100096101</v>
      </c>
      <c r="K55" s="30">
        <v>345.538265567162</v>
      </c>
      <c r="L55" s="30">
        <v>435.63047279486199</v>
      </c>
      <c r="M55" s="30">
        <v>361.63936003836898</v>
      </c>
      <c r="N55" s="35">
        <v>-0.27050283673208902</v>
      </c>
      <c r="O55" s="35">
        <v>0.42459560815712999</v>
      </c>
      <c r="P55" s="26">
        <v>0.12412121480232</v>
      </c>
      <c r="Q55" s="26">
        <v>0.42512719076876998</v>
      </c>
      <c r="R55" s="35">
        <v>4.9575512202337801</v>
      </c>
      <c r="S55" s="35">
        <v>5.4378478479351102</v>
      </c>
      <c r="T55" s="26">
        <v>3.0148058673112001</v>
      </c>
      <c r="U55" s="26">
        <v>3.72913261720154</v>
      </c>
      <c r="V55" s="36">
        <v>0.18491776975531499</v>
      </c>
      <c r="W55" s="36">
        <v>0.20459916959437899</v>
      </c>
    </row>
    <row r="56" spans="1:23" x14ac:dyDescent="0.2">
      <c r="A56" s="34">
        <v>37987</v>
      </c>
      <c r="B56" s="8" t="s">
        <v>1037</v>
      </c>
      <c r="C56" s="26" t="s">
        <v>1073</v>
      </c>
      <c r="D56" s="26">
        <v>55.774317349450101</v>
      </c>
      <c r="E56" s="26">
        <v>184.78</v>
      </c>
      <c r="F56" s="26">
        <v>154.09</v>
      </c>
      <c r="G56" s="26">
        <v>196.21</v>
      </c>
      <c r="H56" s="26">
        <v>162.35</v>
      </c>
      <c r="I56" s="26">
        <v>0.43558031761593602</v>
      </c>
      <c r="J56" s="30">
        <v>424.21567854892402</v>
      </c>
      <c r="K56" s="30">
        <v>353.757949494554</v>
      </c>
      <c r="L56" s="30">
        <v>450.45653365128499</v>
      </c>
      <c r="M56" s="30">
        <v>372.72115711883202</v>
      </c>
      <c r="N56" s="35">
        <v>3.61016231874454</v>
      </c>
      <c r="O56" s="35">
        <v>2.3788056914334699</v>
      </c>
      <c r="P56" s="26">
        <v>3.4033571529796798</v>
      </c>
      <c r="Q56" s="26">
        <v>3.0643227217545199</v>
      </c>
      <c r="R56" s="35">
        <v>4.9783827932383202</v>
      </c>
      <c r="S56" s="35">
        <v>5.2355080684626198</v>
      </c>
      <c r="T56" s="26">
        <v>2.4754367876939698</v>
      </c>
      <c r="U56" s="26">
        <v>3.13357014295894</v>
      </c>
      <c r="V56" s="36">
        <v>0.199169316633136</v>
      </c>
      <c r="W56" s="36">
        <v>0.20856174930705301</v>
      </c>
    </row>
    <row r="57" spans="1:23" x14ac:dyDescent="0.2">
      <c r="A57" s="34">
        <v>38018</v>
      </c>
      <c r="B57" s="8" t="s">
        <v>830</v>
      </c>
      <c r="C57" s="26" t="s">
        <v>63</v>
      </c>
      <c r="D57" s="26">
        <v>56.107944757453097</v>
      </c>
      <c r="E57" s="26">
        <v>184.55</v>
      </c>
      <c r="F57" s="26">
        <v>154.16999999999999</v>
      </c>
      <c r="G57" s="26">
        <v>195.91</v>
      </c>
      <c r="H57" s="26">
        <v>162.22</v>
      </c>
      <c r="I57" s="26">
        <v>0.43818584537941901</v>
      </c>
      <c r="J57" s="30">
        <v>421.168328338403</v>
      </c>
      <c r="K57" s="30">
        <v>351.83701533422698</v>
      </c>
      <c r="L57" s="30">
        <v>447.093401272157</v>
      </c>
      <c r="M57" s="30">
        <v>370.20821578464302</v>
      </c>
      <c r="N57" s="35">
        <v>-0.71834926538889599</v>
      </c>
      <c r="O57" s="35">
        <v>-0.54300805482152503</v>
      </c>
      <c r="P57" s="26">
        <v>-0.746605305481296</v>
      </c>
      <c r="Q57" s="26">
        <v>-0.67421483492242595</v>
      </c>
      <c r="R57" s="35">
        <v>4.58188650512332</v>
      </c>
      <c r="S57" s="35">
        <v>4.6568911586213799</v>
      </c>
      <c r="T57" s="26">
        <v>2.1708086047652801</v>
      </c>
      <c r="U57" s="26">
        <v>2.60731430570564</v>
      </c>
      <c r="V57" s="36">
        <v>0.19705519880651201</v>
      </c>
      <c r="W57" s="36">
        <v>0.20768092713598801</v>
      </c>
    </row>
    <row r="58" spans="1:23" x14ac:dyDescent="0.2">
      <c r="A58" s="34">
        <v>38047</v>
      </c>
      <c r="B58" s="8" t="s">
        <v>831</v>
      </c>
      <c r="C58" s="26" t="s">
        <v>64</v>
      </c>
      <c r="D58" s="26">
        <v>56.2980709356166</v>
      </c>
      <c r="E58" s="26">
        <v>184.01</v>
      </c>
      <c r="F58" s="26">
        <v>155.5</v>
      </c>
      <c r="G58" s="26">
        <v>193.96</v>
      </c>
      <c r="H58" s="26">
        <v>161.86000000000001</v>
      </c>
      <c r="I58" s="26">
        <v>0.439670672536562</v>
      </c>
      <c r="J58" s="30">
        <v>418.51779409894198</v>
      </c>
      <c r="K58" s="30">
        <v>353.67380567569899</v>
      </c>
      <c r="L58" s="30">
        <v>441.14836880294899</v>
      </c>
      <c r="M58" s="30">
        <v>368.139178049316</v>
      </c>
      <c r="N58" s="35">
        <v>-0.62932895498541996</v>
      </c>
      <c r="O58" s="35">
        <v>0.52205716323714402</v>
      </c>
      <c r="P58" s="26">
        <v>-1.3297070483016999</v>
      </c>
      <c r="Q58" s="26">
        <v>-0.558884878051913</v>
      </c>
      <c r="R58" s="35">
        <v>4.8966299107085796</v>
      </c>
      <c r="S58" s="35">
        <v>5.2771504926903301</v>
      </c>
      <c r="T58" s="26">
        <v>1.8595201255852101</v>
      </c>
      <c r="U58" s="26">
        <v>2.27219267464727</v>
      </c>
      <c r="V58" s="36">
        <v>0.18334405144694499</v>
      </c>
      <c r="W58" s="36">
        <v>0.198319535400964</v>
      </c>
    </row>
    <row r="59" spans="1:23" x14ac:dyDescent="0.2">
      <c r="A59" s="34">
        <v>38078</v>
      </c>
      <c r="B59" s="8" t="s">
        <v>832</v>
      </c>
      <c r="C59" s="26" t="s">
        <v>1074</v>
      </c>
      <c r="D59" s="26">
        <v>56.383031952561801</v>
      </c>
      <c r="E59" s="26">
        <v>184.59</v>
      </c>
      <c r="F59" s="26">
        <v>156.27000000000001</v>
      </c>
      <c r="G59" s="26">
        <v>194.31</v>
      </c>
      <c r="H59" s="26">
        <v>161.81</v>
      </c>
      <c r="I59" s="26">
        <v>0.44033419202912899</v>
      </c>
      <c r="J59" s="30">
        <v>419.20433012340101</v>
      </c>
      <c r="K59" s="30">
        <v>354.889542599187</v>
      </c>
      <c r="L59" s="30">
        <v>441.27847329908502</v>
      </c>
      <c r="M59" s="30">
        <v>367.47089580837297</v>
      </c>
      <c r="N59" s="35">
        <v>0.164039865004484</v>
      </c>
      <c r="O59" s="35">
        <v>0.34374525451921201</v>
      </c>
      <c r="P59" s="26">
        <v>2.9492231035255199E-2</v>
      </c>
      <c r="Q59" s="26">
        <v>-0.18152978025443001</v>
      </c>
      <c r="R59" s="35">
        <v>5.0358874415465298</v>
      </c>
      <c r="S59" s="35">
        <v>5.3436285512817401</v>
      </c>
      <c r="T59" s="26">
        <v>1.9073237662576601</v>
      </c>
      <c r="U59" s="26">
        <v>2.1464626930144401</v>
      </c>
      <c r="V59" s="36">
        <v>0.181224803225187</v>
      </c>
      <c r="W59" s="36">
        <v>0.2008528521105</v>
      </c>
    </row>
    <row r="60" spans="1:23" x14ac:dyDescent="0.2">
      <c r="A60" s="34">
        <v>38108</v>
      </c>
      <c r="B60" s="8" t="s">
        <v>833</v>
      </c>
      <c r="C60" s="26" t="s">
        <v>66</v>
      </c>
      <c r="D60" s="26">
        <v>56.2416029426468</v>
      </c>
      <c r="E60" s="26">
        <v>188.19</v>
      </c>
      <c r="F60" s="26">
        <v>158.08000000000001</v>
      </c>
      <c r="G60" s="26">
        <v>198.47</v>
      </c>
      <c r="H60" s="26">
        <v>164.17</v>
      </c>
      <c r="I60" s="26">
        <v>0.439229674825038</v>
      </c>
      <c r="J60" s="30">
        <v>428.45465774816603</v>
      </c>
      <c r="K60" s="30">
        <v>359.90282319374103</v>
      </c>
      <c r="L60" s="30">
        <v>451.859269479136</v>
      </c>
      <c r="M60" s="30">
        <v>373.76800660245698</v>
      </c>
      <c r="N60" s="35">
        <v>2.2066393307631</v>
      </c>
      <c r="O60" s="35">
        <v>1.41263125361126</v>
      </c>
      <c r="P60" s="26">
        <v>2.39775942409941</v>
      </c>
      <c r="Q60" s="26">
        <v>1.71363524728452</v>
      </c>
      <c r="R60" s="35">
        <v>4.4190598555060596</v>
      </c>
      <c r="S60" s="35">
        <v>4.5769435853609997</v>
      </c>
      <c r="T60" s="26">
        <v>2.08367761951911</v>
      </c>
      <c r="U60" s="26">
        <v>2.3230636453596398</v>
      </c>
      <c r="V60" s="36">
        <v>0.19047317813765199</v>
      </c>
      <c r="W60" s="36">
        <v>0.20892976792349399</v>
      </c>
    </row>
    <row r="61" spans="1:23" x14ac:dyDescent="0.2">
      <c r="A61" s="34">
        <v>38139</v>
      </c>
      <c r="B61" s="8" t="s">
        <v>834</v>
      </c>
      <c r="C61" s="26" t="s">
        <v>67</v>
      </c>
      <c r="D61" s="26">
        <v>56.331744509405603</v>
      </c>
      <c r="E61" s="26">
        <v>188.76</v>
      </c>
      <c r="F61" s="26">
        <v>158.05000000000001</v>
      </c>
      <c r="G61" s="26">
        <v>198.4</v>
      </c>
      <c r="H61" s="26">
        <v>163.93</v>
      </c>
      <c r="I61" s="26">
        <v>0.43993365282324798</v>
      </c>
      <c r="J61" s="30">
        <v>429.06469825312098</v>
      </c>
      <c r="K61" s="30">
        <v>359.25871773101102</v>
      </c>
      <c r="L61" s="30">
        <v>450.97709331118398</v>
      </c>
      <c r="M61" s="30">
        <v>372.62436948841997</v>
      </c>
      <c r="N61" s="35">
        <v>0.14238157852233299</v>
      </c>
      <c r="O61" s="35">
        <v>-0.178966493514543</v>
      </c>
      <c r="P61" s="26">
        <v>-0.195232504352194</v>
      </c>
      <c r="Q61" s="26">
        <v>-0.30597512195694698</v>
      </c>
      <c r="R61" s="35">
        <v>2.9152423562504</v>
      </c>
      <c r="S61" s="35">
        <v>2.4060023439421898</v>
      </c>
      <c r="T61" s="26">
        <v>1.9576071953576499</v>
      </c>
      <c r="U61" s="26">
        <v>1.99480982888749</v>
      </c>
      <c r="V61" s="36">
        <v>0.194305599493831</v>
      </c>
      <c r="W61" s="36">
        <v>0.210272677362289</v>
      </c>
    </row>
    <row r="62" spans="1:23" x14ac:dyDescent="0.2">
      <c r="A62" s="34">
        <v>38169</v>
      </c>
      <c r="B62" s="8" t="s">
        <v>835</v>
      </c>
      <c r="C62" s="26" t="s">
        <v>68</v>
      </c>
      <c r="D62" s="26">
        <v>56.479390179096498</v>
      </c>
      <c r="E62" s="26">
        <v>190.3</v>
      </c>
      <c r="F62" s="26">
        <v>158.76</v>
      </c>
      <c r="G62" s="26">
        <v>199.97</v>
      </c>
      <c r="H62" s="26">
        <v>165.26</v>
      </c>
      <c r="I62" s="26">
        <v>0.441086720234107</v>
      </c>
      <c r="J62" s="30">
        <v>431.43443515823401</v>
      </c>
      <c r="K62" s="30">
        <v>359.92922189028502</v>
      </c>
      <c r="L62" s="30">
        <v>453.35756173721501</v>
      </c>
      <c r="M62" s="30">
        <v>374.66555309642501</v>
      </c>
      <c r="N62" s="35">
        <v>0.55230293118062601</v>
      </c>
      <c r="O62" s="35">
        <v>0.186635459678786</v>
      </c>
      <c r="P62" s="26">
        <v>0.52784685992648395</v>
      </c>
      <c r="Q62" s="26">
        <v>0.54778586027748299</v>
      </c>
      <c r="R62" s="35">
        <v>2.5078703991818099</v>
      </c>
      <c r="S62" s="35">
        <v>2.4824783915802202</v>
      </c>
      <c r="T62" s="26">
        <v>1.49573718552241</v>
      </c>
      <c r="U62" s="26">
        <v>2.1054340534492102</v>
      </c>
      <c r="V62" s="36">
        <v>0.19866465104560399</v>
      </c>
      <c r="W62" s="36">
        <v>0.21003267578361401</v>
      </c>
    </row>
    <row r="63" spans="1:23" x14ac:dyDescent="0.2">
      <c r="A63" s="34">
        <v>38200</v>
      </c>
      <c r="B63" s="8" t="s">
        <v>836</v>
      </c>
      <c r="C63" s="26" t="s">
        <v>1075</v>
      </c>
      <c r="D63" s="26">
        <v>56.828041181559897</v>
      </c>
      <c r="E63" s="26">
        <v>190.24</v>
      </c>
      <c r="F63" s="26">
        <v>159.04</v>
      </c>
      <c r="G63" s="26">
        <v>199.54</v>
      </c>
      <c r="H63" s="26">
        <v>165.23</v>
      </c>
      <c r="I63" s="26">
        <v>0.44380957766396401</v>
      </c>
      <c r="J63" s="30">
        <v>428.65230849984698</v>
      </c>
      <c r="K63" s="30">
        <v>358.35188784596102</v>
      </c>
      <c r="L63" s="30">
        <v>449.60724157937</v>
      </c>
      <c r="M63" s="30">
        <v>372.299311046203</v>
      </c>
      <c r="N63" s="35">
        <v>-0.64485503049076498</v>
      </c>
      <c r="O63" s="35">
        <v>-0.43823450511745199</v>
      </c>
      <c r="P63" s="26">
        <v>-0.82723229396992604</v>
      </c>
      <c r="Q63" s="26">
        <v>-0.63156114317595202</v>
      </c>
      <c r="R63" s="35">
        <v>2.1696187579689101</v>
      </c>
      <c r="S63" s="35">
        <v>2.4154343701763699</v>
      </c>
      <c r="T63" s="26">
        <v>1.0223745276074701</v>
      </c>
      <c r="U63" s="26">
        <v>1.6271636993815</v>
      </c>
      <c r="V63" s="36">
        <v>0.19617706237424601</v>
      </c>
      <c r="W63" s="36">
        <v>0.20764994250438801</v>
      </c>
    </row>
    <row r="64" spans="1:23" x14ac:dyDescent="0.2">
      <c r="A64" s="34">
        <v>38231</v>
      </c>
      <c r="B64" s="8" t="s">
        <v>837</v>
      </c>
      <c r="C64" s="26" t="s">
        <v>70</v>
      </c>
      <c r="D64" s="26">
        <v>57.2979170496642</v>
      </c>
      <c r="E64" s="26">
        <v>189.13</v>
      </c>
      <c r="F64" s="26">
        <v>158.80000000000001</v>
      </c>
      <c r="G64" s="26">
        <v>198.07</v>
      </c>
      <c r="H64" s="26">
        <v>163.89</v>
      </c>
      <c r="I64" s="26">
        <v>0.447479164125894</v>
      </c>
      <c r="J64" s="30">
        <v>422.65655065626697</v>
      </c>
      <c r="K64" s="30">
        <v>354.876858479433</v>
      </c>
      <c r="L64" s="30">
        <v>442.63513450265401</v>
      </c>
      <c r="M64" s="30">
        <v>366.25168977452398</v>
      </c>
      <c r="N64" s="35">
        <v>-1.3987461923540401</v>
      </c>
      <c r="O64" s="35">
        <v>-0.969725424753765</v>
      </c>
      <c r="P64" s="26">
        <v>-1.55071058291346</v>
      </c>
      <c r="Q64" s="26">
        <v>-1.62439765324434</v>
      </c>
      <c r="R64" s="35">
        <v>2.42421601334846</v>
      </c>
      <c r="S64" s="35">
        <v>2.3576939538994401</v>
      </c>
      <c r="T64" s="26">
        <v>1.00734996632097</v>
      </c>
      <c r="U64" s="26">
        <v>0.96857831711063502</v>
      </c>
      <c r="V64" s="36">
        <v>0.19099496221662501</v>
      </c>
      <c r="W64" s="36">
        <v>0.20855451827445201</v>
      </c>
    </row>
    <row r="65" spans="1:23" x14ac:dyDescent="0.2">
      <c r="A65" s="34">
        <v>38261</v>
      </c>
      <c r="B65" s="8" t="s">
        <v>838</v>
      </c>
      <c r="C65" s="26" t="s">
        <v>71</v>
      </c>
      <c r="D65" s="26">
        <v>57.694747165394602</v>
      </c>
      <c r="E65" s="26">
        <v>188.75</v>
      </c>
      <c r="F65" s="26">
        <v>158.43</v>
      </c>
      <c r="G65" s="26">
        <v>197.57</v>
      </c>
      <c r="H65" s="26">
        <v>163.47</v>
      </c>
      <c r="I65" s="26">
        <v>0.45057828565823699</v>
      </c>
      <c r="J65" s="30">
        <v>418.90611688989998</v>
      </c>
      <c r="K65" s="30">
        <v>351.61481376883103</v>
      </c>
      <c r="L65" s="30">
        <v>438.48096166324501</v>
      </c>
      <c r="M65" s="30">
        <v>362.80043935359902</v>
      </c>
      <c r="N65" s="35">
        <v>-0.88734783846229304</v>
      </c>
      <c r="O65" s="35">
        <v>-0.91920468541674105</v>
      </c>
      <c r="P65" s="26">
        <v>-0.93850951169438501</v>
      </c>
      <c r="Q65" s="26">
        <v>-0.94231658645692595</v>
      </c>
      <c r="R65" s="35">
        <v>2.1899088947985299</v>
      </c>
      <c r="S65" s="35">
        <v>2.2317420080292201</v>
      </c>
      <c r="T65" s="26">
        <v>0.79889205063021795</v>
      </c>
      <c r="U65" s="26">
        <v>0.72940045475147197</v>
      </c>
      <c r="V65" s="36">
        <v>0.19137789560058099</v>
      </c>
      <c r="W65" s="36">
        <v>0.20860096653820301</v>
      </c>
    </row>
    <row r="66" spans="1:23" x14ac:dyDescent="0.2">
      <c r="A66" s="34">
        <v>38292</v>
      </c>
      <c r="B66" s="8" t="s">
        <v>839</v>
      </c>
      <c r="C66" s="26" t="s">
        <v>72</v>
      </c>
      <c r="D66" s="26">
        <v>58.186899397697402</v>
      </c>
      <c r="E66" s="26">
        <v>189.7</v>
      </c>
      <c r="F66" s="26">
        <v>159.49</v>
      </c>
      <c r="G66" s="26">
        <v>198.49</v>
      </c>
      <c r="H66" s="26">
        <v>164.48</v>
      </c>
      <c r="I66" s="26">
        <v>0.454421843694433</v>
      </c>
      <c r="J66" s="30">
        <v>417.45352392778</v>
      </c>
      <c r="K66" s="30">
        <v>350.97344507770998</v>
      </c>
      <c r="L66" s="30">
        <v>436.79678420888303</v>
      </c>
      <c r="M66" s="30">
        <v>361.95443128962199</v>
      </c>
      <c r="N66" s="35">
        <v>-0.34675859424164701</v>
      </c>
      <c r="O66" s="35">
        <v>-0.18240661826669499</v>
      </c>
      <c r="P66" s="26">
        <v>-0.38409363270272001</v>
      </c>
      <c r="Q66" s="26">
        <v>-0.233188268868978</v>
      </c>
      <c r="R66" s="35">
        <v>1.6827772118998401</v>
      </c>
      <c r="S66" s="35">
        <v>2.0042345622065301</v>
      </c>
      <c r="T66" s="26">
        <v>0.39218305318213798</v>
      </c>
      <c r="U66" s="26">
        <v>0.51262062753922899</v>
      </c>
      <c r="V66" s="36">
        <v>0.18941626434259201</v>
      </c>
      <c r="W66" s="36">
        <v>0.206772859922179</v>
      </c>
    </row>
    <row r="67" spans="1:23" x14ac:dyDescent="0.2">
      <c r="A67" s="34">
        <v>38322</v>
      </c>
      <c r="B67" s="8" t="s">
        <v>840</v>
      </c>
      <c r="C67" s="26" t="s">
        <v>1072</v>
      </c>
      <c r="D67" s="26">
        <v>58.3070881533761</v>
      </c>
      <c r="E67" s="26">
        <v>190.05</v>
      </c>
      <c r="F67" s="26">
        <v>160.19</v>
      </c>
      <c r="G67" s="26">
        <v>199.39</v>
      </c>
      <c r="H67" s="26">
        <v>165.7</v>
      </c>
      <c r="I67" s="26">
        <v>0.45536048102538201</v>
      </c>
      <c r="J67" s="30">
        <v>417.36164625451198</v>
      </c>
      <c r="K67" s="30">
        <v>351.78722501189299</v>
      </c>
      <c r="L67" s="30">
        <v>437.87286843823802</v>
      </c>
      <c r="M67" s="30">
        <v>363.88752846289202</v>
      </c>
      <c r="N67" s="35">
        <v>-2.20090783767946E-2</v>
      </c>
      <c r="O67" s="35">
        <v>0.231863676752675</v>
      </c>
      <c r="P67" s="26">
        <v>0.24635809334179201</v>
      </c>
      <c r="Q67" s="26">
        <v>0.53407197319914601</v>
      </c>
      <c r="R67" s="35">
        <v>1.9361379144813999</v>
      </c>
      <c r="S67" s="35">
        <v>1.80847103416291</v>
      </c>
      <c r="T67" s="26">
        <v>0.51474719594108997</v>
      </c>
      <c r="U67" s="26">
        <v>0.62166032599015897</v>
      </c>
      <c r="V67" s="36">
        <v>0.186403645670766</v>
      </c>
      <c r="W67" s="36">
        <v>0.203319251659626</v>
      </c>
    </row>
    <row r="68" spans="1:23" x14ac:dyDescent="0.2">
      <c r="A68" s="34">
        <v>38353</v>
      </c>
      <c r="B68" s="8" t="s">
        <v>1038</v>
      </c>
      <c r="C68" s="26" t="s">
        <v>1073</v>
      </c>
      <c r="D68" s="26">
        <v>58.309160373301403</v>
      </c>
      <c r="E68" s="26">
        <v>196.78</v>
      </c>
      <c r="F68" s="26">
        <v>164.2</v>
      </c>
      <c r="G68" s="26">
        <v>207.52</v>
      </c>
      <c r="H68" s="26">
        <v>171.9</v>
      </c>
      <c r="I68" s="26">
        <v>0.45537666442763902</v>
      </c>
      <c r="J68" s="30">
        <v>432.12578810407899</v>
      </c>
      <c r="K68" s="30">
        <v>360.58062001570198</v>
      </c>
      <c r="L68" s="30">
        <v>455.71065935236498</v>
      </c>
      <c r="M68" s="30">
        <v>377.489699029836</v>
      </c>
      <c r="N68" s="35">
        <v>3.5374936777404802</v>
      </c>
      <c r="O68" s="35">
        <v>2.49963454571476</v>
      </c>
      <c r="P68" s="26">
        <v>4.0737374246889297</v>
      </c>
      <c r="Q68" s="26">
        <v>3.7380150466825599</v>
      </c>
      <c r="R68" s="35">
        <v>1.86464337721139</v>
      </c>
      <c r="S68" s="35">
        <v>1.9286267717504699</v>
      </c>
      <c r="T68" s="26">
        <v>1.1664001537489399</v>
      </c>
      <c r="U68" s="26">
        <v>1.2793858947705901</v>
      </c>
      <c r="V68" s="36">
        <v>0.19841656516443401</v>
      </c>
      <c r="W68" s="36">
        <v>0.207213496218732</v>
      </c>
    </row>
    <row r="69" spans="1:23" x14ac:dyDescent="0.2">
      <c r="A69" s="34">
        <v>38384</v>
      </c>
      <c r="B69" s="8" t="s">
        <v>841</v>
      </c>
      <c r="C69" s="26" t="s">
        <v>63</v>
      </c>
      <c r="D69" s="26">
        <v>58.503430991315597</v>
      </c>
      <c r="E69" s="26">
        <v>196.22</v>
      </c>
      <c r="F69" s="26">
        <v>164.23</v>
      </c>
      <c r="G69" s="26">
        <v>206.86</v>
      </c>
      <c r="H69" s="26">
        <v>171.62</v>
      </c>
      <c r="I69" s="26">
        <v>0.45689385838929403</v>
      </c>
      <c r="J69" s="30">
        <v>429.46517314052301</v>
      </c>
      <c r="K69" s="30">
        <v>359.44891134883301</v>
      </c>
      <c r="L69" s="30">
        <v>452.75285758765</v>
      </c>
      <c r="M69" s="30">
        <v>375.62334631727902</v>
      </c>
      <c r="N69" s="35">
        <v>-0.61570381513889005</v>
      </c>
      <c r="O69" s="35">
        <v>-0.31385731901477598</v>
      </c>
      <c r="P69" s="26">
        <v>-0.64905257404319605</v>
      </c>
      <c r="Q69" s="26">
        <v>-0.494411560726915</v>
      </c>
      <c r="R69" s="35">
        <v>1.96995933546396</v>
      </c>
      <c r="S69" s="35">
        <v>2.1634721995851902</v>
      </c>
      <c r="T69" s="26">
        <v>1.2658331121392601</v>
      </c>
      <c r="U69" s="26">
        <v>1.4627256505260999</v>
      </c>
      <c r="V69" s="36">
        <v>0.19478779760092599</v>
      </c>
      <c r="W69" s="36">
        <v>0.20533737326651899</v>
      </c>
    </row>
    <row r="70" spans="1:23" x14ac:dyDescent="0.2">
      <c r="A70" s="34">
        <v>38412</v>
      </c>
      <c r="B70" s="8" t="s">
        <v>842</v>
      </c>
      <c r="C70" s="26" t="s">
        <v>64</v>
      </c>
      <c r="D70" s="26">
        <v>58.767120976833802</v>
      </c>
      <c r="E70" s="26">
        <v>197.27</v>
      </c>
      <c r="F70" s="26">
        <v>166.99</v>
      </c>
      <c r="G70" s="26">
        <v>206.27</v>
      </c>
      <c r="H70" s="26">
        <v>172.29</v>
      </c>
      <c r="I70" s="26">
        <v>0.45895319632658399</v>
      </c>
      <c r="J70" s="30">
        <v>429.82596390858498</v>
      </c>
      <c r="K70" s="30">
        <v>363.84973748210399</v>
      </c>
      <c r="L70" s="30">
        <v>449.435806637724</v>
      </c>
      <c r="M70" s="30">
        <v>375.39775597815202</v>
      </c>
      <c r="N70" s="35">
        <v>8.4009319177913405E-2</v>
      </c>
      <c r="O70" s="35">
        <v>1.22432590399453</v>
      </c>
      <c r="P70" s="26">
        <v>-0.73264053320385403</v>
      </c>
      <c r="Q70" s="26">
        <v>-6.0057592622808603E-2</v>
      </c>
      <c r="R70" s="35">
        <v>2.70195675526517</v>
      </c>
      <c r="S70" s="35">
        <v>2.8772082192977302</v>
      </c>
      <c r="T70" s="26">
        <v>1.87860557146846</v>
      </c>
      <c r="U70" s="26">
        <v>1.9716939575128201</v>
      </c>
      <c r="V70" s="36">
        <v>0.18132822324690101</v>
      </c>
      <c r="W70" s="36">
        <v>0.19722560798653399</v>
      </c>
    </row>
    <row r="71" spans="1:23" x14ac:dyDescent="0.2">
      <c r="A71" s="34">
        <v>38443</v>
      </c>
      <c r="B71" s="8" t="s">
        <v>843</v>
      </c>
      <c r="C71" s="26" t="s">
        <v>1074</v>
      </c>
      <c r="D71" s="26">
        <v>58.976415189308199</v>
      </c>
      <c r="E71" s="26">
        <v>197.62</v>
      </c>
      <c r="F71" s="26">
        <v>167.3</v>
      </c>
      <c r="G71" s="26">
        <v>206.14</v>
      </c>
      <c r="H71" s="26">
        <v>172.22</v>
      </c>
      <c r="I71" s="26">
        <v>0.46058771995461201</v>
      </c>
      <c r="J71" s="30">
        <v>429.06050560678102</v>
      </c>
      <c r="K71" s="30">
        <v>363.23156860648902</v>
      </c>
      <c r="L71" s="30">
        <v>447.55861059498898</v>
      </c>
      <c r="M71" s="30">
        <v>373.91357289545499</v>
      </c>
      <c r="N71" s="35">
        <v>-0.178085636066139</v>
      </c>
      <c r="O71" s="35">
        <v>-0.16989674910639099</v>
      </c>
      <c r="P71" s="26">
        <v>-0.41767834583052998</v>
      </c>
      <c r="Q71" s="26">
        <v>-0.39536280093897003</v>
      </c>
      <c r="R71" s="35">
        <v>2.3511626133437402</v>
      </c>
      <c r="S71" s="35">
        <v>2.35059786383276</v>
      </c>
      <c r="T71" s="26">
        <v>1.42316874171375</v>
      </c>
      <c r="U71" s="26">
        <v>1.75324826008576</v>
      </c>
      <c r="V71" s="36">
        <v>0.181231320980275</v>
      </c>
      <c r="W71" s="36">
        <v>0.19695738009522701</v>
      </c>
    </row>
    <row r="72" spans="1:23" x14ac:dyDescent="0.2">
      <c r="A72" s="34">
        <v>38473</v>
      </c>
      <c r="B72" s="8" t="s">
        <v>844</v>
      </c>
      <c r="C72" s="26" t="s">
        <v>66</v>
      </c>
      <c r="D72" s="26">
        <v>58.828251464635798</v>
      </c>
      <c r="E72" s="26">
        <v>199.18</v>
      </c>
      <c r="F72" s="26">
        <v>167.5</v>
      </c>
      <c r="G72" s="26">
        <v>209.53</v>
      </c>
      <c r="H72" s="26">
        <v>173.76</v>
      </c>
      <c r="I72" s="26">
        <v>0.45943060669318703</v>
      </c>
      <c r="J72" s="30">
        <v>433.53663665036299</v>
      </c>
      <c r="K72" s="30">
        <v>364.581718239461</v>
      </c>
      <c r="L72" s="30">
        <v>456.06452192665199</v>
      </c>
      <c r="M72" s="30">
        <v>378.20727976888799</v>
      </c>
      <c r="N72" s="35">
        <v>1.04324005241454</v>
      </c>
      <c r="O72" s="35">
        <v>0.37170492591027698</v>
      </c>
      <c r="P72" s="26">
        <v>1.9005133920571899</v>
      </c>
      <c r="Q72" s="26">
        <v>1.1483153286424099</v>
      </c>
      <c r="R72" s="35">
        <v>1.1861182531907</v>
      </c>
      <c r="S72" s="35">
        <v>1.30004399637649</v>
      </c>
      <c r="T72" s="26">
        <v>0.93065534593630395</v>
      </c>
      <c r="U72" s="26">
        <v>1.1877081740578199</v>
      </c>
      <c r="V72" s="36">
        <v>0.18913432835820901</v>
      </c>
      <c r="W72" s="36">
        <v>0.205858655616943</v>
      </c>
    </row>
    <row r="73" spans="1:23" x14ac:dyDescent="0.2">
      <c r="A73" s="34">
        <v>38504</v>
      </c>
      <c r="B73" s="8" t="s">
        <v>845</v>
      </c>
      <c r="C73" s="26" t="s">
        <v>67</v>
      </c>
      <c r="D73" s="26">
        <v>58.771783471665998</v>
      </c>
      <c r="E73" s="26">
        <v>199.67</v>
      </c>
      <c r="F73" s="26">
        <v>168.19</v>
      </c>
      <c r="G73" s="26">
        <v>209.44</v>
      </c>
      <c r="H73" s="26">
        <v>173.51</v>
      </c>
      <c r="I73" s="26">
        <v>0.45898960898166302</v>
      </c>
      <c r="J73" s="30">
        <v>435.02074141285601</v>
      </c>
      <c r="K73" s="30">
        <v>366.43531075388501</v>
      </c>
      <c r="L73" s="30">
        <v>456.30662634100599</v>
      </c>
      <c r="M73" s="30">
        <v>378.02598709142399</v>
      </c>
      <c r="N73" s="35">
        <v>0.34232510865976901</v>
      </c>
      <c r="O73" s="35">
        <v>0.50841619908301705</v>
      </c>
      <c r="P73" s="26">
        <v>5.3085561957533202E-2</v>
      </c>
      <c r="Q73" s="26">
        <v>-4.7934740329236301E-2</v>
      </c>
      <c r="R73" s="35">
        <v>1.38814570016712</v>
      </c>
      <c r="S73" s="35">
        <v>1.9976113782845799</v>
      </c>
      <c r="T73" s="26">
        <v>1.18177466413889</v>
      </c>
      <c r="U73" s="26">
        <v>1.44961469117566</v>
      </c>
      <c r="V73" s="36">
        <v>0.18716927284618601</v>
      </c>
      <c r="W73" s="36">
        <v>0.20707740187885401</v>
      </c>
    </row>
    <row r="74" spans="1:23" x14ac:dyDescent="0.2">
      <c r="A74" s="34">
        <v>38534</v>
      </c>
      <c r="B74" s="8" t="s">
        <v>846</v>
      </c>
      <c r="C74" s="26" t="s">
        <v>68</v>
      </c>
      <c r="D74" s="26">
        <v>59.001799883395201</v>
      </c>
      <c r="E74" s="26">
        <v>202.25</v>
      </c>
      <c r="F74" s="26">
        <v>169.37</v>
      </c>
      <c r="G74" s="26">
        <v>211.69</v>
      </c>
      <c r="H74" s="26">
        <v>174.77</v>
      </c>
      <c r="I74" s="26">
        <v>0.46078596663226701</v>
      </c>
      <c r="J74" s="30">
        <v>438.92395742470001</v>
      </c>
      <c r="K74" s="30">
        <v>367.56761764658302</v>
      </c>
      <c r="L74" s="30">
        <v>459.41069244615397</v>
      </c>
      <c r="M74" s="30">
        <v>379.28672454444899</v>
      </c>
      <c r="N74" s="35">
        <v>0.89724825514443396</v>
      </c>
      <c r="O74" s="35">
        <v>0.30900594442380103</v>
      </c>
      <c r="P74" s="26">
        <v>0.680258827279978</v>
      </c>
      <c r="Q74" s="26">
        <v>0.33350549858348599</v>
      </c>
      <c r="R74" s="35">
        <v>1.73595838814276</v>
      </c>
      <c r="S74" s="35">
        <v>2.1221938347162799</v>
      </c>
      <c r="T74" s="26">
        <v>1.33517806248649</v>
      </c>
      <c r="U74" s="26">
        <v>1.2334124153746699</v>
      </c>
      <c r="V74" s="36">
        <v>0.19413119206471</v>
      </c>
      <c r="W74" s="36">
        <v>0.211249070206557</v>
      </c>
    </row>
    <row r="75" spans="1:23" x14ac:dyDescent="0.2">
      <c r="A75" s="34">
        <v>38565</v>
      </c>
      <c r="B75" s="8" t="s">
        <v>847</v>
      </c>
      <c r="C75" s="26" t="s">
        <v>1075</v>
      </c>
      <c r="D75" s="26">
        <v>59.072255360861497</v>
      </c>
      <c r="E75" s="26">
        <v>202.38</v>
      </c>
      <c r="F75" s="26">
        <v>169.82</v>
      </c>
      <c r="G75" s="26">
        <v>210.84</v>
      </c>
      <c r="H75" s="26">
        <v>174.37</v>
      </c>
      <c r="I75" s="26">
        <v>0.461336202309026</v>
      </c>
      <c r="J75" s="30">
        <v>438.68224298694003</v>
      </c>
      <c r="K75" s="30">
        <v>368.104647218313</v>
      </c>
      <c r="L75" s="30">
        <v>457.02027923394797</v>
      </c>
      <c r="M75" s="30">
        <v>377.96730264666797</v>
      </c>
      <c r="N75" s="35">
        <v>-5.5069775452232197E-2</v>
      </c>
      <c r="O75" s="35">
        <v>0.14610361357951801</v>
      </c>
      <c r="P75" s="26">
        <v>-0.52032163193204095</v>
      </c>
      <c r="Q75" s="26">
        <v>-0.347869253627409</v>
      </c>
      <c r="R75" s="35">
        <v>2.3398764658925799</v>
      </c>
      <c r="S75" s="35">
        <v>2.72155936751868</v>
      </c>
      <c r="T75" s="26">
        <v>1.64878075107007</v>
      </c>
      <c r="U75" s="26">
        <v>1.5224287105279499</v>
      </c>
      <c r="V75" s="36">
        <v>0.19173242256506901</v>
      </c>
      <c r="W75" s="36">
        <v>0.20915295062224001</v>
      </c>
    </row>
    <row r="76" spans="1:23" x14ac:dyDescent="0.2">
      <c r="A76" s="34">
        <v>38596</v>
      </c>
      <c r="B76" s="8" t="s">
        <v>848</v>
      </c>
      <c r="C76" s="26" t="s">
        <v>70</v>
      </c>
      <c r="D76" s="26">
        <v>59.309006487348199</v>
      </c>
      <c r="E76" s="26">
        <v>200.67</v>
      </c>
      <c r="F76" s="26">
        <v>169.27</v>
      </c>
      <c r="G76" s="26">
        <v>209.09</v>
      </c>
      <c r="H76" s="26">
        <v>173.4</v>
      </c>
      <c r="I76" s="26">
        <v>0.46318515601696397</v>
      </c>
      <c r="J76" s="30">
        <v>433.23927244475499</v>
      </c>
      <c r="K76" s="30">
        <v>365.44780807656201</v>
      </c>
      <c r="L76" s="30">
        <v>451.41774792183099</v>
      </c>
      <c r="M76" s="30">
        <v>374.36432870842998</v>
      </c>
      <c r="N76" s="35">
        <v>-1.2407546986912401</v>
      </c>
      <c r="O76" s="35">
        <v>-0.72176191249626598</v>
      </c>
      <c r="P76" s="26">
        <v>-1.2258824316303101</v>
      </c>
      <c r="Q76" s="26">
        <v>-0.95325016555908304</v>
      </c>
      <c r="R76" s="35">
        <v>2.5038584571931599</v>
      </c>
      <c r="S76" s="35">
        <v>2.9787655476952501</v>
      </c>
      <c r="T76" s="26">
        <v>1.9841654524433101</v>
      </c>
      <c r="U76" s="26">
        <v>2.2150447794248702</v>
      </c>
      <c r="V76" s="36">
        <v>0.18550245170437801</v>
      </c>
      <c r="W76" s="36">
        <v>0.205824682814302</v>
      </c>
    </row>
    <row r="77" spans="1:23" x14ac:dyDescent="0.2">
      <c r="A77" s="34">
        <v>38626</v>
      </c>
      <c r="B77" s="8" t="s">
        <v>849</v>
      </c>
      <c r="C77" s="26" t="s">
        <v>71</v>
      </c>
      <c r="D77" s="26">
        <v>59.454579937113898</v>
      </c>
      <c r="E77" s="26">
        <v>199.86</v>
      </c>
      <c r="F77" s="26">
        <v>168.37</v>
      </c>
      <c r="G77" s="26">
        <v>208.19</v>
      </c>
      <c r="H77" s="26">
        <v>172.66</v>
      </c>
      <c r="I77" s="26">
        <v>0.46432204002556798</v>
      </c>
      <c r="J77" s="30">
        <v>430.43401512664502</v>
      </c>
      <c r="K77" s="30">
        <v>362.614705928516</v>
      </c>
      <c r="L77" s="30">
        <v>448.374149951047</v>
      </c>
      <c r="M77" s="30">
        <v>371.85398304696503</v>
      </c>
      <c r="N77" s="35">
        <v>-0.64750762373878601</v>
      </c>
      <c r="O77" s="35">
        <v>-0.77524124797940797</v>
      </c>
      <c r="P77" s="26">
        <v>-0.67423090580644995</v>
      </c>
      <c r="Q77" s="26">
        <v>-0.67056219542202</v>
      </c>
      <c r="R77" s="35">
        <v>2.75190496675777</v>
      </c>
      <c r="S77" s="35">
        <v>3.12839269818623</v>
      </c>
      <c r="T77" s="26">
        <v>2.2562412402752798</v>
      </c>
      <c r="U77" s="26">
        <v>2.4954610610440802</v>
      </c>
      <c r="V77" s="36">
        <v>0.18702856803468601</v>
      </c>
      <c r="W77" s="36">
        <v>0.20578014595158101</v>
      </c>
    </row>
    <row r="78" spans="1:23" x14ac:dyDescent="0.2">
      <c r="A78" s="34">
        <v>38657</v>
      </c>
      <c r="B78" s="8" t="s">
        <v>850</v>
      </c>
      <c r="C78" s="26" t="s">
        <v>72</v>
      </c>
      <c r="D78" s="26">
        <v>59.882493351727099</v>
      </c>
      <c r="E78" s="26">
        <v>200.76</v>
      </c>
      <c r="F78" s="26">
        <v>169.62</v>
      </c>
      <c r="G78" s="26">
        <v>210.01</v>
      </c>
      <c r="H78" s="26">
        <v>174.42</v>
      </c>
      <c r="I78" s="26">
        <v>0.46766391259177997</v>
      </c>
      <c r="J78" s="30">
        <v>429.282642073864</v>
      </c>
      <c r="K78" s="30">
        <v>362.69636256509699</v>
      </c>
      <c r="L78" s="30">
        <v>449.06180345652598</v>
      </c>
      <c r="M78" s="30">
        <v>372.96014360690998</v>
      </c>
      <c r="N78" s="35">
        <v>-0.26749118617920298</v>
      </c>
      <c r="O78" s="35">
        <v>2.25188430710732E-2</v>
      </c>
      <c r="P78" s="26">
        <v>0.15336600148656601</v>
      </c>
      <c r="Q78" s="26">
        <v>0.29747175245542501</v>
      </c>
      <c r="R78" s="35">
        <v>2.8336371519360699</v>
      </c>
      <c r="S78" s="35">
        <v>3.34011522860105</v>
      </c>
      <c r="T78" s="26">
        <v>2.8079463244807101</v>
      </c>
      <c r="U78" s="26">
        <v>3.0406347777193901</v>
      </c>
      <c r="V78" s="36">
        <v>0.18358684117439</v>
      </c>
      <c r="W78" s="36">
        <v>0.204047700951726</v>
      </c>
    </row>
    <row r="79" spans="1:23" x14ac:dyDescent="0.2">
      <c r="A79" s="34">
        <v>38687</v>
      </c>
      <c r="B79" s="8" t="s">
        <v>851</v>
      </c>
      <c r="C79" s="26" t="s">
        <v>1072</v>
      </c>
      <c r="D79" s="26">
        <v>60.250312388500703</v>
      </c>
      <c r="E79" s="26">
        <v>200.97</v>
      </c>
      <c r="F79" s="26">
        <v>170.33</v>
      </c>
      <c r="G79" s="26">
        <v>211.15</v>
      </c>
      <c r="H79" s="26">
        <v>175.82</v>
      </c>
      <c r="I79" s="26">
        <v>0.47053646649251601</v>
      </c>
      <c r="J79" s="30">
        <v>427.108235623214</v>
      </c>
      <c r="K79" s="30">
        <v>361.99107216849302</v>
      </c>
      <c r="L79" s="30">
        <v>448.74311564831402</v>
      </c>
      <c r="M79" s="30">
        <v>373.65860569872802</v>
      </c>
      <c r="N79" s="35">
        <v>-0.50652093458647396</v>
      </c>
      <c r="O79" s="35">
        <v>-0.19445753236003699</v>
      </c>
      <c r="P79" s="26">
        <v>-7.0967471684124706E-2</v>
      </c>
      <c r="Q79" s="26">
        <v>0.18727526353436999</v>
      </c>
      <c r="R79" s="35">
        <v>2.33528630533488</v>
      </c>
      <c r="S79" s="35">
        <v>2.9005735373861099</v>
      </c>
      <c r="T79" s="26">
        <v>2.4825121613144501</v>
      </c>
      <c r="U79" s="26">
        <v>2.68519156924962</v>
      </c>
      <c r="V79" s="36">
        <v>0.179886103446251</v>
      </c>
      <c r="W79" s="36">
        <v>0.200944147423501</v>
      </c>
    </row>
    <row r="80" spans="1:23" x14ac:dyDescent="0.2">
      <c r="A80" s="34">
        <v>38718</v>
      </c>
      <c r="B80" s="8" t="s">
        <v>1039</v>
      </c>
      <c r="C80" s="26" t="s">
        <v>1073</v>
      </c>
      <c r="D80" s="26">
        <v>60.603625885796198</v>
      </c>
      <c r="E80" s="26">
        <v>207.88</v>
      </c>
      <c r="F80" s="26">
        <v>174.21</v>
      </c>
      <c r="G80" s="26">
        <v>219.61</v>
      </c>
      <c r="H80" s="26">
        <v>182.94</v>
      </c>
      <c r="I80" s="26">
        <v>0.47329573657745</v>
      </c>
      <c r="J80" s="30">
        <v>439.21798557334398</v>
      </c>
      <c r="K80" s="30">
        <v>368.078532166309</v>
      </c>
      <c r="L80" s="30">
        <v>464.00164427440001</v>
      </c>
      <c r="M80" s="30">
        <v>386.52365923026599</v>
      </c>
      <c r="N80" s="35">
        <v>2.83528832743314</v>
      </c>
      <c r="O80" s="35">
        <v>1.6816602579034601</v>
      </c>
      <c r="P80" s="26">
        <v>3.4002813846049298</v>
      </c>
      <c r="Q80" s="26">
        <v>3.4429967182155501</v>
      </c>
      <c r="R80" s="35">
        <v>1.6412344887774399</v>
      </c>
      <c r="S80" s="35">
        <v>2.07939965000921</v>
      </c>
      <c r="T80" s="26">
        <v>1.81935286170767</v>
      </c>
      <c r="U80" s="26">
        <v>2.3931673430154699</v>
      </c>
      <c r="V80" s="36">
        <v>0.19327248722805801</v>
      </c>
      <c r="W80" s="36">
        <v>0.200448234393791</v>
      </c>
    </row>
    <row r="81" spans="1:23" x14ac:dyDescent="0.2">
      <c r="A81" s="34">
        <v>38749</v>
      </c>
      <c r="B81" s="8" t="s">
        <v>852</v>
      </c>
      <c r="C81" s="26" t="s">
        <v>63</v>
      </c>
      <c r="D81" s="26">
        <v>60.696357727461802</v>
      </c>
      <c r="E81" s="26">
        <v>207.58</v>
      </c>
      <c r="F81" s="26">
        <v>174.23</v>
      </c>
      <c r="G81" s="26">
        <v>219.04</v>
      </c>
      <c r="H81" s="26">
        <v>182.73</v>
      </c>
      <c r="I81" s="26">
        <v>0.474019943828482</v>
      </c>
      <c r="J81" s="30">
        <v>437.914063959955</v>
      </c>
      <c r="K81" s="30">
        <v>367.55837442789698</v>
      </c>
      <c r="L81" s="30">
        <v>462.09026192209501</v>
      </c>
      <c r="M81" s="30">
        <v>385.49010939109002</v>
      </c>
      <c r="N81" s="35">
        <v>-0.29687345605568</v>
      </c>
      <c r="O81" s="35">
        <v>-0.141317054094559</v>
      </c>
      <c r="P81" s="26">
        <v>-0.41193439202000798</v>
      </c>
      <c r="Q81" s="26">
        <v>-0.267396267859421</v>
      </c>
      <c r="R81" s="35">
        <v>1.9673052316787201</v>
      </c>
      <c r="S81" s="35">
        <v>2.2560822478590699</v>
      </c>
      <c r="T81" s="26">
        <v>2.0623623193007901</v>
      </c>
      <c r="U81" s="26">
        <v>2.6267704525150899</v>
      </c>
      <c r="V81" s="36">
        <v>0.19141364862537999</v>
      </c>
      <c r="W81" s="36">
        <v>0.198708476987906</v>
      </c>
    </row>
    <row r="82" spans="1:23" x14ac:dyDescent="0.2">
      <c r="A82" s="34">
        <v>38777</v>
      </c>
      <c r="B82" s="8" t="s">
        <v>853</v>
      </c>
      <c r="C82" s="26" t="s">
        <v>64</v>
      </c>
      <c r="D82" s="26">
        <v>60.772511809723397</v>
      </c>
      <c r="E82" s="26">
        <v>206.88</v>
      </c>
      <c r="F82" s="26">
        <v>175.68</v>
      </c>
      <c r="G82" s="26">
        <v>217.25</v>
      </c>
      <c r="H82" s="26">
        <v>181.92</v>
      </c>
      <c r="I82" s="26">
        <v>0.474614683861451</v>
      </c>
      <c r="J82" s="30">
        <v>435.89043288090102</v>
      </c>
      <c r="K82" s="30">
        <v>370.15289659955903</v>
      </c>
      <c r="L82" s="30">
        <v>457.73973580517998</v>
      </c>
      <c r="M82" s="30">
        <v>383.30040385582703</v>
      </c>
      <c r="N82" s="35">
        <v>-0.462106893931302</v>
      </c>
      <c r="O82" s="35">
        <v>0.70588030423732695</v>
      </c>
      <c r="P82" s="26">
        <v>-0.94148837909246996</v>
      </c>
      <c r="Q82" s="26">
        <v>-0.568031573811834</v>
      </c>
      <c r="R82" s="35">
        <v>1.41091266734321</v>
      </c>
      <c r="S82" s="35">
        <v>1.73235225097972</v>
      </c>
      <c r="T82" s="26">
        <v>1.8476340880757101</v>
      </c>
      <c r="U82" s="26">
        <v>2.1051398821187801</v>
      </c>
      <c r="V82" s="36">
        <v>0.17759562841530099</v>
      </c>
      <c r="W82" s="36">
        <v>0.194206244503078</v>
      </c>
    </row>
    <row r="83" spans="1:23" x14ac:dyDescent="0.2">
      <c r="A83" s="34">
        <v>38808</v>
      </c>
      <c r="B83" s="8" t="s">
        <v>854</v>
      </c>
      <c r="C83" s="26" t="s">
        <v>1074</v>
      </c>
      <c r="D83" s="26">
        <v>60.861617266519197</v>
      </c>
      <c r="E83" s="26">
        <v>208.5</v>
      </c>
      <c r="F83" s="26">
        <v>176.79</v>
      </c>
      <c r="G83" s="26">
        <v>217.74</v>
      </c>
      <c r="H83" s="26">
        <v>182.03</v>
      </c>
      <c r="I83" s="26">
        <v>0.47531057015853101</v>
      </c>
      <c r="J83" s="30">
        <v>438.66055814929399</v>
      </c>
      <c r="K83" s="30">
        <v>371.94628333435799</v>
      </c>
      <c r="L83" s="30">
        <v>458.10047928742102</v>
      </c>
      <c r="M83" s="30">
        <v>382.97065419623902</v>
      </c>
      <c r="N83" s="35">
        <v>0.63550953621172002</v>
      </c>
      <c r="O83" s="35">
        <v>0.48449890606676599</v>
      </c>
      <c r="P83" s="26">
        <v>7.8809737067198099E-2</v>
      </c>
      <c r="Q83" s="26">
        <v>-8.6029040478552393E-2</v>
      </c>
      <c r="R83" s="35">
        <v>2.2374589171139099</v>
      </c>
      <c r="S83" s="35">
        <v>2.3992173260991301</v>
      </c>
      <c r="T83" s="26">
        <v>2.3554163505907999</v>
      </c>
      <c r="U83" s="26">
        <v>2.4222392438578302</v>
      </c>
      <c r="V83" s="36">
        <v>0.17936534871881901</v>
      </c>
      <c r="W83" s="36">
        <v>0.19617645443058801</v>
      </c>
    </row>
    <row r="84" spans="1:23" x14ac:dyDescent="0.2">
      <c r="A84" s="34">
        <v>38838</v>
      </c>
      <c r="B84" s="8" t="s">
        <v>855</v>
      </c>
      <c r="C84" s="26" t="s">
        <v>66</v>
      </c>
      <c r="D84" s="26">
        <v>60.590674511261902</v>
      </c>
      <c r="E84" s="26">
        <v>211.26</v>
      </c>
      <c r="F84" s="26">
        <v>176.99</v>
      </c>
      <c r="G84" s="26">
        <v>221.02</v>
      </c>
      <c r="H84" s="26">
        <v>183.17</v>
      </c>
      <c r="I84" s="26">
        <v>0.47319459031333999</v>
      </c>
      <c r="J84" s="30">
        <v>446.454808074006</v>
      </c>
      <c r="K84" s="30">
        <v>374.03217116831502</v>
      </c>
      <c r="L84" s="30">
        <v>467.08057218837803</v>
      </c>
      <c r="M84" s="30">
        <v>387.09233738007998</v>
      </c>
      <c r="N84" s="35">
        <v>1.7768294367736599</v>
      </c>
      <c r="O84" s="35">
        <v>0.56080351583522903</v>
      </c>
      <c r="P84" s="26">
        <v>1.9602889119274101</v>
      </c>
      <c r="Q84" s="26">
        <v>1.0762399517244301</v>
      </c>
      <c r="R84" s="35">
        <v>2.9797185131694301</v>
      </c>
      <c r="S84" s="35">
        <v>2.59213571500245</v>
      </c>
      <c r="T84" s="26">
        <v>2.4154587195664101</v>
      </c>
      <c r="U84" s="26">
        <v>2.3492561054407699</v>
      </c>
      <c r="V84" s="36">
        <v>0.193626758573931</v>
      </c>
      <c r="W84" s="36">
        <v>0.20663864169896801</v>
      </c>
    </row>
    <row r="85" spans="1:23" x14ac:dyDescent="0.2">
      <c r="A85" s="34">
        <v>38869</v>
      </c>
      <c r="B85" s="8" t="s">
        <v>856</v>
      </c>
      <c r="C85" s="26" t="s">
        <v>67</v>
      </c>
      <c r="D85" s="26">
        <v>60.6429980643804</v>
      </c>
      <c r="E85" s="26">
        <v>210.81</v>
      </c>
      <c r="F85" s="26">
        <v>177</v>
      </c>
      <c r="G85" s="26">
        <v>220.44</v>
      </c>
      <c r="H85" s="26">
        <v>182.62</v>
      </c>
      <c r="I85" s="26">
        <v>0.47360322122034598</v>
      </c>
      <c r="J85" s="30">
        <v>445.11943870820897</v>
      </c>
      <c r="K85" s="30">
        <v>373.73056615603099</v>
      </c>
      <c r="L85" s="30">
        <v>465.45291527364702</v>
      </c>
      <c r="M85" s="30">
        <v>385.597039499517</v>
      </c>
      <c r="N85" s="35">
        <v>-0.29910515950267702</v>
      </c>
      <c r="O85" s="35">
        <v>-8.06361151614476E-2</v>
      </c>
      <c r="P85" s="26">
        <v>-0.34847454842858999</v>
      </c>
      <c r="Q85" s="26">
        <v>-0.386289713375287</v>
      </c>
      <c r="R85" s="35">
        <v>2.3214289191255899</v>
      </c>
      <c r="S85" s="35">
        <v>1.99087129107098</v>
      </c>
      <c r="T85" s="26">
        <v>2.0044172941302301</v>
      </c>
      <c r="U85" s="26">
        <v>2.0027862280963502</v>
      </c>
      <c r="V85" s="36">
        <v>0.191016949152542</v>
      </c>
      <c r="W85" s="36">
        <v>0.20709670353740001</v>
      </c>
    </row>
    <row r="86" spans="1:23" x14ac:dyDescent="0.2">
      <c r="A86" s="34">
        <v>38899</v>
      </c>
      <c r="B86" s="8" t="s">
        <v>857</v>
      </c>
      <c r="C86" s="26" t="s">
        <v>68</v>
      </c>
      <c r="D86" s="26">
        <v>60.809293713400699</v>
      </c>
      <c r="E86" s="26">
        <v>212.96</v>
      </c>
      <c r="F86" s="26">
        <v>178.56</v>
      </c>
      <c r="G86" s="26">
        <v>222.8</v>
      </c>
      <c r="H86" s="26">
        <v>184.09</v>
      </c>
      <c r="I86" s="26">
        <v>0.47490193925152402</v>
      </c>
      <c r="J86" s="30">
        <v>448.42941752488599</v>
      </c>
      <c r="K86" s="30">
        <v>375.99341093747</v>
      </c>
      <c r="L86" s="30">
        <v>469.14948452547299</v>
      </c>
      <c r="M86" s="30">
        <v>387.637920135971</v>
      </c>
      <c r="N86" s="35">
        <v>0.74361587673710305</v>
      </c>
      <c r="O86" s="35">
        <v>0.60547490260518499</v>
      </c>
      <c r="P86" s="26">
        <v>0.79418758171321302</v>
      </c>
      <c r="Q86" s="26">
        <v>0.52927808758669304</v>
      </c>
      <c r="R86" s="35">
        <v>2.1656279953270499</v>
      </c>
      <c r="S86" s="35">
        <v>2.2923110977063801</v>
      </c>
      <c r="T86" s="26">
        <v>2.1198444527844802</v>
      </c>
      <c r="U86" s="26">
        <v>2.2018159484891799</v>
      </c>
      <c r="V86" s="36">
        <v>0.19265232974910401</v>
      </c>
      <c r="W86" s="36">
        <v>0.210277581617687</v>
      </c>
    </row>
    <row r="87" spans="1:23" x14ac:dyDescent="0.2">
      <c r="A87" s="34">
        <v>38930</v>
      </c>
      <c r="B87" s="8" t="s">
        <v>858</v>
      </c>
      <c r="C87" s="26" t="s">
        <v>1075</v>
      </c>
      <c r="D87" s="26">
        <v>61.119608647242202</v>
      </c>
      <c r="E87" s="26">
        <v>212.46</v>
      </c>
      <c r="F87" s="26">
        <v>178.64</v>
      </c>
      <c r="G87" s="26">
        <v>222.07</v>
      </c>
      <c r="H87" s="26">
        <v>183.97</v>
      </c>
      <c r="I87" s="26">
        <v>0.47732540373961102</v>
      </c>
      <c r="J87" s="30">
        <v>445.10515957349003</v>
      </c>
      <c r="K87" s="30">
        <v>374.25202723434199</v>
      </c>
      <c r="L87" s="30">
        <v>465.23817559298197</v>
      </c>
      <c r="M87" s="30">
        <v>385.41841385077203</v>
      </c>
      <c r="N87" s="35">
        <v>-0.74131130150748603</v>
      </c>
      <c r="O87" s="35">
        <v>-0.46314207974730298</v>
      </c>
      <c r="P87" s="26">
        <v>-0.83370206330865004</v>
      </c>
      <c r="Q87" s="26">
        <v>-0.57257202402189999</v>
      </c>
      <c r="R87" s="35">
        <v>1.4641387221003801</v>
      </c>
      <c r="S87" s="35">
        <v>1.6700088038778</v>
      </c>
      <c r="T87" s="26">
        <v>1.79814698218832</v>
      </c>
      <c r="U87" s="26">
        <v>1.9713639650647401</v>
      </c>
      <c r="V87" s="36">
        <v>0.189319301388267</v>
      </c>
      <c r="W87" s="36">
        <v>0.20709898352992301</v>
      </c>
    </row>
    <row r="88" spans="1:23" x14ac:dyDescent="0.2">
      <c r="A88" s="34">
        <v>38961</v>
      </c>
      <c r="B88" s="8" t="s">
        <v>859</v>
      </c>
      <c r="C88" s="26" t="s">
        <v>70</v>
      </c>
      <c r="D88" s="26">
        <v>61.736612130055903</v>
      </c>
      <c r="E88" s="26">
        <v>210.43</v>
      </c>
      <c r="F88" s="26">
        <v>177.77</v>
      </c>
      <c r="G88" s="26">
        <v>220.28</v>
      </c>
      <c r="H88" s="26">
        <v>183.01</v>
      </c>
      <c r="I88" s="26">
        <v>0.48214401176183502</v>
      </c>
      <c r="J88" s="30">
        <v>436.44636222080902</v>
      </c>
      <c r="K88" s="30">
        <v>368.707265180788</v>
      </c>
      <c r="L88" s="30">
        <v>456.87594292638801</v>
      </c>
      <c r="M88" s="30">
        <v>379.575387302335</v>
      </c>
      <c r="N88" s="35">
        <v>-1.94533744811621</v>
      </c>
      <c r="O88" s="35">
        <v>-1.48155832168182</v>
      </c>
      <c r="P88" s="26">
        <v>-1.79740896282535</v>
      </c>
      <c r="Q88" s="26">
        <v>-1.5160216373831801</v>
      </c>
      <c r="R88" s="35">
        <v>0.74025832375648204</v>
      </c>
      <c r="S88" s="35">
        <v>0.891907690288685</v>
      </c>
      <c r="T88" s="26">
        <v>1.2091228202003099</v>
      </c>
      <c r="U88" s="26">
        <v>1.39197519482792</v>
      </c>
      <c r="V88" s="36">
        <v>0.18372053777352801</v>
      </c>
      <c r="W88" s="36">
        <v>0.20365007376646099</v>
      </c>
    </row>
    <row r="89" spans="1:23" x14ac:dyDescent="0.2">
      <c r="A89" s="34">
        <v>38991</v>
      </c>
      <c r="B89" s="8" t="s">
        <v>860</v>
      </c>
      <c r="C89" s="26" t="s">
        <v>71</v>
      </c>
      <c r="D89" s="26">
        <v>62.006518775350798</v>
      </c>
      <c r="E89" s="26">
        <v>209.71</v>
      </c>
      <c r="F89" s="26">
        <v>177.12</v>
      </c>
      <c r="G89" s="26">
        <v>219.23</v>
      </c>
      <c r="H89" s="26">
        <v>182.01</v>
      </c>
      <c r="I89" s="26">
        <v>0.48425189990589901</v>
      </c>
      <c r="J89" s="30">
        <v>433.05973614301001</v>
      </c>
      <c r="K89" s="30">
        <v>365.76005181274098</v>
      </c>
      <c r="L89" s="30">
        <v>452.71892591975597</v>
      </c>
      <c r="M89" s="30">
        <v>375.85810202369601</v>
      </c>
      <c r="N89" s="35">
        <v>-0.77595470393365695</v>
      </c>
      <c r="O89" s="35">
        <v>-0.79933693918462501</v>
      </c>
      <c r="P89" s="26">
        <v>-0.90987872550387605</v>
      </c>
      <c r="Q89" s="26">
        <v>-0.97932727015266297</v>
      </c>
      <c r="R89" s="35">
        <v>0.61001708138523902</v>
      </c>
      <c r="S89" s="35">
        <v>0.86740714946211805</v>
      </c>
      <c r="T89" s="26">
        <v>0.96900679247089405</v>
      </c>
      <c r="U89" s="26">
        <v>1.07679873264246</v>
      </c>
      <c r="V89" s="36">
        <v>0.18399954832881699</v>
      </c>
      <c r="W89" s="36">
        <v>0.204494258557222</v>
      </c>
    </row>
    <row r="90" spans="1:23" x14ac:dyDescent="0.2">
      <c r="A90" s="34">
        <v>39022</v>
      </c>
      <c r="B90" s="8" t="s">
        <v>861</v>
      </c>
      <c r="C90" s="26" t="s">
        <v>72</v>
      </c>
      <c r="D90" s="26">
        <v>62.331857303651802</v>
      </c>
      <c r="E90" s="26">
        <v>211.22</v>
      </c>
      <c r="F90" s="26">
        <v>178.43</v>
      </c>
      <c r="G90" s="26">
        <v>221.12</v>
      </c>
      <c r="H90" s="26">
        <v>183.46</v>
      </c>
      <c r="I90" s="26">
        <v>0.48679269406035203</v>
      </c>
      <c r="J90" s="30">
        <v>433.901335367645</v>
      </c>
      <c r="K90" s="30">
        <v>366.54206642197198</v>
      </c>
      <c r="L90" s="30">
        <v>454.23853459186398</v>
      </c>
      <c r="M90" s="30">
        <v>376.87500703791397</v>
      </c>
      <c r="N90" s="35">
        <v>0.194337906389208</v>
      </c>
      <c r="O90" s="35">
        <v>0.21380536375008599</v>
      </c>
      <c r="P90" s="26">
        <v>0.335662722520635</v>
      </c>
      <c r="Q90" s="26">
        <v>0.270555565715558</v>
      </c>
      <c r="R90" s="35">
        <v>1.07590963181461</v>
      </c>
      <c r="S90" s="35">
        <v>1.0603094637280399</v>
      </c>
      <c r="T90" s="26">
        <v>1.1527881230360699</v>
      </c>
      <c r="U90" s="26">
        <v>1.0496734029385599</v>
      </c>
      <c r="V90" s="36">
        <v>0.18376954548002</v>
      </c>
      <c r="W90" s="36">
        <v>0.205276354518696</v>
      </c>
    </row>
    <row r="91" spans="1:23" x14ac:dyDescent="0.2">
      <c r="A91" s="34">
        <v>39052</v>
      </c>
      <c r="B91" s="8" t="s">
        <v>862</v>
      </c>
      <c r="C91" s="26" t="s">
        <v>1072</v>
      </c>
      <c r="D91" s="26">
        <v>62.692423570686302</v>
      </c>
      <c r="E91" s="26">
        <v>211.68</v>
      </c>
      <c r="F91" s="26">
        <v>179.78</v>
      </c>
      <c r="G91" s="26">
        <v>222.42</v>
      </c>
      <c r="H91" s="26">
        <v>184.95</v>
      </c>
      <c r="I91" s="26">
        <v>0.48960860605318601</v>
      </c>
      <c r="J91" s="30">
        <v>432.345341529812</v>
      </c>
      <c r="K91" s="30">
        <v>367.19125803207498</v>
      </c>
      <c r="L91" s="30">
        <v>454.28123045663602</v>
      </c>
      <c r="M91" s="30">
        <v>377.75071294377699</v>
      </c>
      <c r="N91" s="35">
        <v>-0.35860545036453501</v>
      </c>
      <c r="O91" s="35">
        <v>0.17711244344753599</v>
      </c>
      <c r="P91" s="26">
        <v>9.3994369742667096E-3</v>
      </c>
      <c r="Q91" s="26">
        <v>0.23235977167763699</v>
      </c>
      <c r="R91" s="35">
        <v>1.2261776921618901</v>
      </c>
      <c r="S91" s="35">
        <v>1.4365508608901201</v>
      </c>
      <c r="T91" s="26">
        <v>1.2341392246923499</v>
      </c>
      <c r="U91" s="26">
        <v>1.0951459922611499</v>
      </c>
      <c r="V91" s="36">
        <v>0.177439092223829</v>
      </c>
      <c r="W91" s="36">
        <v>0.202595296025953</v>
      </c>
    </row>
    <row r="92" spans="1:23" x14ac:dyDescent="0.2">
      <c r="A92" s="34">
        <v>39083</v>
      </c>
      <c r="B92" s="8" t="s">
        <v>1040</v>
      </c>
      <c r="C92" s="26" t="s">
        <v>1073</v>
      </c>
      <c r="D92" s="26">
        <v>63.0162079340435</v>
      </c>
      <c r="E92" s="26">
        <v>218.45</v>
      </c>
      <c r="F92" s="26">
        <v>184.33</v>
      </c>
      <c r="G92" s="26">
        <v>231.27</v>
      </c>
      <c r="H92" s="26">
        <v>192.59</v>
      </c>
      <c r="I92" s="26">
        <v>0.49213726265594798</v>
      </c>
      <c r="J92" s="30">
        <v>443.88022727862</v>
      </c>
      <c r="K92" s="30">
        <v>374.54997616968598</v>
      </c>
      <c r="L92" s="30">
        <v>469.92987028027699</v>
      </c>
      <c r="M92" s="30">
        <v>391.33391152020801</v>
      </c>
      <c r="N92" s="35">
        <v>2.6679796544107499</v>
      </c>
      <c r="O92" s="35">
        <v>2.0040559181746498</v>
      </c>
      <c r="P92" s="26">
        <v>3.4447031430091499</v>
      </c>
      <c r="Q92" s="26">
        <v>3.59581017612867</v>
      </c>
      <c r="R92" s="35">
        <v>1.0614869742161099</v>
      </c>
      <c r="S92" s="35">
        <v>1.7581693681753201</v>
      </c>
      <c r="T92" s="26">
        <v>1.2776303875275301</v>
      </c>
      <c r="U92" s="26">
        <v>1.24449103569015</v>
      </c>
      <c r="V92" s="36">
        <v>0.185102804752346</v>
      </c>
      <c r="W92" s="36">
        <v>0.20084116516953099</v>
      </c>
    </row>
    <row r="93" spans="1:23" x14ac:dyDescent="0.2">
      <c r="A93" s="34">
        <v>39114</v>
      </c>
      <c r="B93" s="8" t="s">
        <v>863</v>
      </c>
      <c r="C93" s="26" t="s">
        <v>63</v>
      </c>
      <c r="D93" s="26">
        <v>63.192346627710499</v>
      </c>
      <c r="E93" s="26">
        <v>218.47</v>
      </c>
      <c r="F93" s="26">
        <v>184.45</v>
      </c>
      <c r="G93" s="26">
        <v>230.57</v>
      </c>
      <c r="H93" s="26">
        <v>192.33</v>
      </c>
      <c r="I93" s="26">
        <v>0.49351285184785498</v>
      </c>
      <c r="J93" s="30">
        <v>442.68350698869301</v>
      </c>
      <c r="K93" s="30">
        <v>373.74913198180298</v>
      </c>
      <c r="L93" s="30">
        <v>467.20161214987399</v>
      </c>
      <c r="M93" s="30">
        <v>389.71629468181101</v>
      </c>
      <c r="N93" s="35">
        <v>-0.26960432485666502</v>
      </c>
      <c r="O93" s="35">
        <v>-0.213815041739851</v>
      </c>
      <c r="P93" s="26">
        <v>-0.58056708095092202</v>
      </c>
      <c r="Q93" s="26">
        <v>-0.413359739796759</v>
      </c>
      <c r="R93" s="35">
        <v>1.0891276214354499</v>
      </c>
      <c r="S93" s="35">
        <v>1.6842923422820699</v>
      </c>
      <c r="T93" s="26">
        <v>1.10613675486648</v>
      </c>
      <c r="U93" s="26">
        <v>1.0963148438222701</v>
      </c>
      <c r="V93" s="36">
        <v>0.18444022770398499</v>
      </c>
      <c r="W93" s="36">
        <v>0.19882493630738801</v>
      </c>
    </row>
    <row r="94" spans="1:23" x14ac:dyDescent="0.2">
      <c r="A94" s="34">
        <v>39142</v>
      </c>
      <c r="B94" s="8" t="s">
        <v>864</v>
      </c>
      <c r="C94" s="26" t="s">
        <v>64</v>
      </c>
      <c r="D94" s="26">
        <v>63.329113142792501</v>
      </c>
      <c r="E94" s="26">
        <v>216.97</v>
      </c>
      <c r="F94" s="26">
        <v>184.88</v>
      </c>
      <c r="G94" s="26">
        <v>228.76</v>
      </c>
      <c r="H94" s="26">
        <v>191.87</v>
      </c>
      <c r="I94" s="26">
        <v>0.494580956396861</v>
      </c>
      <c r="J94" s="30">
        <v>438.69461044492601</v>
      </c>
      <c r="K94" s="30">
        <v>373.81140055794799</v>
      </c>
      <c r="L94" s="30">
        <v>462.53297269383398</v>
      </c>
      <c r="M94" s="30">
        <v>387.94457715844601</v>
      </c>
      <c r="N94" s="35">
        <v>-0.90107186755188395</v>
      </c>
      <c r="O94" s="35">
        <v>1.66605272940323E-2</v>
      </c>
      <c r="P94" s="26">
        <v>-0.99927725731859796</v>
      </c>
      <c r="Q94" s="26">
        <v>-0.45461725556340499</v>
      </c>
      <c r="R94" s="35">
        <v>0.64332165895257798</v>
      </c>
      <c r="S94" s="35">
        <v>0.98837642282372196</v>
      </c>
      <c r="T94" s="26">
        <v>1.0471533305323599</v>
      </c>
      <c r="U94" s="26">
        <v>1.2116275526715501</v>
      </c>
      <c r="V94" s="36">
        <v>0.17357204673301599</v>
      </c>
      <c r="W94" s="36">
        <v>0.192265596497629</v>
      </c>
    </row>
    <row r="95" spans="1:23" x14ac:dyDescent="0.2">
      <c r="A95" s="34">
        <v>39173</v>
      </c>
      <c r="B95" s="8" t="s">
        <v>865</v>
      </c>
      <c r="C95" s="26" t="s">
        <v>1074</v>
      </c>
      <c r="D95" s="26">
        <v>63.291295129152097</v>
      </c>
      <c r="E95" s="26">
        <v>217.67</v>
      </c>
      <c r="F95" s="26">
        <v>185.78</v>
      </c>
      <c r="G95" s="26">
        <v>228.8</v>
      </c>
      <c r="H95" s="26">
        <v>191.93</v>
      </c>
      <c r="I95" s="26">
        <v>0.49428560930565701</v>
      </c>
      <c r="J95" s="30">
        <v>440.37292589960299</v>
      </c>
      <c r="K95" s="30">
        <v>375.85557115646702</v>
      </c>
      <c r="L95" s="30">
        <v>462.89027172246603</v>
      </c>
      <c r="M95" s="30">
        <v>388.29777033082598</v>
      </c>
      <c r="N95" s="35">
        <v>0.38257033816184699</v>
      </c>
      <c r="O95" s="35">
        <v>0.54684544009853098</v>
      </c>
      <c r="P95" s="26">
        <v>7.7248336815993704E-2</v>
      </c>
      <c r="Q95" s="26">
        <v>9.1042172819366704E-2</v>
      </c>
      <c r="R95" s="35">
        <v>0.39036282576527798</v>
      </c>
      <c r="S95" s="35">
        <v>1.05103559230759</v>
      </c>
      <c r="T95" s="26">
        <v>1.04557682246826</v>
      </c>
      <c r="U95" s="26">
        <v>1.3909985207003499</v>
      </c>
      <c r="V95" s="36">
        <v>0.171654645279363</v>
      </c>
      <c r="W95" s="36">
        <v>0.19210128692752601</v>
      </c>
    </row>
    <row r="96" spans="1:23" x14ac:dyDescent="0.2">
      <c r="A96" s="34">
        <v>39203</v>
      </c>
      <c r="B96" s="8" t="s">
        <v>866</v>
      </c>
      <c r="C96" s="26" t="s">
        <v>66</v>
      </c>
      <c r="D96" s="26">
        <v>62.982534360254498</v>
      </c>
      <c r="E96" s="26">
        <v>220.91</v>
      </c>
      <c r="F96" s="26">
        <v>186.13</v>
      </c>
      <c r="G96" s="26">
        <v>232.06</v>
      </c>
      <c r="H96" s="26">
        <v>193.01</v>
      </c>
      <c r="I96" s="26">
        <v>0.49187428236926201</v>
      </c>
      <c r="J96" s="30">
        <v>449.11882551760999</v>
      </c>
      <c r="K96" s="30">
        <v>378.40970075412002</v>
      </c>
      <c r="L96" s="30">
        <v>471.787219454151</v>
      </c>
      <c r="M96" s="30">
        <v>392.39701468088299</v>
      </c>
      <c r="N96" s="35">
        <v>1.9860211887777801</v>
      </c>
      <c r="O96" s="35">
        <v>0.67955081516926097</v>
      </c>
      <c r="P96" s="26">
        <v>1.9220424958551301</v>
      </c>
      <c r="Q96" s="26">
        <v>1.0556960825618</v>
      </c>
      <c r="R96" s="35">
        <v>0.59670483897267301</v>
      </c>
      <c r="S96" s="35">
        <v>1.17036178255234</v>
      </c>
      <c r="T96" s="26">
        <v>1.0076735248741</v>
      </c>
      <c r="U96" s="26">
        <v>1.3703906764743099</v>
      </c>
      <c r="V96" s="36">
        <v>0.18685864718207701</v>
      </c>
      <c r="W96" s="36">
        <v>0.202321123257862</v>
      </c>
    </row>
    <row r="97" spans="1:23" x14ac:dyDescent="0.2">
      <c r="A97" s="34">
        <v>39234</v>
      </c>
      <c r="B97" s="8" t="s">
        <v>867</v>
      </c>
      <c r="C97" s="26" t="s">
        <v>67</v>
      </c>
      <c r="D97" s="26">
        <v>63.058170387534602</v>
      </c>
      <c r="E97" s="26">
        <v>221.21</v>
      </c>
      <c r="F97" s="26">
        <v>186.61</v>
      </c>
      <c r="G97" s="26">
        <v>231.88</v>
      </c>
      <c r="H97" s="26">
        <v>192.7</v>
      </c>
      <c r="I97" s="26">
        <v>0.49246497655166599</v>
      </c>
      <c r="J97" s="30">
        <v>449.18930387487597</v>
      </c>
      <c r="K97" s="30">
        <v>378.93050041178401</v>
      </c>
      <c r="L97" s="30">
        <v>470.85581927809</v>
      </c>
      <c r="M97" s="30">
        <v>391.29686206179002</v>
      </c>
      <c r="N97" s="35">
        <v>1.56925858507906E-2</v>
      </c>
      <c r="O97" s="35">
        <v>0.13762851655903</v>
      </c>
      <c r="P97" s="26">
        <v>-0.19741954373810899</v>
      </c>
      <c r="Q97" s="26">
        <v>-0.280367224502798</v>
      </c>
      <c r="R97" s="35">
        <v>0.91433103404303695</v>
      </c>
      <c r="S97" s="35">
        <v>1.3913591037617401</v>
      </c>
      <c r="T97" s="26">
        <v>1.16078422266757</v>
      </c>
      <c r="U97" s="26">
        <v>1.4781811005789101</v>
      </c>
      <c r="V97" s="36">
        <v>0.18541342907668401</v>
      </c>
      <c r="W97" s="36">
        <v>0.20332122470160899</v>
      </c>
    </row>
    <row r="98" spans="1:23" x14ac:dyDescent="0.2">
      <c r="A98" s="34">
        <v>39264</v>
      </c>
      <c r="B98" s="8" t="s">
        <v>868</v>
      </c>
      <c r="C98" s="26" t="s">
        <v>68</v>
      </c>
      <c r="D98" s="26">
        <v>63.326004812904202</v>
      </c>
      <c r="E98" s="26">
        <v>223.99</v>
      </c>
      <c r="F98" s="26">
        <v>189.37</v>
      </c>
      <c r="G98" s="26">
        <v>233.86</v>
      </c>
      <c r="H98" s="26">
        <v>193.82</v>
      </c>
      <c r="I98" s="26">
        <v>0.49455668129347402</v>
      </c>
      <c r="J98" s="30">
        <v>452.91067429151201</v>
      </c>
      <c r="K98" s="30">
        <v>382.90858694845201</v>
      </c>
      <c r="L98" s="30">
        <v>472.86794182692603</v>
      </c>
      <c r="M98" s="30">
        <v>391.90654444922097</v>
      </c>
      <c r="N98" s="35">
        <v>0.82846371998048796</v>
      </c>
      <c r="O98" s="35">
        <v>1.04981956647596</v>
      </c>
      <c r="P98" s="26">
        <v>0.42733305323074999</v>
      </c>
      <c r="Q98" s="26">
        <v>0.155810701935577</v>
      </c>
      <c r="R98" s="35">
        <v>0.99932265625224403</v>
      </c>
      <c r="S98" s="35">
        <v>1.83917478599949</v>
      </c>
      <c r="T98" s="26">
        <v>0.79259541449014903</v>
      </c>
      <c r="U98" s="26">
        <v>1.1011885296858399</v>
      </c>
      <c r="V98" s="36">
        <v>0.18281670803189501</v>
      </c>
      <c r="W98" s="36">
        <v>0.206583427922815</v>
      </c>
    </row>
    <row r="99" spans="1:23" x14ac:dyDescent="0.2">
      <c r="A99" s="34">
        <v>39295</v>
      </c>
      <c r="B99" s="8" t="s">
        <v>869</v>
      </c>
      <c r="C99" s="26" t="s">
        <v>1075</v>
      </c>
      <c r="D99" s="26">
        <v>63.5839961936272</v>
      </c>
      <c r="E99" s="26">
        <v>223.64</v>
      </c>
      <c r="F99" s="26">
        <v>189.28</v>
      </c>
      <c r="G99" s="26">
        <v>233.12</v>
      </c>
      <c r="H99" s="26">
        <v>193.69</v>
      </c>
      <c r="I99" s="26">
        <v>0.49657151487455398</v>
      </c>
      <c r="J99" s="30">
        <v>450.36816108249099</v>
      </c>
      <c r="K99" s="30">
        <v>381.17369669868498</v>
      </c>
      <c r="L99" s="30">
        <v>469.459066855439</v>
      </c>
      <c r="M99" s="30">
        <v>390.05459273863198</v>
      </c>
      <c r="N99" s="35">
        <v>-0.56137188928005999</v>
      </c>
      <c r="O99" s="35">
        <v>-0.45308209554471002</v>
      </c>
      <c r="P99" s="26">
        <v>-0.72089365126268801</v>
      </c>
      <c r="Q99" s="26">
        <v>-0.47254931993828703</v>
      </c>
      <c r="R99" s="35">
        <v>1.18241754691053</v>
      </c>
      <c r="S99" s="35">
        <v>1.8494674606022199</v>
      </c>
      <c r="T99" s="26">
        <v>0.90725385058463304</v>
      </c>
      <c r="U99" s="26">
        <v>1.2028950151965501</v>
      </c>
      <c r="V99" s="36">
        <v>0.18153000845308501</v>
      </c>
      <c r="W99" s="36">
        <v>0.20357271929371701</v>
      </c>
    </row>
    <row r="100" spans="1:23" x14ac:dyDescent="0.2">
      <c r="A100" s="34">
        <v>39326</v>
      </c>
      <c r="B100" s="8" t="s">
        <v>870</v>
      </c>
      <c r="C100" s="26" t="s">
        <v>70</v>
      </c>
      <c r="D100" s="26">
        <v>64.077702590874594</v>
      </c>
      <c r="E100" s="26">
        <v>221.12</v>
      </c>
      <c r="F100" s="26">
        <v>187.63</v>
      </c>
      <c r="G100" s="26">
        <v>231.38</v>
      </c>
      <c r="H100" s="26">
        <v>192.4</v>
      </c>
      <c r="I100" s="26">
        <v>0.50042721046244798</v>
      </c>
      <c r="J100" s="30">
        <v>441.86246346528901</v>
      </c>
      <c r="K100" s="30">
        <v>374.93964372283</v>
      </c>
      <c r="L100" s="30">
        <v>462.36494571544199</v>
      </c>
      <c r="M100" s="30">
        <v>384.47149950579598</v>
      </c>
      <c r="N100" s="35">
        <v>-1.8886098867996699</v>
      </c>
      <c r="O100" s="35">
        <v>-1.6354887626946599</v>
      </c>
      <c r="P100" s="26">
        <v>-1.5111266648900199</v>
      </c>
      <c r="Q100" s="26">
        <v>-1.43136200336376</v>
      </c>
      <c r="R100" s="35">
        <v>1.24095460824112</v>
      </c>
      <c r="S100" s="35">
        <v>1.6903324481512201</v>
      </c>
      <c r="T100" s="26">
        <v>1.20142083951627</v>
      </c>
      <c r="U100" s="26">
        <v>1.2898919074438</v>
      </c>
      <c r="V100" s="36">
        <v>0.17848958055747999</v>
      </c>
      <c r="W100" s="36">
        <v>0.20259875259875301</v>
      </c>
    </row>
    <row r="101" spans="1:23" x14ac:dyDescent="0.2">
      <c r="A101" s="34">
        <v>39356</v>
      </c>
      <c r="B101" s="8" t="s">
        <v>871</v>
      </c>
      <c r="C101" s="26" t="s">
        <v>71</v>
      </c>
      <c r="D101" s="26">
        <v>64.3274050918955</v>
      </c>
      <c r="E101" s="26">
        <v>220.17</v>
      </c>
      <c r="F101" s="26">
        <v>187.02</v>
      </c>
      <c r="G101" s="26">
        <v>230.2</v>
      </c>
      <c r="H101" s="26">
        <v>191.81</v>
      </c>
      <c r="I101" s="26">
        <v>0.50237731043449596</v>
      </c>
      <c r="J101" s="30">
        <v>438.25625765140398</v>
      </c>
      <c r="K101" s="30">
        <v>372.26999730192898</v>
      </c>
      <c r="L101" s="30">
        <v>458.22133129560399</v>
      </c>
      <c r="M101" s="30">
        <v>381.80466357866999</v>
      </c>
      <c r="N101" s="35">
        <v>-0.81613762472685403</v>
      </c>
      <c r="O101" s="35">
        <v>-0.71202031196124804</v>
      </c>
      <c r="P101" s="26">
        <v>-0.896178323688956</v>
      </c>
      <c r="Q101" s="26">
        <v>-0.69363683148266897</v>
      </c>
      <c r="R101" s="35">
        <v>1.19995489644835</v>
      </c>
      <c r="S101" s="35">
        <v>1.7798404874790801</v>
      </c>
      <c r="T101" s="26">
        <v>1.21541315390552</v>
      </c>
      <c r="U101" s="26">
        <v>1.58212940547435</v>
      </c>
      <c r="V101" s="36">
        <v>0.17725376965030501</v>
      </c>
      <c r="W101" s="36">
        <v>0.20014597779052201</v>
      </c>
    </row>
    <row r="102" spans="1:23" x14ac:dyDescent="0.2">
      <c r="A102" s="34">
        <v>39387</v>
      </c>
      <c r="B102" s="8" t="s">
        <v>872</v>
      </c>
      <c r="C102" s="26" t="s">
        <v>72</v>
      </c>
      <c r="D102" s="26">
        <v>64.781221255577293</v>
      </c>
      <c r="E102" s="26">
        <v>222.12</v>
      </c>
      <c r="F102" s="26">
        <v>188.68</v>
      </c>
      <c r="G102" s="26">
        <v>232.14</v>
      </c>
      <c r="H102" s="26">
        <v>193.42</v>
      </c>
      <c r="I102" s="26">
        <v>0.50592147552892897</v>
      </c>
      <c r="J102" s="30">
        <v>439.040465257535</v>
      </c>
      <c r="K102" s="30">
        <v>372.94325132717398</v>
      </c>
      <c r="L102" s="30">
        <v>458.845910340736</v>
      </c>
      <c r="M102" s="30">
        <v>382.31229421084299</v>
      </c>
      <c r="N102" s="35">
        <v>0.178938142340268</v>
      </c>
      <c r="O102" s="35">
        <v>0.180851003337512</v>
      </c>
      <c r="P102" s="26">
        <v>0.13630510028102</v>
      </c>
      <c r="Q102" s="26">
        <v>0.13295558713581901</v>
      </c>
      <c r="R102" s="35">
        <v>1.1844005701287601</v>
      </c>
      <c r="S102" s="35">
        <v>1.74637115125353</v>
      </c>
      <c r="T102" s="26">
        <v>1.01430754944893</v>
      </c>
      <c r="U102" s="26">
        <v>1.44272957118186</v>
      </c>
      <c r="V102" s="36">
        <v>0.17723129107483601</v>
      </c>
      <c r="W102" s="36">
        <v>0.20018612346189599</v>
      </c>
    </row>
    <row r="103" spans="1:23" x14ac:dyDescent="0.2">
      <c r="A103" s="34">
        <v>39417</v>
      </c>
      <c r="B103" s="8" t="s">
        <v>873</v>
      </c>
      <c r="C103" s="26" t="s">
        <v>1072</v>
      </c>
      <c r="D103" s="26">
        <v>65.049055680946097</v>
      </c>
      <c r="E103" s="26">
        <v>222.56</v>
      </c>
      <c r="F103" s="26">
        <v>189.4</v>
      </c>
      <c r="G103" s="26">
        <v>233.11</v>
      </c>
      <c r="H103" s="26">
        <v>194.29</v>
      </c>
      <c r="I103" s="26">
        <v>0.50801318027073195</v>
      </c>
      <c r="J103" s="30">
        <v>438.09886956356701</v>
      </c>
      <c r="K103" s="30">
        <v>372.82497257071998</v>
      </c>
      <c r="L103" s="30">
        <v>458.86604728595898</v>
      </c>
      <c r="M103" s="30">
        <v>382.45070707901402</v>
      </c>
      <c r="N103" s="35">
        <v>-0.21446672197204</v>
      </c>
      <c r="O103" s="35">
        <v>-3.1714947524097398E-2</v>
      </c>
      <c r="P103" s="26">
        <v>4.3886073231469399E-3</v>
      </c>
      <c r="Q103" s="26">
        <v>3.6204137368023297E-2</v>
      </c>
      <c r="R103" s="35">
        <v>1.3307713721157901</v>
      </c>
      <c r="S103" s="35">
        <v>1.5342725120524501</v>
      </c>
      <c r="T103" s="26">
        <v>1.00924637029673</v>
      </c>
      <c r="U103" s="26">
        <v>1.24420523223121</v>
      </c>
      <c r="V103" s="36">
        <v>0.17507919746568101</v>
      </c>
      <c r="W103" s="36">
        <v>0.199804416079057</v>
      </c>
    </row>
    <row r="104" spans="1:23" x14ac:dyDescent="0.2">
      <c r="A104" s="34">
        <v>39448</v>
      </c>
      <c r="B104" s="8" t="s">
        <v>1041</v>
      </c>
      <c r="C104" s="26" t="s">
        <v>1073</v>
      </c>
      <c r="D104" s="26">
        <v>65.350563680104003</v>
      </c>
      <c r="E104" s="26">
        <v>229.58</v>
      </c>
      <c r="F104" s="26">
        <v>194.56</v>
      </c>
      <c r="G104" s="26">
        <v>241.89</v>
      </c>
      <c r="H104" s="26">
        <v>202.54</v>
      </c>
      <c r="I104" s="26">
        <v>0.51036786529922096</v>
      </c>
      <c r="J104" s="30">
        <v>449.83239660945497</v>
      </c>
      <c r="K104" s="30">
        <v>381.215223818867</v>
      </c>
      <c r="L104" s="30">
        <v>473.95225374972199</v>
      </c>
      <c r="M104" s="30">
        <v>396.85100448331298</v>
      </c>
      <c r="N104" s="35">
        <v>2.6782828856822398</v>
      </c>
      <c r="O104" s="35">
        <v>2.25045312557635</v>
      </c>
      <c r="P104" s="26">
        <v>3.28771469429749</v>
      </c>
      <c r="Q104" s="26">
        <v>3.7652688667467999</v>
      </c>
      <c r="R104" s="35">
        <v>1.3409404080302101</v>
      </c>
      <c r="S104" s="35">
        <v>1.7795349281136701</v>
      </c>
      <c r="T104" s="26">
        <v>0.85595398884645801</v>
      </c>
      <c r="U104" s="26">
        <v>1.40981724320113</v>
      </c>
      <c r="V104" s="36">
        <v>0.179995888157895</v>
      </c>
      <c r="W104" s="36">
        <v>0.194282610842303</v>
      </c>
    </row>
    <row r="105" spans="1:23" x14ac:dyDescent="0.2">
      <c r="A105" s="34">
        <v>39479</v>
      </c>
      <c r="B105" s="8" t="s">
        <v>874</v>
      </c>
      <c r="C105" s="26" t="s">
        <v>63</v>
      </c>
      <c r="D105" s="26">
        <v>65.5448342981189</v>
      </c>
      <c r="E105" s="26">
        <v>229.46</v>
      </c>
      <c r="F105" s="26">
        <v>194.69</v>
      </c>
      <c r="G105" s="26">
        <v>241.32</v>
      </c>
      <c r="H105" s="26">
        <v>202.46</v>
      </c>
      <c r="I105" s="26">
        <v>0.51188505926088201</v>
      </c>
      <c r="J105" s="30">
        <v>448.26469506908501</v>
      </c>
      <c r="K105" s="30">
        <v>380.33928999825798</v>
      </c>
      <c r="L105" s="30">
        <v>471.43395892125699</v>
      </c>
      <c r="M105" s="30">
        <v>395.51847887948702</v>
      </c>
      <c r="N105" s="35">
        <v>-0.34850792254761398</v>
      </c>
      <c r="O105" s="35">
        <v>-0.229774092397173</v>
      </c>
      <c r="P105" s="26">
        <v>-0.53133935086091499</v>
      </c>
      <c r="Q105" s="26">
        <v>-0.335774784181608</v>
      </c>
      <c r="R105" s="35">
        <v>1.2607625972690399</v>
      </c>
      <c r="S105" s="35">
        <v>1.76325707607958</v>
      </c>
      <c r="T105" s="26">
        <v>0.90589301520338505</v>
      </c>
      <c r="U105" s="26">
        <v>1.48882258115808</v>
      </c>
      <c r="V105" s="36">
        <v>0.17859160717037301</v>
      </c>
      <c r="W105" s="36">
        <v>0.191939148473772</v>
      </c>
    </row>
    <row r="106" spans="1:23" x14ac:dyDescent="0.2">
      <c r="A106" s="34">
        <v>39508</v>
      </c>
      <c r="B106" s="8" t="s">
        <v>875</v>
      </c>
      <c r="C106" s="26" t="s">
        <v>64</v>
      </c>
      <c r="D106" s="26">
        <v>66.019890716036102</v>
      </c>
      <c r="E106" s="26">
        <v>231.11</v>
      </c>
      <c r="F106" s="26">
        <v>196.75</v>
      </c>
      <c r="G106" s="26">
        <v>241.16</v>
      </c>
      <c r="H106" s="26">
        <v>202.6</v>
      </c>
      <c r="I106" s="26">
        <v>0.51559510422845001</v>
      </c>
      <c r="J106" s="30">
        <v>448.23932210496702</v>
      </c>
      <c r="K106" s="30">
        <v>381.59788249817001</v>
      </c>
      <c r="L106" s="30">
        <v>467.731361338037</v>
      </c>
      <c r="M106" s="30">
        <v>392.94399488757</v>
      </c>
      <c r="N106" s="35">
        <v>-5.6602637678149197E-3</v>
      </c>
      <c r="O106" s="35">
        <v>0.33091309076123099</v>
      </c>
      <c r="P106" s="26">
        <v>-0.78539051189536702</v>
      </c>
      <c r="Q106" s="26">
        <v>-0.65091370679082305</v>
      </c>
      <c r="R106" s="35">
        <v>2.1757075270107298</v>
      </c>
      <c r="S106" s="35">
        <v>2.0829974496766801</v>
      </c>
      <c r="T106" s="26">
        <v>1.1238957979420801</v>
      </c>
      <c r="U106" s="26">
        <v>1.2886938040848499</v>
      </c>
      <c r="V106" s="36">
        <v>0.17463786531130901</v>
      </c>
      <c r="W106" s="36">
        <v>0.19032576505429399</v>
      </c>
    </row>
    <row r="107" spans="1:23" x14ac:dyDescent="0.2">
      <c r="A107" s="34">
        <v>39539</v>
      </c>
      <c r="B107" s="8" t="s">
        <v>876</v>
      </c>
      <c r="C107" s="26" t="s">
        <v>1074</v>
      </c>
      <c r="D107" s="26">
        <v>66.170126660633898</v>
      </c>
      <c r="E107" s="26">
        <v>230.41</v>
      </c>
      <c r="F107" s="26">
        <v>196.59</v>
      </c>
      <c r="G107" s="26">
        <v>240.49</v>
      </c>
      <c r="H107" s="26">
        <v>202.4</v>
      </c>
      <c r="I107" s="26">
        <v>0.51676840089213205</v>
      </c>
      <c r="J107" s="30">
        <v>445.86704528029901</v>
      </c>
      <c r="K107" s="30">
        <v>380.42186724384402</v>
      </c>
      <c r="L107" s="30">
        <v>465.37288190381997</v>
      </c>
      <c r="M107" s="30">
        <v>391.66481474212299</v>
      </c>
      <c r="N107" s="35">
        <v>-0.52924335453810001</v>
      </c>
      <c r="O107" s="35">
        <v>-0.30818180819758301</v>
      </c>
      <c r="P107" s="26">
        <v>-0.504238036865856</v>
      </c>
      <c r="Q107" s="26">
        <v>-0.32553752241779599</v>
      </c>
      <c r="R107" s="35">
        <v>1.2476060760259</v>
      </c>
      <c r="S107" s="35">
        <v>1.2149071179992099</v>
      </c>
      <c r="T107" s="26">
        <v>0.53632800968490502</v>
      </c>
      <c r="U107" s="26">
        <v>0.867129473452533</v>
      </c>
      <c r="V107" s="36">
        <v>0.172033165471285</v>
      </c>
      <c r="W107" s="36">
        <v>0.188191699604743</v>
      </c>
    </row>
    <row r="108" spans="1:23" x14ac:dyDescent="0.2">
      <c r="A108" s="34">
        <v>39569</v>
      </c>
      <c r="B108" s="8" t="s">
        <v>877</v>
      </c>
      <c r="C108" s="26" t="s">
        <v>66</v>
      </c>
      <c r="D108" s="26">
        <v>66.098635073205301</v>
      </c>
      <c r="E108" s="26">
        <v>234.18</v>
      </c>
      <c r="F108" s="26">
        <v>197.56</v>
      </c>
      <c r="G108" s="26">
        <v>244.34</v>
      </c>
      <c r="H108" s="26">
        <v>203.6</v>
      </c>
      <c r="I108" s="26">
        <v>0.51621007351424697</v>
      </c>
      <c r="J108" s="30">
        <v>453.65251864566102</v>
      </c>
      <c r="K108" s="30">
        <v>382.71240747987298</v>
      </c>
      <c r="L108" s="30">
        <v>473.33442824272299</v>
      </c>
      <c r="M108" s="30">
        <v>394.413070271827</v>
      </c>
      <c r="N108" s="35">
        <v>1.74614236413615</v>
      </c>
      <c r="O108" s="35">
        <v>0.60210530289030995</v>
      </c>
      <c r="P108" s="26">
        <v>1.71078862746192</v>
      </c>
      <c r="Q108" s="26">
        <v>0.70168558069576603</v>
      </c>
      <c r="R108" s="35">
        <v>1.00946405950051</v>
      </c>
      <c r="S108" s="35">
        <v>1.1370497947538001</v>
      </c>
      <c r="T108" s="26">
        <v>0.32794631239938499</v>
      </c>
      <c r="U108" s="26">
        <v>0.51377954355336097</v>
      </c>
      <c r="V108" s="36">
        <v>0.185361409192144</v>
      </c>
      <c r="W108" s="36">
        <v>0.20009823182711201</v>
      </c>
    </row>
    <row r="109" spans="1:23" x14ac:dyDescent="0.2">
      <c r="A109" s="34">
        <v>39600</v>
      </c>
      <c r="B109" s="8" t="s">
        <v>878</v>
      </c>
      <c r="C109" s="26" t="s">
        <v>67</v>
      </c>
      <c r="D109" s="26">
        <v>66.372168103369305</v>
      </c>
      <c r="E109" s="26">
        <v>234.13</v>
      </c>
      <c r="F109" s="26">
        <v>197.98</v>
      </c>
      <c r="G109" s="26">
        <v>244.15</v>
      </c>
      <c r="H109" s="26">
        <v>203.36</v>
      </c>
      <c r="I109" s="26">
        <v>0.51834628261225901</v>
      </c>
      <c r="J109" s="30">
        <v>451.686464924718</v>
      </c>
      <c r="K109" s="30">
        <v>381.94544195872197</v>
      </c>
      <c r="L109" s="30">
        <v>471.01717170533402</v>
      </c>
      <c r="M109" s="30">
        <v>392.32460388284602</v>
      </c>
      <c r="N109" s="35">
        <v>-0.43338318209108501</v>
      </c>
      <c r="O109" s="35">
        <v>-0.20040257544863299</v>
      </c>
      <c r="P109" s="26">
        <v>-0.48956010784834098</v>
      </c>
      <c r="Q109" s="26">
        <v>-0.52951246964062504</v>
      </c>
      <c r="R109" s="35">
        <v>0.55592620489852695</v>
      </c>
      <c r="S109" s="35">
        <v>0.79564499127475796</v>
      </c>
      <c r="T109" s="26">
        <v>3.42679055111983E-2</v>
      </c>
      <c r="U109" s="26">
        <v>0.26265015662021401</v>
      </c>
      <c r="V109" s="36">
        <v>0.18259420143448801</v>
      </c>
      <c r="W109" s="36">
        <v>0.20058025177026001</v>
      </c>
    </row>
    <row r="110" spans="1:23" x14ac:dyDescent="0.2">
      <c r="A110" s="34">
        <v>39630</v>
      </c>
      <c r="B110" s="8" t="s">
        <v>879</v>
      </c>
      <c r="C110" s="26" t="s">
        <v>68</v>
      </c>
      <c r="D110" s="26">
        <v>66.742059360068197</v>
      </c>
      <c r="E110" s="26">
        <v>235.99</v>
      </c>
      <c r="F110" s="26">
        <v>199.58</v>
      </c>
      <c r="G110" s="26">
        <v>246.51</v>
      </c>
      <c r="H110" s="26">
        <v>206.49</v>
      </c>
      <c r="I110" s="26">
        <v>0.52123501991525101</v>
      </c>
      <c r="J110" s="30">
        <v>452.75162063817299</v>
      </c>
      <c r="K110" s="30">
        <v>382.89829419452701</v>
      </c>
      <c r="L110" s="30">
        <v>472.93445486467999</v>
      </c>
      <c r="M110" s="30">
        <v>396.15526990794598</v>
      </c>
      <c r="N110" s="35">
        <v>0.23581749646457401</v>
      </c>
      <c r="O110" s="35">
        <v>0.24947338837677499</v>
      </c>
      <c r="P110" s="26">
        <v>0.40705164790588699</v>
      </c>
      <c r="Q110" s="26">
        <v>0.97640219022427899</v>
      </c>
      <c r="R110" s="35">
        <v>-3.5118106586584701E-2</v>
      </c>
      <c r="S110" s="35">
        <v>-2.6880446861721201E-3</v>
      </c>
      <c r="T110" s="26">
        <v>1.4065880105507101E-2</v>
      </c>
      <c r="U110" s="26">
        <v>1.08411699648876</v>
      </c>
      <c r="V110" s="36">
        <v>0.18243310953001299</v>
      </c>
      <c r="W110" s="36">
        <v>0.19381083829725401</v>
      </c>
    </row>
    <row r="111" spans="1:23" x14ac:dyDescent="0.2">
      <c r="A111" s="34">
        <v>39661</v>
      </c>
      <c r="B111" s="8" t="s">
        <v>880</v>
      </c>
      <c r="C111" s="26" t="s">
        <v>1075</v>
      </c>
      <c r="D111" s="26">
        <v>67.127492266208904</v>
      </c>
      <c r="E111" s="26">
        <v>235.46</v>
      </c>
      <c r="F111" s="26">
        <v>199.85</v>
      </c>
      <c r="G111" s="26">
        <v>246.09</v>
      </c>
      <c r="H111" s="26">
        <v>206.54</v>
      </c>
      <c r="I111" s="26">
        <v>0.52424513273518003</v>
      </c>
      <c r="J111" s="30">
        <v>449.141032118922</v>
      </c>
      <c r="K111" s="30">
        <v>381.21479346371598</v>
      </c>
      <c r="L111" s="30">
        <v>469.41780597190802</v>
      </c>
      <c r="M111" s="30">
        <v>393.97599920938598</v>
      </c>
      <c r="N111" s="35">
        <v>-0.79747666373047899</v>
      </c>
      <c r="O111" s="35">
        <v>-0.43967308194806698</v>
      </c>
      <c r="P111" s="26">
        <v>-0.74358060754502497</v>
      </c>
      <c r="Q111" s="26">
        <v>-0.55010518958049603</v>
      </c>
      <c r="R111" s="35">
        <v>-0.27247240582457499</v>
      </c>
      <c r="S111" s="35">
        <v>1.0781637187085E-2</v>
      </c>
      <c r="T111" s="26">
        <v>-8.7890268702817097E-3</v>
      </c>
      <c r="U111" s="26">
        <v>1.00534810863813</v>
      </c>
      <c r="V111" s="36">
        <v>0.17818363772829601</v>
      </c>
      <c r="W111" s="36">
        <v>0.19148833155805201</v>
      </c>
    </row>
    <row r="112" spans="1:23" x14ac:dyDescent="0.2">
      <c r="A112" s="34">
        <v>39692</v>
      </c>
      <c r="B112" s="8" t="s">
        <v>881</v>
      </c>
      <c r="C112" s="26" t="s">
        <v>70</v>
      </c>
      <c r="D112" s="26">
        <v>67.584934814759706</v>
      </c>
      <c r="E112" s="26">
        <v>233.93</v>
      </c>
      <c r="F112" s="26">
        <v>198.51</v>
      </c>
      <c r="G112" s="26">
        <v>244.21</v>
      </c>
      <c r="H112" s="26">
        <v>204.38</v>
      </c>
      <c r="I112" s="26">
        <v>0.52781761878356004</v>
      </c>
      <c r="J112" s="30">
        <v>443.20233291781602</v>
      </c>
      <c r="K112" s="30">
        <v>376.09581972177801</v>
      </c>
      <c r="L112" s="30">
        <v>462.67875741401201</v>
      </c>
      <c r="M112" s="30">
        <v>387.21708546036501</v>
      </c>
      <c r="N112" s="35">
        <v>-1.3222348385960101</v>
      </c>
      <c r="O112" s="35">
        <v>-1.34280563863394</v>
      </c>
      <c r="P112" s="26">
        <v>-1.4356184346146299</v>
      </c>
      <c r="Q112" s="26">
        <v>-1.7155648472457301</v>
      </c>
      <c r="R112" s="35">
        <v>0.30323224154828998</v>
      </c>
      <c r="S112" s="35">
        <v>0.30836323080378802</v>
      </c>
      <c r="T112" s="26">
        <v>6.7870997028895999E-2</v>
      </c>
      <c r="U112" s="26">
        <v>0.71411950121085299</v>
      </c>
      <c r="V112" s="36">
        <v>0.178429298272127</v>
      </c>
      <c r="W112" s="36">
        <v>0.194882082395538</v>
      </c>
    </row>
    <row r="113" spans="1:23" x14ac:dyDescent="0.2">
      <c r="A113" s="34">
        <v>39722</v>
      </c>
      <c r="B113" s="8" t="s">
        <v>882</v>
      </c>
      <c r="C113" s="26" t="s">
        <v>71</v>
      </c>
      <c r="D113" s="26">
        <v>68.045485693199694</v>
      </c>
      <c r="E113" s="26">
        <v>233.68</v>
      </c>
      <c r="F113" s="26">
        <v>198.34</v>
      </c>
      <c r="G113" s="26">
        <v>243.64</v>
      </c>
      <c r="H113" s="26">
        <v>204.18</v>
      </c>
      <c r="I113" s="26">
        <v>0.53141437993533303</v>
      </c>
      <c r="J113" s="30">
        <v>439.73217290137302</v>
      </c>
      <c r="K113" s="30">
        <v>373.23039700983497</v>
      </c>
      <c r="L113" s="30">
        <v>458.47460889117798</v>
      </c>
      <c r="M113" s="30">
        <v>384.21993779100598</v>
      </c>
      <c r="N113" s="35">
        <v>-0.78297422163749997</v>
      </c>
      <c r="O113" s="35">
        <v>-0.76188634961762403</v>
      </c>
      <c r="P113" s="26">
        <v>-0.90865388900305299</v>
      </c>
      <c r="Q113" s="26">
        <v>-0.77402257852210399</v>
      </c>
      <c r="R113" s="35">
        <v>0.336769920383651</v>
      </c>
      <c r="S113" s="35">
        <v>0.25798471938849299</v>
      </c>
      <c r="T113" s="26">
        <v>5.5274073526367901E-2</v>
      </c>
      <c r="U113" s="26">
        <v>0.63259421445973596</v>
      </c>
      <c r="V113" s="36">
        <v>0.17817888474336999</v>
      </c>
      <c r="W113" s="36">
        <v>0.19326084827113299</v>
      </c>
    </row>
    <row r="114" spans="1:23" x14ac:dyDescent="0.2">
      <c r="A114" s="34">
        <v>39753</v>
      </c>
      <c r="B114" s="8" t="s">
        <v>883</v>
      </c>
      <c r="C114" s="26" t="s">
        <v>72</v>
      </c>
      <c r="D114" s="26">
        <v>68.818941780387206</v>
      </c>
      <c r="E114" s="26">
        <v>235.88</v>
      </c>
      <c r="F114" s="26">
        <v>200.39</v>
      </c>
      <c r="G114" s="26">
        <v>245.1</v>
      </c>
      <c r="H114" s="26">
        <v>205.36</v>
      </c>
      <c r="I114" s="26">
        <v>0.53745483482800904</v>
      </c>
      <c r="J114" s="30">
        <v>438.88339022103003</v>
      </c>
      <c r="K114" s="30">
        <v>372.84993457008699</v>
      </c>
      <c r="L114" s="30">
        <v>456.03832009146299</v>
      </c>
      <c r="M114" s="30">
        <v>382.09722323126402</v>
      </c>
      <c r="N114" s="35">
        <v>-0.19302264711338299</v>
      </c>
      <c r="O114" s="35">
        <v>-0.101937688568909</v>
      </c>
      <c r="P114" s="26">
        <v>-0.53139012553107301</v>
      </c>
      <c r="Q114" s="26">
        <v>-0.55247381797676198</v>
      </c>
      <c r="R114" s="35">
        <v>-3.57768927776725E-2</v>
      </c>
      <c r="S114" s="35">
        <v>-2.50217041746881E-2</v>
      </c>
      <c r="T114" s="26">
        <v>-0.61188084845034096</v>
      </c>
      <c r="U114" s="26">
        <v>-5.6255313479436402E-2</v>
      </c>
      <c r="V114" s="36">
        <v>0.177104645940416</v>
      </c>
      <c r="W114" s="36">
        <v>0.19351382937280801</v>
      </c>
    </row>
    <row r="115" spans="1:23" x14ac:dyDescent="0.2">
      <c r="A115" s="34">
        <v>39783</v>
      </c>
      <c r="B115" s="8" t="s">
        <v>884</v>
      </c>
      <c r="C115" s="26" t="s">
        <v>1072</v>
      </c>
      <c r="D115" s="26">
        <v>69.295552363249001</v>
      </c>
      <c r="E115" s="26">
        <v>235.98</v>
      </c>
      <c r="F115" s="26">
        <v>201.4</v>
      </c>
      <c r="G115" s="26">
        <v>246.32</v>
      </c>
      <c r="H115" s="26">
        <v>206.8</v>
      </c>
      <c r="I115" s="26">
        <v>0.54117701734727397</v>
      </c>
      <c r="J115" s="30">
        <v>436.04955945232098</v>
      </c>
      <c r="K115" s="30">
        <v>372.15179792227099</v>
      </c>
      <c r="L115" s="30">
        <v>455.15606188785398</v>
      </c>
      <c r="M115" s="30">
        <v>382.13004871065402</v>
      </c>
      <c r="N115" s="35">
        <v>-0.64569104957038503</v>
      </c>
      <c r="O115" s="35">
        <v>-0.18724333386859199</v>
      </c>
      <c r="P115" s="26">
        <v>-0.19346141864399199</v>
      </c>
      <c r="Q115" s="26">
        <v>8.5908709599458195E-3</v>
      </c>
      <c r="R115" s="35">
        <v>-0.46777343052424297</v>
      </c>
      <c r="S115" s="35">
        <v>-0.180560503715088</v>
      </c>
      <c r="T115" s="26">
        <v>-0.80851163864669195</v>
      </c>
      <c r="U115" s="26">
        <v>-8.3843058052990305E-2</v>
      </c>
      <c r="V115" s="36">
        <v>0.17169811320754699</v>
      </c>
      <c r="W115" s="36">
        <v>0.19110251450676999</v>
      </c>
    </row>
    <row r="116" spans="1:23" x14ac:dyDescent="0.2">
      <c r="A116" s="34">
        <v>39814</v>
      </c>
      <c r="B116" s="8" t="s">
        <v>1042</v>
      </c>
      <c r="C116" s="26" t="s">
        <v>1073</v>
      </c>
      <c r="D116" s="26">
        <v>69.4561494074742</v>
      </c>
      <c r="E116" s="26">
        <v>242.03</v>
      </c>
      <c r="F116" s="26">
        <v>205.03</v>
      </c>
      <c r="G116" s="26">
        <v>255.76</v>
      </c>
      <c r="H116" s="26">
        <v>215.07</v>
      </c>
      <c r="I116" s="26">
        <v>0.542431231022244</v>
      </c>
      <c r="J116" s="30">
        <v>446.19480988194601</v>
      </c>
      <c r="K116" s="30">
        <v>377.983398215492</v>
      </c>
      <c r="L116" s="30">
        <v>471.50677426520099</v>
      </c>
      <c r="M116" s="30">
        <v>396.49265694876698</v>
      </c>
      <c r="N116" s="35">
        <v>2.3266278361494499</v>
      </c>
      <c r="O116" s="35">
        <v>1.5669950610955901</v>
      </c>
      <c r="P116" s="26">
        <v>3.5923310148894299</v>
      </c>
      <c r="Q116" s="26">
        <v>3.75856551626195</v>
      </c>
      <c r="R116" s="35">
        <v>-0.80865379081782596</v>
      </c>
      <c r="S116" s="35">
        <v>-0.847769291845346</v>
      </c>
      <c r="T116" s="26">
        <v>-0.51597591638676799</v>
      </c>
      <c r="U116" s="26">
        <v>-9.0297751674428606E-2</v>
      </c>
      <c r="V116" s="36">
        <v>0.180461395893284</v>
      </c>
      <c r="W116" s="36">
        <v>0.18919421583670401</v>
      </c>
    </row>
    <row r="117" spans="1:23" x14ac:dyDescent="0.2">
      <c r="A117" s="34">
        <v>39845</v>
      </c>
      <c r="B117" s="8" t="s">
        <v>885</v>
      </c>
      <c r="C117" s="26" t="s">
        <v>63</v>
      </c>
      <c r="D117" s="26">
        <v>69.609493681960302</v>
      </c>
      <c r="E117" s="26">
        <v>242.67</v>
      </c>
      <c r="F117" s="26">
        <v>205.81</v>
      </c>
      <c r="G117" s="26">
        <v>255.92</v>
      </c>
      <c r="H117" s="26">
        <v>215.74</v>
      </c>
      <c r="I117" s="26">
        <v>0.54362880278931203</v>
      </c>
      <c r="J117" s="30">
        <v>446.38915148513303</v>
      </c>
      <c r="K117" s="30">
        <v>378.58553289304501</v>
      </c>
      <c r="L117" s="30">
        <v>470.76240016514299</v>
      </c>
      <c r="M117" s="30">
        <v>396.85167322455402</v>
      </c>
      <c r="N117" s="35">
        <v>4.3555325808997097E-2</v>
      </c>
      <c r="O117" s="35">
        <v>0.159301884790786</v>
      </c>
      <c r="P117" s="26">
        <v>-0.157871347918115</v>
      </c>
      <c r="Q117" s="26">
        <v>9.05480264249858E-2</v>
      </c>
      <c r="R117" s="35">
        <v>-0.41840091458982298</v>
      </c>
      <c r="S117" s="35">
        <v>-0.46110332309362601</v>
      </c>
      <c r="T117" s="26">
        <v>-0.142450229434221</v>
      </c>
      <c r="U117" s="26">
        <v>0.33707510932097201</v>
      </c>
      <c r="V117" s="36">
        <v>0.17909722559642399</v>
      </c>
      <c r="W117" s="36">
        <v>0.18624269954574901</v>
      </c>
    </row>
    <row r="118" spans="1:23" x14ac:dyDescent="0.2">
      <c r="A118" s="34">
        <v>39873</v>
      </c>
      <c r="B118" s="8" t="s">
        <v>886</v>
      </c>
      <c r="C118" s="26" t="s">
        <v>64</v>
      </c>
      <c r="D118" s="26">
        <v>70.009950182560502</v>
      </c>
      <c r="E118" s="26">
        <v>240.7</v>
      </c>
      <c r="F118" s="26">
        <v>205.97</v>
      </c>
      <c r="G118" s="26">
        <v>251.83</v>
      </c>
      <c r="H118" s="26">
        <v>213.58</v>
      </c>
      <c r="I118" s="26">
        <v>0.54675624527560795</v>
      </c>
      <c r="J118" s="30">
        <v>440.23274005524797</v>
      </c>
      <c r="K118" s="30">
        <v>376.712660860737</v>
      </c>
      <c r="L118" s="30">
        <v>460.58916048239701</v>
      </c>
      <c r="M118" s="30">
        <v>390.631111844619</v>
      </c>
      <c r="N118" s="35">
        <v>-1.3791579408691199</v>
      </c>
      <c r="O118" s="35">
        <v>-0.49470248321332699</v>
      </c>
      <c r="P118" s="26">
        <v>-2.16101364067671</v>
      </c>
      <c r="Q118" s="26">
        <v>-1.5674776748177099</v>
      </c>
      <c r="R118" s="35">
        <v>-1.78622928754206</v>
      </c>
      <c r="S118" s="35">
        <v>-1.2802014532816499</v>
      </c>
      <c r="T118" s="26">
        <v>-1.52698780667776</v>
      </c>
      <c r="U118" s="26">
        <v>-0.58860373820253098</v>
      </c>
      <c r="V118" s="36">
        <v>0.168616788852745</v>
      </c>
      <c r="W118" s="36">
        <v>0.17908980241595601</v>
      </c>
    </row>
    <row r="119" spans="1:23" x14ac:dyDescent="0.2">
      <c r="A119" s="34">
        <v>39904</v>
      </c>
      <c r="B119" s="8" t="s">
        <v>887</v>
      </c>
      <c r="C119" s="26" t="s">
        <v>1074</v>
      </c>
      <c r="D119" s="26">
        <v>70.254990188749304</v>
      </c>
      <c r="E119" s="26">
        <v>241.54</v>
      </c>
      <c r="F119" s="26">
        <v>206.18</v>
      </c>
      <c r="G119" s="26">
        <v>251.93</v>
      </c>
      <c r="H119" s="26">
        <v>213.84</v>
      </c>
      <c r="I119" s="26">
        <v>0.54866993259257801</v>
      </c>
      <c r="J119" s="30">
        <v>440.22824224880299</v>
      </c>
      <c r="K119" s="30">
        <v>375.78148127373601</v>
      </c>
      <c r="L119" s="30">
        <v>459.16494605341097</v>
      </c>
      <c r="M119" s="30">
        <v>389.74251603247501</v>
      </c>
      <c r="N119" s="35">
        <v>-1.0216883106317601E-3</v>
      </c>
      <c r="O119" s="35">
        <v>-0.247185636095482</v>
      </c>
      <c r="P119" s="26">
        <v>-0.30921579385292403</v>
      </c>
      <c r="Q119" s="26">
        <v>-0.22747696873092199</v>
      </c>
      <c r="R119" s="35">
        <v>-1.26468262034293</v>
      </c>
      <c r="S119" s="35">
        <v>-1.2198000087974601</v>
      </c>
      <c r="T119" s="26">
        <v>-1.33397026165611</v>
      </c>
      <c r="U119" s="26">
        <v>-0.49080199121634999</v>
      </c>
      <c r="V119" s="36">
        <v>0.17150063051702399</v>
      </c>
      <c r="W119" s="36">
        <v>0.17812383090160899</v>
      </c>
    </row>
    <row r="120" spans="1:23" x14ac:dyDescent="0.2">
      <c r="A120" s="34">
        <v>39934</v>
      </c>
      <c r="B120" s="8" t="s">
        <v>888</v>
      </c>
      <c r="C120" s="26" t="s">
        <v>66</v>
      </c>
      <c r="D120" s="26">
        <v>70.050358471107799</v>
      </c>
      <c r="E120" s="26">
        <v>244.54</v>
      </c>
      <c r="F120" s="26">
        <v>207.7</v>
      </c>
      <c r="G120" s="26">
        <v>255.81</v>
      </c>
      <c r="H120" s="26">
        <v>215.67</v>
      </c>
      <c r="I120" s="26">
        <v>0.54707182161963497</v>
      </c>
      <c r="J120" s="30">
        <v>446.99798150090498</v>
      </c>
      <c r="K120" s="30">
        <v>379.65764602002901</v>
      </c>
      <c r="L120" s="30">
        <v>467.59856730083601</v>
      </c>
      <c r="M120" s="30">
        <v>394.226117078188</v>
      </c>
      <c r="N120" s="35">
        <v>1.53777940677324</v>
      </c>
      <c r="O120" s="35">
        <v>1.03149434962964</v>
      </c>
      <c r="P120" s="26">
        <v>1.8367302033644299</v>
      </c>
      <c r="Q120" s="26">
        <v>1.15040080598741</v>
      </c>
      <c r="R120" s="35">
        <v>-1.4668797970355101</v>
      </c>
      <c r="S120" s="35">
        <v>-0.79818720275088895</v>
      </c>
      <c r="T120" s="26">
        <v>-1.2117988043213099</v>
      </c>
      <c r="U120" s="26">
        <v>-4.7400354534488098E-2</v>
      </c>
      <c r="V120" s="36">
        <v>0.17737120847376001</v>
      </c>
      <c r="W120" s="36">
        <v>0.186117679788566</v>
      </c>
    </row>
    <row r="121" spans="1:23" x14ac:dyDescent="0.2">
      <c r="A121" s="34">
        <v>39965</v>
      </c>
      <c r="B121" s="8" t="s">
        <v>889</v>
      </c>
      <c r="C121" s="26" t="s">
        <v>67</v>
      </c>
      <c r="D121" s="26">
        <v>70.179354161469305</v>
      </c>
      <c r="E121" s="26">
        <v>243.87</v>
      </c>
      <c r="F121" s="26">
        <v>207.8</v>
      </c>
      <c r="G121" s="26">
        <v>255.16</v>
      </c>
      <c r="H121" s="26">
        <v>215.6</v>
      </c>
      <c r="I121" s="26">
        <v>0.54807923841017503</v>
      </c>
      <c r="J121" s="30">
        <v>444.95390978027001</v>
      </c>
      <c r="K121" s="30">
        <v>379.14225797490502</v>
      </c>
      <c r="L121" s="30">
        <v>465.55312100518103</v>
      </c>
      <c r="M121" s="30">
        <v>393.37377680168203</v>
      </c>
      <c r="N121" s="35">
        <v>-0.45728880335695898</v>
      </c>
      <c r="O121" s="35">
        <v>-0.135750735044393</v>
      </c>
      <c r="P121" s="26">
        <v>-0.43743639067629297</v>
      </c>
      <c r="Q121" s="26">
        <v>-0.216205938567338</v>
      </c>
      <c r="R121" s="35">
        <v>-1.49053727912135</v>
      </c>
      <c r="S121" s="35">
        <v>-0.73392261717851703</v>
      </c>
      <c r="T121" s="26">
        <v>-1.1600533968581299</v>
      </c>
      <c r="U121" s="26">
        <v>0.26742470608582802</v>
      </c>
      <c r="V121" s="36">
        <v>0.17358036573628499</v>
      </c>
      <c r="W121" s="36">
        <v>0.18348794063079801</v>
      </c>
    </row>
    <row r="122" spans="1:23" x14ac:dyDescent="0.2">
      <c r="A122" s="34">
        <v>39995</v>
      </c>
      <c r="B122" s="8" t="s">
        <v>890</v>
      </c>
      <c r="C122" s="26" t="s">
        <v>68</v>
      </c>
      <c r="D122" s="26">
        <v>70.370516449595101</v>
      </c>
      <c r="E122" s="26">
        <v>244.83</v>
      </c>
      <c r="F122" s="26">
        <v>208.84</v>
      </c>
      <c r="G122" s="26">
        <v>256.70999999999998</v>
      </c>
      <c r="H122" s="26">
        <v>216.94</v>
      </c>
      <c r="I122" s="26">
        <v>0.549572157268443</v>
      </c>
      <c r="J122" s="30">
        <v>445.49200093557602</v>
      </c>
      <c r="K122" s="30">
        <v>380.00469499401902</v>
      </c>
      <c r="L122" s="30">
        <v>467.10881656729902</v>
      </c>
      <c r="M122" s="30">
        <v>394.74343292473901</v>
      </c>
      <c r="N122" s="35">
        <v>0.120931886085085</v>
      </c>
      <c r="O122" s="35">
        <v>0.227470560448984</v>
      </c>
      <c r="P122" s="26">
        <v>0.33416069873153398</v>
      </c>
      <c r="Q122" s="26">
        <v>0.34818185751817099</v>
      </c>
      <c r="R122" s="35">
        <v>-1.6034442223230001</v>
      </c>
      <c r="S122" s="35">
        <v>-0.75570960862993997</v>
      </c>
      <c r="T122" s="26">
        <v>-1.2318066991013901</v>
      </c>
      <c r="U122" s="26">
        <v>-0.35638475376974499</v>
      </c>
      <c r="V122" s="36">
        <v>0.17233288642022601</v>
      </c>
      <c r="W122" s="36">
        <v>0.18332257767124499</v>
      </c>
    </row>
    <row r="123" spans="1:23" x14ac:dyDescent="0.2">
      <c r="A123" s="34">
        <v>40026</v>
      </c>
      <c r="B123" s="8" t="s">
        <v>891</v>
      </c>
      <c r="C123" s="26" t="s">
        <v>1075</v>
      </c>
      <c r="D123" s="26">
        <v>70.538884318540795</v>
      </c>
      <c r="E123" s="26">
        <v>244.71</v>
      </c>
      <c r="F123" s="26">
        <v>208.85</v>
      </c>
      <c r="G123" s="26">
        <v>255.88</v>
      </c>
      <c r="H123" s="26">
        <v>216.45</v>
      </c>
      <c r="I123" s="26">
        <v>0.55088705870187904</v>
      </c>
      <c r="J123" s="30">
        <v>444.210834388884</v>
      </c>
      <c r="K123" s="30">
        <v>379.11582183857797</v>
      </c>
      <c r="L123" s="30">
        <v>464.48722284920001</v>
      </c>
      <c r="M123" s="30">
        <v>392.91175310969697</v>
      </c>
      <c r="N123" s="35">
        <v>-0.28758463541461698</v>
      </c>
      <c r="O123" s="35">
        <v>-0.233911098244421</v>
      </c>
      <c r="P123" s="26">
        <v>-0.56123832929645401</v>
      </c>
      <c r="Q123" s="26">
        <v>-0.464017805558048</v>
      </c>
      <c r="R123" s="35">
        <v>-1.0976947946122999</v>
      </c>
      <c r="S123" s="35">
        <v>-0.55060077969854004</v>
      </c>
      <c r="T123" s="26">
        <v>-1.05036133269368</v>
      </c>
      <c r="U123" s="26">
        <v>-0.27012967841305602</v>
      </c>
      <c r="V123" s="36">
        <v>0.17170217859707901</v>
      </c>
      <c r="W123" s="36">
        <v>0.182166782166782</v>
      </c>
    </row>
    <row r="124" spans="1:23" x14ac:dyDescent="0.2">
      <c r="A124" s="34">
        <v>40057</v>
      </c>
      <c r="B124" s="8" t="s">
        <v>892</v>
      </c>
      <c r="C124" s="26" t="s">
        <v>70</v>
      </c>
      <c r="D124" s="26">
        <v>70.892715870817796</v>
      </c>
      <c r="E124" s="26">
        <v>244.29</v>
      </c>
      <c r="F124" s="26">
        <v>208.75</v>
      </c>
      <c r="G124" s="26">
        <v>253.79</v>
      </c>
      <c r="H124" s="26">
        <v>215</v>
      </c>
      <c r="I124" s="26">
        <v>0.55365037463737898</v>
      </c>
      <c r="J124" s="30">
        <v>441.23513898098798</v>
      </c>
      <c r="K124" s="30">
        <v>377.04300324320002</v>
      </c>
      <c r="L124" s="30">
        <v>458.39398224235498</v>
      </c>
      <c r="M124" s="30">
        <v>388.33171591515202</v>
      </c>
      <c r="N124" s="35">
        <v>-0.669883572738594</v>
      </c>
      <c r="O124" s="35">
        <v>-0.54675074897323495</v>
      </c>
      <c r="P124" s="26">
        <v>-1.3118209300716901</v>
      </c>
      <c r="Q124" s="26">
        <v>-1.1656656127735301</v>
      </c>
      <c r="R124" s="35">
        <v>-0.44385911145288198</v>
      </c>
      <c r="S124" s="35">
        <v>0.25184633057671002</v>
      </c>
      <c r="T124" s="26">
        <v>-0.92607994272411198</v>
      </c>
      <c r="U124" s="26">
        <v>0.28785673376521298</v>
      </c>
      <c r="V124" s="36">
        <v>0.17025149700598799</v>
      </c>
      <c r="W124" s="36">
        <v>0.18041860465116299</v>
      </c>
    </row>
    <row r="125" spans="1:23" x14ac:dyDescent="0.2">
      <c r="A125" s="34">
        <v>40087</v>
      </c>
      <c r="B125" s="8" t="s">
        <v>893</v>
      </c>
      <c r="C125" s="26" t="s">
        <v>71</v>
      </c>
      <c r="D125" s="26">
        <v>71.107190633106001</v>
      </c>
      <c r="E125" s="26">
        <v>242.87</v>
      </c>
      <c r="F125" s="26">
        <v>207.34</v>
      </c>
      <c r="G125" s="26">
        <v>251.38</v>
      </c>
      <c r="H125" s="26">
        <v>214.29</v>
      </c>
      <c r="I125" s="26">
        <v>0.55532535677105099</v>
      </c>
      <c r="J125" s="30">
        <v>437.34721823647999</v>
      </c>
      <c r="K125" s="30">
        <v>373.36670741199703</v>
      </c>
      <c r="L125" s="30">
        <v>452.67156800051998</v>
      </c>
      <c r="M125" s="30">
        <v>385.88189317698902</v>
      </c>
      <c r="N125" s="35">
        <v>-0.88114485928911801</v>
      </c>
      <c r="O125" s="35">
        <v>-0.97503356369972305</v>
      </c>
      <c r="P125" s="26">
        <v>-1.2483615543647499</v>
      </c>
      <c r="Q125" s="26">
        <v>-0.63085826826935198</v>
      </c>
      <c r="R125" s="35">
        <v>-0.54236528775165604</v>
      </c>
      <c r="S125" s="35">
        <v>3.6521784735077403E-2</v>
      </c>
      <c r="T125" s="26">
        <v>-1.2657278676114101</v>
      </c>
      <c r="U125" s="26">
        <v>0.432553134940794</v>
      </c>
      <c r="V125" s="36">
        <v>0.17136104948393899</v>
      </c>
      <c r="W125" s="36">
        <v>0.17308320500256699</v>
      </c>
    </row>
    <row r="126" spans="1:23" x14ac:dyDescent="0.2">
      <c r="A126" s="34">
        <v>40118</v>
      </c>
      <c r="B126" s="8" t="s">
        <v>894</v>
      </c>
      <c r="C126" s="26" t="s">
        <v>72</v>
      </c>
      <c r="D126" s="26">
        <v>71.476045779842494</v>
      </c>
      <c r="E126" s="26">
        <v>244.38</v>
      </c>
      <c r="F126" s="26">
        <v>209.4</v>
      </c>
      <c r="G126" s="26">
        <v>252.14</v>
      </c>
      <c r="H126" s="26">
        <v>214.72</v>
      </c>
      <c r="I126" s="26">
        <v>0.55820600237291695</v>
      </c>
      <c r="J126" s="30">
        <v>437.79536400746002</v>
      </c>
      <c r="K126" s="30">
        <v>375.13032663541202</v>
      </c>
      <c r="L126" s="30">
        <v>451.69704182355702</v>
      </c>
      <c r="M126" s="30">
        <v>384.66085833407698</v>
      </c>
      <c r="N126" s="35">
        <v>0.10246910287592401</v>
      </c>
      <c r="O126" s="35">
        <v>0.472355780096123</v>
      </c>
      <c r="P126" s="26">
        <v>-0.215283275083444</v>
      </c>
      <c r="Q126" s="26">
        <v>-0.31642708935084601</v>
      </c>
      <c r="R126" s="35">
        <v>-0.247907812829751</v>
      </c>
      <c r="S126" s="35">
        <v>0.61161122851065597</v>
      </c>
      <c r="T126" s="26">
        <v>-0.95195471008565602</v>
      </c>
      <c r="U126" s="26">
        <v>0.670937904529323</v>
      </c>
      <c r="V126" s="36">
        <v>0.167048710601719</v>
      </c>
      <c r="W126" s="36">
        <v>0.17427347242921001</v>
      </c>
    </row>
    <row r="127" spans="1:23" x14ac:dyDescent="0.2">
      <c r="A127" s="34">
        <v>40148</v>
      </c>
      <c r="B127" s="8" t="s">
        <v>895</v>
      </c>
      <c r="C127" s="26" t="s">
        <v>1072</v>
      </c>
      <c r="D127" s="26">
        <v>71.7718551742052</v>
      </c>
      <c r="E127" s="26">
        <v>243.78</v>
      </c>
      <c r="F127" s="26">
        <v>209.5</v>
      </c>
      <c r="G127" s="26">
        <v>252.66</v>
      </c>
      <c r="H127" s="26">
        <v>215.26</v>
      </c>
      <c r="I127" s="26">
        <v>0.56051618304519601</v>
      </c>
      <c r="J127" s="30">
        <v>434.92053820030998</v>
      </c>
      <c r="K127" s="30">
        <v>373.76262512496902</v>
      </c>
      <c r="L127" s="30">
        <v>450.76307811014101</v>
      </c>
      <c r="M127" s="30">
        <v>384.03886722864303</v>
      </c>
      <c r="N127" s="35">
        <v>-0.656659719014552</v>
      </c>
      <c r="O127" s="35">
        <v>-0.36459369273360598</v>
      </c>
      <c r="P127" s="26">
        <v>-0.20676772857431999</v>
      </c>
      <c r="Q127" s="26">
        <v>-0.16169856952110701</v>
      </c>
      <c r="R127" s="35">
        <v>-0.25892039735802003</v>
      </c>
      <c r="S127" s="35">
        <v>0.43284144042585698</v>
      </c>
      <c r="T127" s="26">
        <v>-0.96515989691363702</v>
      </c>
      <c r="U127" s="26">
        <v>0.49952065387948202</v>
      </c>
      <c r="V127" s="36">
        <v>0.16362768496419999</v>
      </c>
      <c r="W127" s="36">
        <v>0.173743380098486</v>
      </c>
    </row>
    <row r="128" spans="1:23" x14ac:dyDescent="0.2">
      <c r="A128" s="34">
        <v>40179</v>
      </c>
      <c r="B128" s="8" t="s">
        <v>1043</v>
      </c>
      <c r="C128" s="26" t="s">
        <v>1073</v>
      </c>
      <c r="D128" s="26">
        <v>72.552045976150893</v>
      </c>
      <c r="E128" s="26">
        <v>252.72</v>
      </c>
      <c r="F128" s="26">
        <v>215.44</v>
      </c>
      <c r="G128" s="26">
        <v>263.64</v>
      </c>
      <c r="H128" s="26">
        <v>224.43</v>
      </c>
      <c r="I128" s="26">
        <v>0.56660923399521201</v>
      </c>
      <c r="J128" s="30">
        <v>446.02167567593102</v>
      </c>
      <c r="K128" s="30">
        <v>380.22677195165602</v>
      </c>
      <c r="L128" s="30">
        <v>465.29421721748298</v>
      </c>
      <c r="M128" s="30">
        <v>396.09308591306302</v>
      </c>
      <c r="N128" s="35">
        <v>2.5524518850173199</v>
      </c>
      <c r="O128" s="35">
        <v>1.7294791913787999</v>
      </c>
      <c r="P128" s="26">
        <v>3.2236755433175901</v>
      </c>
      <c r="Q128" s="26">
        <v>3.1388017497829601</v>
      </c>
      <c r="R128" s="35">
        <v>-3.8802380077262999E-2</v>
      </c>
      <c r="S128" s="35">
        <v>0.59351118243704504</v>
      </c>
      <c r="T128" s="26">
        <v>-1.3175965620852701</v>
      </c>
      <c r="U128" s="26">
        <v>-0.100776402463487</v>
      </c>
      <c r="V128" s="36">
        <v>0.17304121797252101</v>
      </c>
      <c r="W128" s="36">
        <v>0.174709263467451</v>
      </c>
    </row>
    <row r="129" spans="1:23" x14ac:dyDescent="0.2">
      <c r="A129" s="34">
        <v>40210</v>
      </c>
      <c r="B129" s="8" t="s">
        <v>896</v>
      </c>
      <c r="C129" s="26" t="s">
        <v>63</v>
      </c>
      <c r="D129" s="26">
        <v>72.971670511062101</v>
      </c>
      <c r="E129" s="26">
        <v>252.71</v>
      </c>
      <c r="F129" s="26">
        <v>215.78</v>
      </c>
      <c r="G129" s="26">
        <v>262.81</v>
      </c>
      <c r="H129" s="26">
        <v>224.12</v>
      </c>
      <c r="I129" s="26">
        <v>0.56988637295239297</v>
      </c>
      <c r="J129" s="30">
        <v>443.43927490456201</v>
      </c>
      <c r="K129" s="30">
        <v>378.63688314236202</v>
      </c>
      <c r="L129" s="30">
        <v>461.16210612032802</v>
      </c>
      <c r="M129" s="30">
        <v>393.27137941359803</v>
      </c>
      <c r="N129" s="35">
        <v>-0.57898548707416797</v>
      </c>
      <c r="O129" s="35">
        <v>-0.41814225787758502</v>
      </c>
      <c r="P129" s="26">
        <v>-0.88806414183834104</v>
      </c>
      <c r="Q129" s="26">
        <v>-0.71238468931098498</v>
      </c>
      <c r="R129" s="35">
        <v>-0.66083070584417303</v>
      </c>
      <c r="S129" s="35">
        <v>1.35637114616838E-2</v>
      </c>
      <c r="T129" s="26">
        <v>-2.0393077360145599</v>
      </c>
      <c r="U129" s="26">
        <v>-0.90217430151294797</v>
      </c>
      <c r="V129" s="36">
        <v>0.17114653814069899</v>
      </c>
      <c r="W129" s="36">
        <v>0.17263073353560601</v>
      </c>
    </row>
    <row r="130" spans="1:23" x14ac:dyDescent="0.2">
      <c r="A130" s="34">
        <v>40238</v>
      </c>
      <c r="B130" s="8" t="s">
        <v>897</v>
      </c>
      <c r="C130" s="26" t="s">
        <v>64</v>
      </c>
      <c r="D130" s="26">
        <v>73.489725492434204</v>
      </c>
      <c r="E130" s="26">
        <v>249.66</v>
      </c>
      <c r="F130" s="26">
        <v>215.05</v>
      </c>
      <c r="G130" s="26">
        <v>258.92</v>
      </c>
      <c r="H130" s="26">
        <v>221.61</v>
      </c>
      <c r="I130" s="26">
        <v>0.57393222351681605</v>
      </c>
      <c r="J130" s="30">
        <v>434.99909879634998</v>
      </c>
      <c r="K130" s="30">
        <v>374.69581108769898</v>
      </c>
      <c r="L130" s="30">
        <v>451.13340807638701</v>
      </c>
      <c r="M130" s="30">
        <v>386.12573213273703</v>
      </c>
      <c r="N130" s="35">
        <v>-1.9033442876770601</v>
      </c>
      <c r="O130" s="35">
        <v>-1.04085793807399</v>
      </c>
      <c r="P130" s="26">
        <v>-2.1746578721113599</v>
      </c>
      <c r="Q130" s="26">
        <v>-1.8169761785148399</v>
      </c>
      <c r="R130" s="35">
        <v>-1.1888350826068099</v>
      </c>
      <c r="S130" s="35">
        <v>-0.53538146778220297</v>
      </c>
      <c r="T130" s="26">
        <v>-2.0529689400650701</v>
      </c>
      <c r="U130" s="26">
        <v>-1.1533591604128399</v>
      </c>
      <c r="V130" s="36">
        <v>0.16093931643803699</v>
      </c>
      <c r="W130" s="36">
        <v>0.168358828572718</v>
      </c>
    </row>
    <row r="131" spans="1:23" x14ac:dyDescent="0.2">
      <c r="A131" s="34">
        <v>40269</v>
      </c>
      <c r="B131" s="8" t="s">
        <v>898</v>
      </c>
      <c r="C131" s="26" t="s">
        <v>1074</v>
      </c>
      <c r="D131" s="26">
        <v>73.255564640853606</v>
      </c>
      <c r="E131" s="26">
        <v>249.3</v>
      </c>
      <c r="F131" s="26">
        <v>215.35</v>
      </c>
      <c r="G131" s="26">
        <v>258.72000000000003</v>
      </c>
      <c r="H131" s="26">
        <v>221.53</v>
      </c>
      <c r="I131" s="26">
        <v>0.572103499061694</v>
      </c>
      <c r="J131" s="30">
        <v>435.76031331547</v>
      </c>
      <c r="K131" s="30">
        <v>376.417904021205</v>
      </c>
      <c r="L131" s="30">
        <v>452.22586546722101</v>
      </c>
      <c r="M131" s="30">
        <v>387.22014524178098</v>
      </c>
      <c r="N131" s="35">
        <v>0.174992206012892</v>
      </c>
      <c r="O131" s="35">
        <v>0.45959759424758501</v>
      </c>
      <c r="P131" s="26">
        <v>0.24215838846701801</v>
      </c>
      <c r="Q131" s="26">
        <v>0.28343438884512701</v>
      </c>
      <c r="R131" s="35">
        <v>-1.0149119262567099</v>
      </c>
      <c r="S131" s="35">
        <v>0.169359795302193</v>
      </c>
      <c r="T131" s="26">
        <v>-1.51123918448745</v>
      </c>
      <c r="U131" s="26">
        <v>-0.64718902530100897</v>
      </c>
      <c r="V131" s="36">
        <v>0.157650336661249</v>
      </c>
      <c r="W131" s="36">
        <v>0.16787793978242199</v>
      </c>
    </row>
    <row r="132" spans="1:23" x14ac:dyDescent="0.2">
      <c r="A132" s="34">
        <v>40299</v>
      </c>
      <c r="B132" s="8" t="s">
        <v>899</v>
      </c>
      <c r="C132" s="26" t="s">
        <v>66</v>
      </c>
      <c r="D132" s="26">
        <v>72.793977652452099</v>
      </c>
      <c r="E132" s="26">
        <v>254.68</v>
      </c>
      <c r="F132" s="26">
        <v>217.97</v>
      </c>
      <c r="G132" s="26">
        <v>263.74</v>
      </c>
      <c r="H132" s="26">
        <v>224.3</v>
      </c>
      <c r="I132" s="26">
        <v>0.56849864620880097</v>
      </c>
      <c r="J132" s="30">
        <v>447.986994689271</v>
      </c>
      <c r="K132" s="30">
        <v>383.41340204342902</v>
      </c>
      <c r="L132" s="30">
        <v>463.92370810172901</v>
      </c>
      <c r="M132" s="30">
        <v>394.547993202464</v>
      </c>
      <c r="N132" s="35">
        <v>2.8058271944903601</v>
      </c>
      <c r="O132" s="35">
        <v>1.8584392366814999</v>
      </c>
      <c r="P132" s="26">
        <v>2.5867256890364598</v>
      </c>
      <c r="Q132" s="26">
        <v>1.89242425806846</v>
      </c>
      <c r="R132" s="35">
        <v>0.22125674595794301</v>
      </c>
      <c r="S132" s="35">
        <v>0.98924809305740402</v>
      </c>
      <c r="T132" s="26">
        <v>-0.78590044026854999</v>
      </c>
      <c r="U132" s="26">
        <v>8.1647590134714704E-2</v>
      </c>
      <c r="V132" s="36">
        <v>0.16841767215671899</v>
      </c>
      <c r="W132" s="36">
        <v>0.175835934016942</v>
      </c>
    </row>
    <row r="133" spans="1:23" x14ac:dyDescent="0.2">
      <c r="A133" s="34">
        <v>40330</v>
      </c>
      <c r="B133" s="8" t="s">
        <v>900</v>
      </c>
      <c r="C133" s="26" t="s">
        <v>67</v>
      </c>
      <c r="D133" s="26">
        <v>72.771183233271202</v>
      </c>
      <c r="E133" s="26">
        <v>253.51</v>
      </c>
      <c r="F133" s="26">
        <v>217.64</v>
      </c>
      <c r="G133" s="26">
        <v>262.83999999999997</v>
      </c>
      <c r="H133" s="26">
        <v>223.8</v>
      </c>
      <c r="I133" s="26">
        <v>0.56832062878396195</v>
      </c>
      <c r="J133" s="30">
        <v>446.06862246481597</v>
      </c>
      <c r="K133" s="30">
        <v>382.95284207030301</v>
      </c>
      <c r="L133" s="30">
        <v>462.48541173386502</v>
      </c>
      <c r="M133" s="30">
        <v>393.79179404215103</v>
      </c>
      <c r="N133" s="35">
        <v>-0.428220516933986</v>
      </c>
      <c r="O133" s="35">
        <v>-0.12012098968665599</v>
      </c>
      <c r="P133" s="26">
        <v>-0.31002864107746397</v>
      </c>
      <c r="Q133" s="26">
        <v>-0.19166214841819201</v>
      </c>
      <c r="R133" s="35">
        <v>0.25052318005180901</v>
      </c>
      <c r="S133" s="35">
        <v>1.0050539118883</v>
      </c>
      <c r="T133" s="26">
        <v>-0.65893861149343103</v>
      </c>
      <c r="U133" s="26">
        <v>0.106264643227738</v>
      </c>
      <c r="V133" s="36">
        <v>0.16481345340930001</v>
      </c>
      <c r="W133" s="36">
        <v>0.174441465594281</v>
      </c>
    </row>
    <row r="134" spans="1:23" x14ac:dyDescent="0.2">
      <c r="A134" s="34">
        <v>40360</v>
      </c>
      <c r="B134" s="8" t="s">
        <v>901</v>
      </c>
      <c r="C134" s="26" t="s">
        <v>68</v>
      </c>
      <c r="D134" s="26">
        <v>72.929190002589607</v>
      </c>
      <c r="E134" s="26">
        <v>260.60000000000002</v>
      </c>
      <c r="F134" s="26">
        <v>230.13</v>
      </c>
      <c r="G134" s="26">
        <v>266.13</v>
      </c>
      <c r="H134" s="26">
        <v>226.69</v>
      </c>
      <c r="I134" s="26">
        <v>0.56955461320611001</v>
      </c>
      <c r="J134" s="30">
        <v>457.55050342414501</v>
      </c>
      <c r="K134" s="30">
        <v>404.05256083268802</v>
      </c>
      <c r="L134" s="30">
        <v>467.25984449834101</v>
      </c>
      <c r="M134" s="30">
        <v>398.01275372685899</v>
      </c>
      <c r="N134" s="35">
        <v>2.57401672771431</v>
      </c>
      <c r="O134" s="35">
        <v>5.5097433533373197</v>
      </c>
      <c r="P134" s="26">
        <v>1.0323423492594901</v>
      </c>
      <c r="Q134" s="26">
        <v>1.0718759884203299</v>
      </c>
      <c r="R134" s="35">
        <v>2.70678316630713</v>
      </c>
      <c r="S134" s="35">
        <v>6.3283075592124796</v>
      </c>
      <c r="T134" s="26">
        <v>3.2332494203912703E-2</v>
      </c>
      <c r="U134" s="26">
        <v>0.82821410805917794</v>
      </c>
      <c r="V134" s="36">
        <v>0.132403424151567</v>
      </c>
      <c r="W134" s="36">
        <v>0.17398209007896301</v>
      </c>
    </row>
    <row r="135" spans="1:23" x14ac:dyDescent="0.2">
      <c r="A135" s="34">
        <v>40391</v>
      </c>
      <c r="B135" s="8" t="s">
        <v>902</v>
      </c>
      <c r="C135" s="26" t="s">
        <v>1075</v>
      </c>
      <c r="D135" s="26">
        <v>73.131749500305801</v>
      </c>
      <c r="E135" s="26">
        <v>262.43</v>
      </c>
      <c r="F135" s="26">
        <v>241.78</v>
      </c>
      <c r="G135" s="26">
        <v>265.42</v>
      </c>
      <c r="H135" s="26">
        <v>227.47</v>
      </c>
      <c r="I135" s="26">
        <v>0.57113654077679699</v>
      </c>
      <c r="J135" s="30">
        <v>459.487322669062</v>
      </c>
      <c r="K135" s="30">
        <v>423.33134502505698</v>
      </c>
      <c r="L135" s="30">
        <v>464.72249812453703</v>
      </c>
      <c r="M135" s="30">
        <v>398.27604042042202</v>
      </c>
      <c r="N135" s="35">
        <v>0.42330174055587</v>
      </c>
      <c r="O135" s="35">
        <v>4.7713555267756602</v>
      </c>
      <c r="P135" s="26">
        <v>-0.54302684120609601</v>
      </c>
      <c r="Q135" s="26">
        <v>6.6150315812274499E-2</v>
      </c>
      <c r="R135" s="35">
        <v>3.4390174884396201</v>
      </c>
      <c r="S135" s="35">
        <v>11.662800822199699</v>
      </c>
      <c r="T135" s="26">
        <v>5.0652690486119298E-2</v>
      </c>
      <c r="U135" s="26">
        <v>1.36526516915556</v>
      </c>
      <c r="V135" s="36">
        <v>8.5408222350897595E-2</v>
      </c>
      <c r="W135" s="36">
        <v>0.166835187057634</v>
      </c>
    </row>
    <row r="136" spans="1:23" x14ac:dyDescent="0.2">
      <c r="A136" s="34">
        <v>40422</v>
      </c>
      <c r="B136" s="8" t="s">
        <v>903</v>
      </c>
      <c r="C136" s="26" t="s">
        <v>70</v>
      </c>
      <c r="D136" s="26">
        <v>73.515110186521099</v>
      </c>
      <c r="E136" s="26">
        <v>259.25</v>
      </c>
      <c r="F136" s="26">
        <v>239.38</v>
      </c>
      <c r="G136" s="26">
        <v>262.10000000000002</v>
      </c>
      <c r="H136" s="26">
        <v>225.08</v>
      </c>
      <c r="I136" s="26">
        <v>0.57413047019447006</v>
      </c>
      <c r="J136" s="30">
        <v>451.552414405364</v>
      </c>
      <c r="K136" s="30">
        <v>416.94355625981098</v>
      </c>
      <c r="L136" s="30">
        <v>456.51644287616602</v>
      </c>
      <c r="M136" s="30">
        <v>392.03632568701801</v>
      </c>
      <c r="N136" s="35">
        <v>-1.7269047201574701</v>
      </c>
      <c r="O136" s="35">
        <v>-1.50893356712517</v>
      </c>
      <c r="P136" s="26">
        <v>-1.7657968532809001</v>
      </c>
      <c r="Q136" s="26">
        <v>-1.5666809198006799</v>
      </c>
      <c r="R136" s="35">
        <v>2.33827148223134</v>
      </c>
      <c r="S136" s="35">
        <v>10.5824939525201</v>
      </c>
      <c r="T136" s="26">
        <v>-0.40959075357075397</v>
      </c>
      <c r="U136" s="26">
        <v>0.95398073864136901</v>
      </c>
      <c r="V136" s="36">
        <v>8.3006099089314E-2</v>
      </c>
      <c r="W136" s="36">
        <v>0.164474853385463</v>
      </c>
    </row>
    <row r="137" spans="1:23" x14ac:dyDescent="0.2">
      <c r="A137" s="34">
        <v>40452</v>
      </c>
      <c r="B137" s="8" t="s">
        <v>904</v>
      </c>
      <c r="C137" s="26" t="s">
        <v>71</v>
      </c>
      <c r="D137" s="26">
        <v>73.968926350202807</v>
      </c>
      <c r="E137" s="26">
        <v>257.61</v>
      </c>
      <c r="F137" s="26">
        <v>233.56</v>
      </c>
      <c r="G137" s="26">
        <v>261.45</v>
      </c>
      <c r="H137" s="26">
        <v>224.73</v>
      </c>
      <c r="I137" s="26">
        <v>0.57767463528890295</v>
      </c>
      <c r="J137" s="30">
        <v>445.94306944282903</v>
      </c>
      <c r="K137" s="30">
        <v>404.31063739399502</v>
      </c>
      <c r="L137" s="30">
        <v>452.59040994459701</v>
      </c>
      <c r="M137" s="30">
        <v>389.02521639643999</v>
      </c>
      <c r="N137" s="35">
        <v>-1.2422356261613801</v>
      </c>
      <c r="O137" s="35">
        <v>-3.0298870617259399</v>
      </c>
      <c r="P137" s="26">
        <v>-0.85999814307539102</v>
      </c>
      <c r="Q137" s="26">
        <v>-0.76806895006502596</v>
      </c>
      <c r="R137" s="35">
        <v>1.9654523563703601</v>
      </c>
      <c r="S137" s="35">
        <v>8.2878117860285503</v>
      </c>
      <c r="T137" s="26">
        <v>-1.7928684207324502E-2</v>
      </c>
      <c r="U137" s="26">
        <v>0.81458168290098298</v>
      </c>
      <c r="V137" s="36">
        <v>0.102971399212194</v>
      </c>
      <c r="W137" s="36">
        <v>0.163396075290348</v>
      </c>
    </row>
    <row r="138" spans="1:23" x14ac:dyDescent="0.2">
      <c r="A138" s="34">
        <v>40483</v>
      </c>
      <c r="B138" s="8" t="s">
        <v>905</v>
      </c>
      <c r="C138" s="26" t="s">
        <v>72</v>
      </c>
      <c r="D138" s="26">
        <v>74.561581248891898</v>
      </c>
      <c r="E138" s="26">
        <v>258.37</v>
      </c>
      <c r="F138" s="26">
        <v>232.8</v>
      </c>
      <c r="G138" s="26">
        <v>262.02999999999997</v>
      </c>
      <c r="H138" s="26">
        <v>224.72</v>
      </c>
      <c r="I138" s="26">
        <v>0.58230308833459798</v>
      </c>
      <c r="J138" s="30">
        <v>443.703640210711</v>
      </c>
      <c r="K138" s="30">
        <v>399.79180029048803</v>
      </c>
      <c r="L138" s="30">
        <v>449.98902676166898</v>
      </c>
      <c r="M138" s="30">
        <v>385.915864953945</v>
      </c>
      <c r="N138" s="35">
        <v>-0.50217827915040003</v>
      </c>
      <c r="O138" s="35">
        <v>-1.11766465820281</v>
      </c>
      <c r="P138" s="26">
        <v>-0.57477647024077905</v>
      </c>
      <c r="Q138" s="26">
        <v>-0.79926732546975499</v>
      </c>
      <c r="R138" s="35">
        <v>1.34955202566975</v>
      </c>
      <c r="S138" s="35">
        <v>6.5741082242716704</v>
      </c>
      <c r="T138" s="26">
        <v>-0.37813288636834302</v>
      </c>
      <c r="U138" s="26">
        <v>0.326263146529571</v>
      </c>
      <c r="V138" s="36">
        <v>0.10983676975945</v>
      </c>
      <c r="W138" s="36">
        <v>0.166028835884656</v>
      </c>
    </row>
    <row r="139" spans="1:23" x14ac:dyDescent="0.2">
      <c r="A139" s="34">
        <v>40513</v>
      </c>
      <c r="B139" s="8" t="s">
        <v>906</v>
      </c>
      <c r="C139" s="26" t="s">
        <v>1072</v>
      </c>
      <c r="D139" s="26">
        <v>74.930954450610002</v>
      </c>
      <c r="E139" s="26">
        <v>257.86</v>
      </c>
      <c r="F139" s="26">
        <v>233.34</v>
      </c>
      <c r="G139" s="26">
        <v>262.94</v>
      </c>
      <c r="H139" s="26">
        <v>225.65</v>
      </c>
      <c r="I139" s="26">
        <v>0.58518777978702996</v>
      </c>
      <c r="J139" s="30">
        <v>440.64488170591</v>
      </c>
      <c r="K139" s="30">
        <v>398.74380166469098</v>
      </c>
      <c r="L139" s="30">
        <v>449.32585587431998</v>
      </c>
      <c r="M139" s="30">
        <v>385.60272068928401</v>
      </c>
      <c r="N139" s="35">
        <v>-0.68936971158218796</v>
      </c>
      <c r="O139" s="35">
        <v>-0.26213609809809801</v>
      </c>
      <c r="P139" s="26">
        <v>-0.147374902033093</v>
      </c>
      <c r="Q139" s="26">
        <v>-8.1143143648487695E-2</v>
      </c>
      <c r="R139" s="35">
        <v>1.3161814636963201</v>
      </c>
      <c r="S139" s="35">
        <v>6.6837010606315603</v>
      </c>
      <c r="T139" s="26">
        <v>-0.31884204931940102</v>
      </c>
      <c r="U139" s="26">
        <v>0.40721228867424097</v>
      </c>
      <c r="V139" s="36">
        <v>0.105082711922517</v>
      </c>
      <c r="W139" s="36">
        <v>0.165255927321072</v>
      </c>
    </row>
    <row r="140" spans="1:23" x14ac:dyDescent="0.2">
      <c r="A140" s="34">
        <v>40544</v>
      </c>
      <c r="B140" s="8" t="s">
        <v>1044</v>
      </c>
      <c r="C140" s="26" t="s">
        <v>1073</v>
      </c>
      <c r="D140" s="26">
        <v>75.295991345633695</v>
      </c>
      <c r="E140" s="26">
        <v>267.67</v>
      </c>
      <c r="F140" s="26">
        <v>238.5</v>
      </c>
      <c r="G140" s="26">
        <v>274.64999999999998</v>
      </c>
      <c r="H140" s="26">
        <v>236.85</v>
      </c>
      <c r="I140" s="26">
        <v>0.58803860601372704</v>
      </c>
      <c r="J140" s="30">
        <v>455.191202180613</v>
      </c>
      <c r="K140" s="30">
        <v>405.58561557169702</v>
      </c>
      <c r="L140" s="30">
        <v>467.06117113948198</v>
      </c>
      <c r="M140" s="30">
        <v>402.77967735076101</v>
      </c>
      <c r="N140" s="35">
        <v>3.3011436371138001</v>
      </c>
      <c r="O140" s="35">
        <v>1.71584207163669</v>
      </c>
      <c r="P140" s="26">
        <v>3.9470943043445699</v>
      </c>
      <c r="Q140" s="26">
        <v>4.4545735130634903</v>
      </c>
      <c r="R140" s="35">
        <v>2.0558477322398598</v>
      </c>
      <c r="S140" s="35">
        <v>6.6693998136630404</v>
      </c>
      <c r="T140" s="26">
        <v>0.37974981347619302</v>
      </c>
      <c r="U140" s="26">
        <v>1.6881363688245901</v>
      </c>
      <c r="V140" s="36">
        <v>0.12230607966456999</v>
      </c>
      <c r="W140" s="36">
        <v>0.159594680177327</v>
      </c>
    </row>
    <row r="141" spans="1:23" x14ac:dyDescent="0.2">
      <c r="A141" s="34">
        <v>40575</v>
      </c>
      <c r="B141" s="8" t="s">
        <v>907</v>
      </c>
      <c r="C141" s="26" t="s">
        <v>63</v>
      </c>
      <c r="D141" s="26">
        <v>75.578460244005001</v>
      </c>
      <c r="E141" s="26">
        <v>267.06</v>
      </c>
      <c r="F141" s="26">
        <v>237.3</v>
      </c>
      <c r="G141" s="26">
        <v>273.39999999999998</v>
      </c>
      <c r="H141" s="26">
        <v>235.15</v>
      </c>
      <c r="I141" s="26">
        <v>0.59024460150262403</v>
      </c>
      <c r="J141" s="30">
        <v>452.45648892023399</v>
      </c>
      <c r="K141" s="30">
        <v>402.03671392485398</v>
      </c>
      <c r="L141" s="30">
        <v>463.19779851266401</v>
      </c>
      <c r="M141" s="30">
        <v>398.39415625549702</v>
      </c>
      <c r="N141" s="35">
        <v>-0.60078341744697095</v>
      </c>
      <c r="O141" s="35">
        <v>-0.87500678293049905</v>
      </c>
      <c r="P141" s="26">
        <v>-0.82716630401820102</v>
      </c>
      <c r="Q141" s="26">
        <v>-1.0888138955045601</v>
      </c>
      <c r="R141" s="35">
        <v>2.03347211805103</v>
      </c>
      <c r="S141" s="35">
        <v>6.1800188582509703</v>
      </c>
      <c r="T141" s="26">
        <v>0.44142664050654801</v>
      </c>
      <c r="U141" s="26">
        <v>1.30260606544446</v>
      </c>
      <c r="V141" s="36">
        <v>0.12541087231352699</v>
      </c>
      <c r="W141" s="36">
        <v>0.16266213055496501</v>
      </c>
    </row>
    <row r="142" spans="1:23" x14ac:dyDescent="0.2">
      <c r="A142" s="34">
        <v>40603</v>
      </c>
      <c r="B142" s="8" t="s">
        <v>908</v>
      </c>
      <c r="C142" s="26" t="s">
        <v>64</v>
      </c>
      <c r="D142" s="26">
        <v>75.723450928541396</v>
      </c>
      <c r="E142" s="26">
        <v>269.05</v>
      </c>
      <c r="F142" s="26">
        <v>246.2</v>
      </c>
      <c r="G142" s="26">
        <v>271.24</v>
      </c>
      <c r="H142" s="26">
        <v>235.12</v>
      </c>
      <c r="I142" s="26">
        <v>0.59137693429346805</v>
      </c>
      <c r="J142" s="30">
        <v>454.955180694425</v>
      </c>
      <c r="K142" s="30">
        <v>416.31654148659197</v>
      </c>
      <c r="L142" s="30">
        <v>458.658402570362</v>
      </c>
      <c r="M142" s="30">
        <v>397.580606150802</v>
      </c>
      <c r="N142" s="35">
        <v>0.55225017993538705</v>
      </c>
      <c r="O142" s="35">
        <v>3.55187152494902</v>
      </c>
      <c r="P142" s="26">
        <v>-0.98001241734690903</v>
      </c>
      <c r="Q142" s="26">
        <v>-0.20420733886800099</v>
      </c>
      <c r="R142" s="35">
        <v>4.5876145383506799</v>
      </c>
      <c r="S142" s="35">
        <v>11.107871816893899</v>
      </c>
      <c r="T142" s="26">
        <v>1.6680197828977199</v>
      </c>
      <c r="U142" s="26">
        <v>2.96661762343455</v>
      </c>
      <c r="V142" s="36">
        <v>9.2810722989439501E-2</v>
      </c>
      <c r="W142" s="36">
        <v>0.15362368152432801</v>
      </c>
    </row>
    <row r="143" spans="1:23" x14ac:dyDescent="0.2">
      <c r="A143" s="34">
        <v>40634</v>
      </c>
      <c r="B143" s="8" t="s">
        <v>909</v>
      </c>
      <c r="C143" s="26" t="s">
        <v>1074</v>
      </c>
      <c r="D143" s="26">
        <v>75.717440951980294</v>
      </c>
      <c r="E143" s="26">
        <v>269.93</v>
      </c>
      <c r="F143" s="26">
        <v>245.96</v>
      </c>
      <c r="G143" s="26">
        <v>271.83999999999997</v>
      </c>
      <c r="H143" s="26">
        <v>235.31</v>
      </c>
      <c r="I143" s="26">
        <v>0.59132999821923604</v>
      </c>
      <c r="J143" s="30">
        <v>456.47946292743802</v>
      </c>
      <c r="K143" s="30">
        <v>415.94372134120999</v>
      </c>
      <c r="L143" s="30">
        <v>459.709469870688</v>
      </c>
      <c r="M143" s="30">
        <v>397.93347320214701</v>
      </c>
      <c r="N143" s="35">
        <v>0.33504008695681697</v>
      </c>
      <c r="O143" s="35">
        <v>-8.9552085547850394E-2</v>
      </c>
      <c r="P143" s="26">
        <v>0.22916124384417799</v>
      </c>
      <c r="Q143" s="26">
        <v>8.8753587545742404E-2</v>
      </c>
      <c r="R143" s="35">
        <v>4.7547123909306599</v>
      </c>
      <c r="S143" s="35">
        <v>10.5005146933124</v>
      </c>
      <c r="T143" s="26">
        <v>1.6548377646942201</v>
      </c>
      <c r="U143" s="26">
        <v>2.7667279432677101</v>
      </c>
      <c r="V143" s="36">
        <v>9.7454870710684594E-2</v>
      </c>
      <c r="W143" s="36">
        <v>0.155242021163571</v>
      </c>
    </row>
    <row r="144" spans="1:23" x14ac:dyDescent="0.2">
      <c r="A144" s="34">
        <v>40664</v>
      </c>
      <c r="B144" s="8" t="s">
        <v>910</v>
      </c>
      <c r="C144" s="26" t="s">
        <v>66</v>
      </c>
      <c r="D144" s="26">
        <v>75.159264378868897</v>
      </c>
      <c r="E144" s="26">
        <v>269.02</v>
      </c>
      <c r="F144" s="26">
        <v>236.81</v>
      </c>
      <c r="G144" s="26">
        <v>275</v>
      </c>
      <c r="H144" s="26">
        <v>235.83</v>
      </c>
      <c r="I144" s="26">
        <v>0.58697081032495302</v>
      </c>
      <c r="J144" s="30">
        <v>458.31921326899999</v>
      </c>
      <c r="K144" s="30">
        <v>403.44425282221403</v>
      </c>
      <c r="L144" s="30">
        <v>468.50711340783198</v>
      </c>
      <c r="M144" s="30">
        <v>401.77466383625102</v>
      </c>
      <c r="N144" s="35">
        <v>0.40303025458436897</v>
      </c>
      <c r="O144" s="35">
        <v>-3.0050864762885299</v>
      </c>
      <c r="P144" s="26">
        <v>1.91373989742238</v>
      </c>
      <c r="Q144" s="26">
        <v>0.96528462488831801</v>
      </c>
      <c r="R144" s="35">
        <v>2.3063657432500899</v>
      </c>
      <c r="S144" s="35">
        <v>5.2243480984308404</v>
      </c>
      <c r="T144" s="26">
        <v>0.98796531111922103</v>
      </c>
      <c r="U144" s="26">
        <v>1.83163284525409</v>
      </c>
      <c r="V144" s="36">
        <v>0.136016215531439</v>
      </c>
      <c r="W144" s="36">
        <v>0.166094220413009</v>
      </c>
    </row>
    <row r="145" spans="1:23" x14ac:dyDescent="0.2">
      <c r="A145" s="34">
        <v>40695</v>
      </c>
      <c r="B145" s="8" t="s">
        <v>911</v>
      </c>
      <c r="C145" s="26" t="s">
        <v>67</v>
      </c>
      <c r="D145" s="26">
        <v>75.155508143518205</v>
      </c>
      <c r="E145" s="26">
        <v>269.07</v>
      </c>
      <c r="F145" s="26">
        <v>237.71</v>
      </c>
      <c r="G145" s="26">
        <v>274.08</v>
      </c>
      <c r="H145" s="26">
        <v>235.13</v>
      </c>
      <c r="I145" s="26">
        <v>0.586941475278558</v>
      </c>
      <c r="J145" s="30">
        <v>458.42730720690901</v>
      </c>
      <c r="K145" s="30">
        <v>404.99778940853503</v>
      </c>
      <c r="L145" s="30">
        <v>466.96308157457099</v>
      </c>
      <c r="M145" s="30">
        <v>400.60212117129601</v>
      </c>
      <c r="N145" s="35">
        <v>2.3584858495895301E-2</v>
      </c>
      <c r="O145" s="35">
        <v>0.38506846372290399</v>
      </c>
      <c r="P145" s="26">
        <v>-0.32956422412263597</v>
      </c>
      <c r="Q145" s="26">
        <v>-0.291840867654447</v>
      </c>
      <c r="R145" s="35">
        <v>2.7705792606087498</v>
      </c>
      <c r="S145" s="35">
        <v>5.75656971731902</v>
      </c>
      <c r="T145" s="26">
        <v>0.96817536880100497</v>
      </c>
      <c r="U145" s="26">
        <v>1.72942332272559</v>
      </c>
      <c r="V145" s="36">
        <v>0.13192545538681599</v>
      </c>
      <c r="W145" s="36">
        <v>0.16565304299749101</v>
      </c>
    </row>
    <row r="146" spans="1:23" x14ac:dyDescent="0.2">
      <c r="A146" s="34">
        <v>40725</v>
      </c>
      <c r="B146" s="8" t="s">
        <v>912</v>
      </c>
      <c r="C146" s="26" t="s">
        <v>68</v>
      </c>
      <c r="D146" s="26">
        <v>75.516106737183705</v>
      </c>
      <c r="E146" s="26">
        <v>272.63</v>
      </c>
      <c r="F146" s="26">
        <v>242.97</v>
      </c>
      <c r="G146" s="26">
        <v>277.19</v>
      </c>
      <c r="H146" s="26">
        <v>237.49</v>
      </c>
      <c r="I146" s="26">
        <v>0.58975763973246897</v>
      </c>
      <c r="J146" s="30">
        <v>462.27463899182902</v>
      </c>
      <c r="K146" s="30">
        <v>411.98279366116901</v>
      </c>
      <c r="L146" s="30">
        <v>470.006628698768</v>
      </c>
      <c r="M146" s="30">
        <v>402.69084111862003</v>
      </c>
      <c r="N146" s="35">
        <v>0.83924577014406998</v>
      </c>
      <c r="O146" s="35">
        <v>1.7247018219126</v>
      </c>
      <c r="P146" s="26">
        <v>0.65177467861789995</v>
      </c>
      <c r="Q146" s="26">
        <v>0.52139512921625097</v>
      </c>
      <c r="R146" s="35">
        <v>1.03248396238882</v>
      </c>
      <c r="S146" s="35">
        <v>1.96267357200717</v>
      </c>
      <c r="T146" s="26">
        <v>0.58784940173390898</v>
      </c>
      <c r="U146" s="26">
        <v>1.1753611782429301</v>
      </c>
      <c r="V146" s="36">
        <v>0.122072683870437</v>
      </c>
      <c r="W146" s="36">
        <v>0.16716493326034801</v>
      </c>
    </row>
    <row r="147" spans="1:23" x14ac:dyDescent="0.2">
      <c r="A147" s="34">
        <v>40756</v>
      </c>
      <c r="B147" s="8" t="s">
        <v>913</v>
      </c>
      <c r="C147" s="26" t="s">
        <v>1075</v>
      </c>
      <c r="D147" s="26">
        <v>75.635555021335406</v>
      </c>
      <c r="E147" s="26">
        <v>271.55</v>
      </c>
      <c r="F147" s="26">
        <v>242.63</v>
      </c>
      <c r="G147" s="26">
        <v>275.94</v>
      </c>
      <c r="H147" s="26">
        <v>237.17</v>
      </c>
      <c r="I147" s="26">
        <v>0.59069049420782704</v>
      </c>
      <c r="J147" s="30">
        <v>459.71621799022699</v>
      </c>
      <c r="K147" s="30">
        <v>410.75656774431502</v>
      </c>
      <c r="L147" s="30">
        <v>467.148198093254</v>
      </c>
      <c r="M147" s="30">
        <v>401.51314829954703</v>
      </c>
      <c r="N147" s="35">
        <v>-0.55344178239623598</v>
      </c>
      <c r="O147" s="35">
        <v>-0.29764008005228598</v>
      </c>
      <c r="P147" s="26">
        <v>-0.60816814720832102</v>
      </c>
      <c r="Q147" s="26">
        <v>-0.292455824374238</v>
      </c>
      <c r="R147" s="35">
        <v>4.9815372453654298E-2</v>
      </c>
      <c r="S147" s="35">
        <v>-2.9704337816038802</v>
      </c>
      <c r="T147" s="26">
        <v>0.52196740603389602</v>
      </c>
      <c r="U147" s="26">
        <v>0.81277996931665697</v>
      </c>
      <c r="V147" s="36">
        <v>0.119193834233195</v>
      </c>
      <c r="W147" s="36">
        <v>0.163469241472362</v>
      </c>
    </row>
    <row r="148" spans="1:23" x14ac:dyDescent="0.2">
      <c r="A148" s="34">
        <v>40787</v>
      </c>
      <c r="B148" s="8" t="s">
        <v>914</v>
      </c>
      <c r="C148" s="26" t="s">
        <v>70</v>
      </c>
      <c r="D148" s="26">
        <v>75.821113047659097</v>
      </c>
      <c r="E148" s="26">
        <v>272.38</v>
      </c>
      <c r="F148" s="26">
        <v>252.82</v>
      </c>
      <c r="G148" s="26">
        <v>272.81</v>
      </c>
      <c r="H148" s="26">
        <v>236.18</v>
      </c>
      <c r="I148" s="26">
        <v>0.59213964549973497</v>
      </c>
      <c r="J148" s="30">
        <v>459.99284471169898</v>
      </c>
      <c r="K148" s="30">
        <v>426.96009618918998</v>
      </c>
      <c r="L148" s="30">
        <v>460.71902476613002</v>
      </c>
      <c r="M148" s="30">
        <v>398.858616873519</v>
      </c>
      <c r="N148" s="35">
        <v>6.0173365795401799E-2</v>
      </c>
      <c r="O148" s="35">
        <v>3.94480081812396</v>
      </c>
      <c r="P148" s="26">
        <v>-1.37625990068371</v>
      </c>
      <c r="Q148" s="26">
        <v>-0.66113188005692003</v>
      </c>
      <c r="R148" s="35">
        <v>1.8692027851183299</v>
      </c>
      <c r="S148" s="35">
        <v>2.4023731219717299</v>
      </c>
      <c r="T148" s="26">
        <v>0.92057623674775002</v>
      </c>
      <c r="U148" s="26">
        <v>1.7402191428421701</v>
      </c>
      <c r="V148" s="36">
        <v>7.7367296891068596E-2</v>
      </c>
      <c r="W148" s="36">
        <v>0.15509357269878901</v>
      </c>
    </row>
    <row r="149" spans="1:23" x14ac:dyDescent="0.2">
      <c r="A149" s="34">
        <v>40817</v>
      </c>
      <c r="B149" s="8" t="s">
        <v>915</v>
      </c>
      <c r="C149" s="26" t="s">
        <v>71</v>
      </c>
      <c r="D149" s="26">
        <v>76.332712302421996</v>
      </c>
      <c r="E149" s="26">
        <v>270.92</v>
      </c>
      <c r="F149" s="26">
        <v>251.95</v>
      </c>
      <c r="G149" s="26">
        <v>271.72000000000003</v>
      </c>
      <c r="H149" s="26">
        <v>235.67</v>
      </c>
      <c r="I149" s="26">
        <v>0.59613507881872096</v>
      </c>
      <c r="J149" s="30">
        <v>454.46075835168898</v>
      </c>
      <c r="K149" s="30">
        <v>422.63911142295899</v>
      </c>
      <c r="L149" s="30">
        <v>455.80273608194602</v>
      </c>
      <c r="M149" s="30">
        <v>395.32986461221998</v>
      </c>
      <c r="N149" s="35">
        <v>-1.2026461766979999</v>
      </c>
      <c r="O149" s="35">
        <v>-1.0120348025021699</v>
      </c>
      <c r="P149" s="26">
        <v>-1.0670904433953401</v>
      </c>
      <c r="Q149" s="26">
        <v>-0.88471255528069803</v>
      </c>
      <c r="R149" s="35">
        <v>1.9100395302705599</v>
      </c>
      <c r="S149" s="35">
        <v>4.5332653494106996</v>
      </c>
      <c r="T149" s="26">
        <v>0.70976451704811705</v>
      </c>
      <c r="U149" s="26">
        <v>1.62062713419444</v>
      </c>
      <c r="V149" s="36">
        <v>7.5292716808890603E-2</v>
      </c>
      <c r="W149" s="36">
        <v>0.15296813340688301</v>
      </c>
    </row>
    <row r="150" spans="1:23" x14ac:dyDescent="0.2">
      <c r="A150" s="34">
        <v>40848</v>
      </c>
      <c r="B150" s="8" t="s">
        <v>916</v>
      </c>
      <c r="C150" s="26" t="s">
        <v>72</v>
      </c>
      <c r="D150" s="26">
        <v>77.158332832501898</v>
      </c>
      <c r="E150" s="26">
        <v>272.29000000000002</v>
      </c>
      <c r="F150" s="26">
        <v>252.12</v>
      </c>
      <c r="G150" s="26">
        <v>273.27999999999997</v>
      </c>
      <c r="H150" s="26">
        <v>236.52</v>
      </c>
      <c r="I150" s="26">
        <v>0.60258292201632102</v>
      </c>
      <c r="J150" s="30">
        <v>451.87141893912599</v>
      </c>
      <c r="K150" s="30">
        <v>418.398847342659</v>
      </c>
      <c r="L150" s="30">
        <v>453.51434635015698</v>
      </c>
      <c r="M150" s="30">
        <v>392.51029419913402</v>
      </c>
      <c r="N150" s="35">
        <v>-0.56976083522682897</v>
      </c>
      <c r="O150" s="35">
        <v>-1.00328246148921</v>
      </c>
      <c r="P150" s="26">
        <v>-0.50205704148681396</v>
      </c>
      <c r="Q150" s="26">
        <v>-0.71321968449096196</v>
      </c>
      <c r="R150" s="35">
        <v>1.84081850771762</v>
      </c>
      <c r="S150" s="35">
        <v>4.6541842625712899</v>
      </c>
      <c r="T150" s="26">
        <v>0.78342345675805902</v>
      </c>
      <c r="U150" s="26">
        <v>1.70877381420307</v>
      </c>
      <c r="V150" s="36">
        <v>8.0001586546089201E-2</v>
      </c>
      <c r="W150" s="36">
        <v>0.15542026044309101</v>
      </c>
    </row>
    <row r="151" spans="1:23" x14ac:dyDescent="0.2">
      <c r="A151" s="34">
        <v>40878</v>
      </c>
      <c r="B151" s="8" t="s">
        <v>917</v>
      </c>
      <c r="C151" s="26" t="s">
        <v>1072</v>
      </c>
      <c r="D151" s="26">
        <v>77.792385359697093</v>
      </c>
      <c r="E151" s="26">
        <v>272.67</v>
      </c>
      <c r="F151" s="26">
        <v>253.34</v>
      </c>
      <c r="G151" s="26">
        <v>273.92</v>
      </c>
      <c r="H151" s="26">
        <v>237.22</v>
      </c>
      <c r="I151" s="26">
        <v>0.60753467784778203</v>
      </c>
      <c r="J151" s="30">
        <v>448.813886584952</v>
      </c>
      <c r="K151" s="30">
        <v>416.99677275619501</v>
      </c>
      <c r="L151" s="30">
        <v>450.87138230590102</v>
      </c>
      <c r="M151" s="30">
        <v>390.46330793883601</v>
      </c>
      <c r="N151" s="35">
        <v>-0.67663769515500205</v>
      </c>
      <c r="O151" s="35">
        <v>-0.33510479184347702</v>
      </c>
      <c r="P151" s="26">
        <v>-0.58277407661443403</v>
      </c>
      <c r="Q151" s="26">
        <v>-0.52151148404260295</v>
      </c>
      <c r="R151" s="35">
        <v>1.85387490430311</v>
      </c>
      <c r="S151" s="35">
        <v>4.5776187655586398</v>
      </c>
      <c r="T151" s="26">
        <v>0.34396561234484302</v>
      </c>
      <c r="U151" s="26">
        <v>1.2605168451259099</v>
      </c>
      <c r="V151" s="36">
        <v>7.6300623667798301E-2</v>
      </c>
      <c r="W151" s="36">
        <v>0.15470870921507501</v>
      </c>
    </row>
    <row r="152" spans="1:23" x14ac:dyDescent="0.2">
      <c r="A152" s="34">
        <v>40909</v>
      </c>
      <c r="B152" s="8" t="s">
        <v>1045</v>
      </c>
      <c r="C152" s="26" t="s">
        <v>1073</v>
      </c>
      <c r="D152" s="26">
        <v>78.343049462107103</v>
      </c>
      <c r="E152" s="26">
        <v>280.33999999999997</v>
      </c>
      <c r="F152" s="26">
        <v>251.78</v>
      </c>
      <c r="G152" s="26">
        <v>285.08999999999997</v>
      </c>
      <c r="H152" s="26">
        <v>246.36</v>
      </c>
      <c r="I152" s="26">
        <v>0.61183519564927502</v>
      </c>
      <c r="J152" s="30">
        <v>458.195281986851</v>
      </c>
      <c r="K152" s="30">
        <v>411.51604515463202</v>
      </c>
      <c r="L152" s="30">
        <v>465.95881052162201</v>
      </c>
      <c r="M152" s="30">
        <v>402.65745048969302</v>
      </c>
      <c r="N152" s="35">
        <v>2.0902640676478099</v>
      </c>
      <c r="O152" s="35">
        <v>-1.3143333377230499</v>
      </c>
      <c r="P152" s="26">
        <v>3.3462820679720999</v>
      </c>
      <c r="Q152" s="26">
        <v>3.1229931988302901</v>
      </c>
      <c r="R152" s="35">
        <v>0.65995998864816197</v>
      </c>
      <c r="S152" s="35">
        <v>1.46218932704882</v>
      </c>
      <c r="T152" s="26">
        <v>-0.23602060842936601</v>
      </c>
      <c r="U152" s="26">
        <v>-3.03458361829545E-2</v>
      </c>
      <c r="V152" s="36">
        <v>0.113432361585511</v>
      </c>
      <c r="W152" s="36">
        <v>0.157208962493911</v>
      </c>
    </row>
    <row r="153" spans="1:23" x14ac:dyDescent="0.2">
      <c r="A153" s="34">
        <v>40940</v>
      </c>
      <c r="B153" s="8" t="s">
        <v>918</v>
      </c>
      <c r="C153" s="26" t="s">
        <v>63</v>
      </c>
      <c r="D153" s="26">
        <v>78.502313840976001</v>
      </c>
      <c r="E153" s="26">
        <v>279.18</v>
      </c>
      <c r="F153" s="26">
        <v>251.82</v>
      </c>
      <c r="G153" s="26">
        <v>284.33</v>
      </c>
      <c r="H153" s="26">
        <v>246.39</v>
      </c>
      <c r="I153" s="26">
        <v>0.61307900161641904</v>
      </c>
      <c r="J153" s="30">
        <v>455.37361296656002</v>
      </c>
      <c r="K153" s="30">
        <v>410.74641169581997</v>
      </c>
      <c r="L153" s="30">
        <v>463.77383542797401</v>
      </c>
      <c r="M153" s="30">
        <v>401.88947811028902</v>
      </c>
      <c r="N153" s="35">
        <v>-0.61582236465992402</v>
      </c>
      <c r="O153" s="35">
        <v>-0.18702392479552599</v>
      </c>
      <c r="P153" s="26">
        <v>-0.46892022305604603</v>
      </c>
      <c r="Q153" s="26">
        <v>-0.19072598271063801</v>
      </c>
      <c r="R153" s="35">
        <v>0.64473029291438599</v>
      </c>
      <c r="S153" s="35">
        <v>2.1663936325461601</v>
      </c>
      <c r="T153" s="26">
        <v>0.12436089229272999</v>
      </c>
      <c r="U153" s="26">
        <v>0.87735269202864297</v>
      </c>
      <c r="V153" s="36">
        <v>0.10864903502501801</v>
      </c>
      <c r="W153" s="36">
        <v>0.153983522058525</v>
      </c>
    </row>
    <row r="154" spans="1:23" x14ac:dyDescent="0.2">
      <c r="A154" s="34">
        <v>40969</v>
      </c>
      <c r="B154" s="8" t="s">
        <v>919</v>
      </c>
      <c r="C154" s="26" t="s">
        <v>64</v>
      </c>
      <c r="D154" s="26">
        <v>78.547388665184201</v>
      </c>
      <c r="E154" s="26">
        <v>279.64999999999998</v>
      </c>
      <c r="F154" s="26">
        <v>256.76</v>
      </c>
      <c r="G154" s="26">
        <v>281.63</v>
      </c>
      <c r="H154" s="26">
        <v>245.23</v>
      </c>
      <c r="I154" s="26">
        <v>0.61343102217315804</v>
      </c>
      <c r="J154" s="30">
        <v>455.878476783427</v>
      </c>
      <c r="K154" s="30">
        <v>418.56376792030301</v>
      </c>
      <c r="L154" s="30">
        <v>459.10622355271403</v>
      </c>
      <c r="M154" s="30">
        <v>399.767848602181</v>
      </c>
      <c r="N154" s="35">
        <v>0.11086804384172801</v>
      </c>
      <c r="O154" s="35">
        <v>1.9032074296664101</v>
      </c>
      <c r="P154" s="26">
        <v>-1.00644139852192</v>
      </c>
      <c r="Q154" s="26">
        <v>-0.52791367370075304</v>
      </c>
      <c r="R154" s="35">
        <v>0.20294220797583101</v>
      </c>
      <c r="S154" s="35">
        <v>0.539787928119972</v>
      </c>
      <c r="T154" s="26">
        <v>9.7637147786366896E-2</v>
      </c>
      <c r="U154" s="26">
        <v>0.55013811477235797</v>
      </c>
      <c r="V154" s="36">
        <v>8.9149400218102595E-2</v>
      </c>
      <c r="W154" s="36">
        <v>0.14843208416588499</v>
      </c>
    </row>
    <row r="155" spans="1:23" x14ac:dyDescent="0.2">
      <c r="A155" s="34">
        <v>41000</v>
      </c>
      <c r="B155" s="8" t="s">
        <v>920</v>
      </c>
      <c r="C155" s="26" t="s">
        <v>1074</v>
      </c>
      <c r="D155" s="26">
        <v>78.300979626179497</v>
      </c>
      <c r="E155" s="26">
        <v>280.07</v>
      </c>
      <c r="F155" s="26">
        <v>256.95</v>
      </c>
      <c r="G155" s="26">
        <v>282.05</v>
      </c>
      <c r="H155" s="26">
        <v>245.43</v>
      </c>
      <c r="I155" s="26">
        <v>0.61150664312965297</v>
      </c>
      <c r="J155" s="30">
        <v>457.99993041223399</v>
      </c>
      <c r="K155" s="30">
        <v>420.19167393660001</v>
      </c>
      <c r="L155" s="30">
        <v>461.23783472978403</v>
      </c>
      <c r="M155" s="30">
        <v>401.35295790721898</v>
      </c>
      <c r="N155" s="35">
        <v>0.465355075277052</v>
      </c>
      <c r="O155" s="35">
        <v>0.38892664417320399</v>
      </c>
      <c r="P155" s="26">
        <v>0.46429585741074603</v>
      </c>
      <c r="Q155" s="26">
        <v>0.39650745065678</v>
      </c>
      <c r="R155" s="35">
        <v>0.33308562778380202</v>
      </c>
      <c r="S155" s="35">
        <v>1.02128061500555</v>
      </c>
      <c r="T155" s="26">
        <v>0.332463209758593</v>
      </c>
      <c r="U155" s="26">
        <v>0.85931064746957997</v>
      </c>
      <c r="V155" s="36">
        <v>8.9978595057404104E-2</v>
      </c>
      <c r="W155" s="36">
        <v>0.14920751334392701</v>
      </c>
    </row>
    <row r="156" spans="1:23" x14ac:dyDescent="0.2">
      <c r="A156" s="34">
        <v>41030</v>
      </c>
      <c r="B156" s="8" t="s">
        <v>921</v>
      </c>
      <c r="C156" s="26" t="s">
        <v>66</v>
      </c>
      <c r="D156" s="26">
        <v>78.053819340104596</v>
      </c>
      <c r="E156" s="26">
        <v>280.31</v>
      </c>
      <c r="F156" s="26">
        <v>250.33</v>
      </c>
      <c r="G156" s="26">
        <v>286</v>
      </c>
      <c r="H156" s="26">
        <v>246.11</v>
      </c>
      <c r="I156" s="26">
        <v>0.60957639707686795</v>
      </c>
      <c r="J156" s="30">
        <v>459.84392004707598</v>
      </c>
      <c r="K156" s="30">
        <v>410.66222576927203</v>
      </c>
      <c r="L156" s="30">
        <v>469.17827096237698</v>
      </c>
      <c r="M156" s="30">
        <v>403.73938554737998</v>
      </c>
      <c r="N156" s="35">
        <v>0.40261788537439003</v>
      </c>
      <c r="O156" s="35">
        <v>-2.2678812452543302</v>
      </c>
      <c r="P156" s="26">
        <v>1.72154919538294</v>
      </c>
      <c r="Q156" s="26">
        <v>0.59459575247795504</v>
      </c>
      <c r="R156" s="35">
        <v>0.33267354584611802</v>
      </c>
      <c r="S156" s="35">
        <v>1.78908805778399</v>
      </c>
      <c r="T156" s="26">
        <v>0.143254506780566</v>
      </c>
      <c r="U156" s="26">
        <v>0.48901085309074299</v>
      </c>
      <c r="V156" s="36">
        <v>0.11976191427315901</v>
      </c>
      <c r="W156" s="36">
        <v>0.162081995855512</v>
      </c>
    </row>
    <row r="157" spans="1:23" x14ac:dyDescent="0.2">
      <c r="A157" s="34">
        <v>41061</v>
      </c>
      <c r="B157" s="8" t="s">
        <v>922</v>
      </c>
      <c r="C157" s="26" t="s">
        <v>67</v>
      </c>
      <c r="D157" s="26">
        <v>78.413666686699898</v>
      </c>
      <c r="E157" s="26">
        <v>280.43</v>
      </c>
      <c r="F157" s="26">
        <v>249.75</v>
      </c>
      <c r="G157" s="26">
        <v>285.10000000000002</v>
      </c>
      <c r="H157" s="26">
        <v>245.06</v>
      </c>
      <c r="I157" s="26">
        <v>0.61238669452149896</v>
      </c>
      <c r="J157" s="30">
        <v>457.92960968742102</v>
      </c>
      <c r="K157" s="30">
        <v>407.83054601659398</v>
      </c>
      <c r="L157" s="30">
        <v>465.555510187511</v>
      </c>
      <c r="M157" s="30">
        <v>400.17198641371903</v>
      </c>
      <c r="N157" s="35">
        <v>-0.41629567690261199</v>
      </c>
      <c r="O157" s="35">
        <v>-0.68953986390489796</v>
      </c>
      <c r="P157" s="26">
        <v>-0.77215016105388601</v>
      </c>
      <c r="Q157" s="26">
        <v>-0.883589578168964</v>
      </c>
      <c r="R157" s="35">
        <v>-0.108566289936096</v>
      </c>
      <c r="S157" s="35">
        <v>0.69944989383670098</v>
      </c>
      <c r="T157" s="26">
        <v>-0.30143097872178398</v>
      </c>
      <c r="U157" s="26">
        <v>-0.10737206191490101</v>
      </c>
      <c r="V157" s="36">
        <v>0.122842842842843</v>
      </c>
      <c r="W157" s="36">
        <v>0.16338855790418699</v>
      </c>
    </row>
    <row r="158" spans="1:23" x14ac:dyDescent="0.2">
      <c r="A158" s="34">
        <v>41091</v>
      </c>
      <c r="B158" s="8" t="s">
        <v>923</v>
      </c>
      <c r="C158" s="26" t="s">
        <v>68</v>
      </c>
      <c r="D158" s="26">
        <v>78.853897469799904</v>
      </c>
      <c r="E158" s="26">
        <v>284.25</v>
      </c>
      <c r="F158" s="26">
        <v>253.56</v>
      </c>
      <c r="G158" s="26">
        <v>288.83999999999997</v>
      </c>
      <c r="H158" s="26">
        <v>248.2</v>
      </c>
      <c r="I158" s="26">
        <v>0.61582476195898295</v>
      </c>
      <c r="J158" s="30">
        <v>461.57611313936201</v>
      </c>
      <c r="K158" s="30">
        <v>411.74050746742898</v>
      </c>
      <c r="L158" s="30">
        <v>469.02953216947498</v>
      </c>
      <c r="M158" s="30">
        <v>403.03673273945299</v>
      </c>
      <c r="N158" s="35">
        <v>0.79630217719053298</v>
      </c>
      <c r="O158" s="35">
        <v>0.95872206950282601</v>
      </c>
      <c r="P158" s="26">
        <v>0.74621004497721399</v>
      </c>
      <c r="Q158" s="26">
        <v>0.71587877787429</v>
      </c>
      <c r="R158" s="35">
        <v>-0.151106245843424</v>
      </c>
      <c r="S158" s="35">
        <v>-5.8809784648439202E-2</v>
      </c>
      <c r="T158" s="26">
        <v>-0.20788994657322499</v>
      </c>
      <c r="U158" s="26">
        <v>8.5895080174269695E-2</v>
      </c>
      <c r="V158" s="36">
        <v>0.121036441079035</v>
      </c>
      <c r="W158" s="36">
        <v>0.163738920225625</v>
      </c>
    </row>
    <row r="159" spans="1:23" x14ac:dyDescent="0.2">
      <c r="A159" s="34">
        <v>41122</v>
      </c>
      <c r="B159" s="8" t="s">
        <v>924</v>
      </c>
      <c r="C159" s="26" t="s">
        <v>1075</v>
      </c>
      <c r="D159" s="26">
        <v>79.090540296892797</v>
      </c>
      <c r="E159" s="26">
        <v>285.62</v>
      </c>
      <c r="F159" s="26">
        <v>260.5</v>
      </c>
      <c r="G159" s="26">
        <v>287.91000000000003</v>
      </c>
      <c r="H159" s="26">
        <v>248.46</v>
      </c>
      <c r="I159" s="26">
        <v>0.61767286988186099</v>
      </c>
      <c r="J159" s="30">
        <v>462.41305701937199</v>
      </c>
      <c r="K159" s="30">
        <v>421.74428034992798</v>
      </c>
      <c r="L159" s="30">
        <v>466.12052113454001</v>
      </c>
      <c r="M159" s="30">
        <v>402.25176159594201</v>
      </c>
      <c r="N159" s="35">
        <v>0.181323048612159</v>
      </c>
      <c r="O159" s="35">
        <v>2.4296304835370801</v>
      </c>
      <c r="P159" s="26">
        <v>-0.62021916220916795</v>
      </c>
      <c r="Q159" s="26">
        <v>-0.19476416905611599</v>
      </c>
      <c r="R159" s="35">
        <v>0.58663125719928799</v>
      </c>
      <c r="S159" s="35">
        <v>2.6749937720904402</v>
      </c>
      <c r="T159" s="26">
        <v>-0.21998949432078299</v>
      </c>
      <c r="U159" s="26">
        <v>0.18395743689176799</v>
      </c>
      <c r="V159" s="36">
        <v>9.6429942418426104E-2</v>
      </c>
      <c r="W159" s="36">
        <v>0.15877807292924401</v>
      </c>
    </row>
    <row r="160" spans="1:23" x14ac:dyDescent="0.2">
      <c r="A160" s="34">
        <v>41153</v>
      </c>
      <c r="B160" s="8" t="s">
        <v>925</v>
      </c>
      <c r="C160" s="26" t="s">
        <v>70</v>
      </c>
      <c r="D160" s="26">
        <v>79.439118937436106</v>
      </c>
      <c r="E160" s="26">
        <v>280.62</v>
      </c>
      <c r="F160" s="26">
        <v>255.56</v>
      </c>
      <c r="G160" s="26">
        <v>284.02999999999997</v>
      </c>
      <c r="H160" s="26">
        <v>245.41</v>
      </c>
      <c r="I160" s="26">
        <v>0.62039516218730895</v>
      </c>
      <c r="J160" s="30">
        <v>452.32461035096799</v>
      </c>
      <c r="K160" s="30">
        <v>411.93100071731698</v>
      </c>
      <c r="L160" s="30">
        <v>457.82110711276999</v>
      </c>
      <c r="M160" s="30">
        <v>395.57046050256997</v>
      </c>
      <c r="N160" s="35">
        <v>-2.1816958918573301</v>
      </c>
      <c r="O160" s="35">
        <v>-2.32683170580728</v>
      </c>
      <c r="P160" s="26">
        <v>-1.7805296367491601</v>
      </c>
      <c r="Q160" s="26">
        <v>-1.6609749741964099</v>
      </c>
      <c r="R160" s="35">
        <v>-1.66703340038615</v>
      </c>
      <c r="S160" s="35">
        <v>-3.5200234415381901</v>
      </c>
      <c r="T160" s="26">
        <v>-0.628998912044332</v>
      </c>
      <c r="U160" s="26">
        <v>-0.82439145898949295</v>
      </c>
      <c r="V160" s="36">
        <v>9.8059164188448997E-2</v>
      </c>
      <c r="W160" s="36">
        <v>0.157369300354509</v>
      </c>
    </row>
    <row r="161" spans="1:23" x14ac:dyDescent="0.2">
      <c r="A161" s="34">
        <v>41183</v>
      </c>
      <c r="B161" s="8" t="s">
        <v>926</v>
      </c>
      <c r="C161" s="26" t="s">
        <v>71</v>
      </c>
      <c r="D161" s="26">
        <v>79.841036119959099</v>
      </c>
      <c r="E161" s="26">
        <v>280.89</v>
      </c>
      <c r="F161" s="26">
        <v>261.02999999999997</v>
      </c>
      <c r="G161" s="26">
        <v>283.13</v>
      </c>
      <c r="H161" s="26">
        <v>245.66</v>
      </c>
      <c r="I161" s="26">
        <v>0.62353401215156401</v>
      </c>
      <c r="J161" s="30">
        <v>450.48063862749399</v>
      </c>
      <c r="K161" s="30">
        <v>418.62993022512302</v>
      </c>
      <c r="L161" s="30">
        <v>454.073064952837</v>
      </c>
      <c r="M161" s="30">
        <v>393.980112090962</v>
      </c>
      <c r="N161" s="35">
        <v>-0.407665574960281</v>
      </c>
      <c r="O161" s="35">
        <v>1.6262261146019501</v>
      </c>
      <c r="P161" s="26">
        <v>-0.81866958550026503</v>
      </c>
      <c r="Q161" s="26">
        <v>-0.40203922446270202</v>
      </c>
      <c r="R161" s="35">
        <v>-0.87578952660966003</v>
      </c>
      <c r="S161" s="35">
        <v>-0.94860629068090896</v>
      </c>
      <c r="T161" s="26">
        <v>-0.37947800488817901</v>
      </c>
      <c r="U161" s="26">
        <v>-0.34142437545971999</v>
      </c>
      <c r="V161" s="36">
        <v>7.6083208826571699E-2</v>
      </c>
      <c r="W161" s="36">
        <v>0.15252788406741</v>
      </c>
    </row>
    <row r="162" spans="1:23" x14ac:dyDescent="0.2">
      <c r="A162" s="34">
        <v>41214</v>
      </c>
      <c r="B162" s="8" t="s">
        <v>927</v>
      </c>
      <c r="C162" s="26" t="s">
        <v>72</v>
      </c>
      <c r="D162" s="26">
        <v>80.383436504597597</v>
      </c>
      <c r="E162" s="26">
        <v>281.83</v>
      </c>
      <c r="F162" s="26">
        <v>261.37</v>
      </c>
      <c r="G162" s="26">
        <v>283.95999999999998</v>
      </c>
      <c r="H162" s="26">
        <v>245.72</v>
      </c>
      <c r="I162" s="26">
        <v>0.627769992850988</v>
      </c>
      <c r="J162" s="30">
        <v>448.93831054281901</v>
      </c>
      <c r="K162" s="30">
        <v>416.346755940023</v>
      </c>
      <c r="L162" s="30">
        <v>452.33127297214202</v>
      </c>
      <c r="M162" s="30">
        <v>391.41724325508801</v>
      </c>
      <c r="N162" s="35">
        <v>-0.34237388966910098</v>
      </c>
      <c r="O162" s="35">
        <v>-0.54539203249811496</v>
      </c>
      <c r="P162" s="26">
        <v>-0.383592887386008</v>
      </c>
      <c r="Q162" s="26">
        <v>-0.65050715942783799</v>
      </c>
      <c r="R162" s="35">
        <v>-0.64910243785576405</v>
      </c>
      <c r="S162" s="35">
        <v>-0.490462967493632</v>
      </c>
      <c r="T162" s="26">
        <v>-0.26086790584167702</v>
      </c>
      <c r="U162" s="26">
        <v>-0.27847701326558799</v>
      </c>
      <c r="V162" s="36">
        <v>7.8279833186670297E-2</v>
      </c>
      <c r="W162" s="36">
        <v>0.15562428780726001</v>
      </c>
    </row>
    <row r="163" spans="1:23" x14ac:dyDescent="0.2">
      <c r="A163" s="34">
        <v>41244</v>
      </c>
      <c r="B163" s="8" t="s">
        <v>928</v>
      </c>
      <c r="C163" s="26" t="s">
        <v>1072</v>
      </c>
      <c r="D163" s="26">
        <v>80.568243283851203</v>
      </c>
      <c r="E163" s="26">
        <v>280.14999999999998</v>
      </c>
      <c r="F163" s="26">
        <v>255.4</v>
      </c>
      <c r="G163" s="26">
        <v>284.99</v>
      </c>
      <c r="H163" s="26">
        <v>246.13</v>
      </c>
      <c r="I163" s="26">
        <v>0.62921327713361797</v>
      </c>
      <c r="J163" s="30">
        <v>445.23853863387001</v>
      </c>
      <c r="K163" s="30">
        <v>405.90370432657602</v>
      </c>
      <c r="L163" s="30">
        <v>452.93068400951802</v>
      </c>
      <c r="M163" s="30">
        <v>391.171020931481</v>
      </c>
      <c r="N163" s="35">
        <v>-0.82411588008065595</v>
      </c>
      <c r="O163" s="35">
        <v>-2.5082581921091598</v>
      </c>
      <c r="P163" s="26">
        <v>0.13251593979726201</v>
      </c>
      <c r="Q163" s="26">
        <v>-6.29053338477292E-2</v>
      </c>
      <c r="R163" s="35">
        <v>-0.79662150792337805</v>
      </c>
      <c r="S163" s="35">
        <v>-2.66022884452991</v>
      </c>
      <c r="T163" s="26">
        <v>0.456738170669646</v>
      </c>
      <c r="U163" s="26">
        <v>0.181249551047657</v>
      </c>
      <c r="V163" s="36">
        <v>9.6906812842599804E-2</v>
      </c>
      <c r="W163" s="36">
        <v>0.15788404501686101</v>
      </c>
    </row>
    <row r="164" spans="1:23" x14ac:dyDescent="0.2">
      <c r="A164" s="34">
        <v>41275</v>
      </c>
      <c r="B164" s="8" t="s">
        <v>1046</v>
      </c>
      <c r="C164" s="26" t="s">
        <v>1073</v>
      </c>
      <c r="D164" s="26">
        <v>80.8927820181501</v>
      </c>
      <c r="E164" s="26">
        <v>290.27999999999997</v>
      </c>
      <c r="F164" s="26">
        <v>263.62</v>
      </c>
      <c r="G164" s="26">
        <v>297.17</v>
      </c>
      <c r="H164" s="26">
        <v>256.69</v>
      </c>
      <c r="I164" s="26">
        <v>0.63174782514213701</v>
      </c>
      <c r="J164" s="30">
        <v>459.48713782226298</v>
      </c>
      <c r="K164" s="30">
        <v>417.28675510784399</v>
      </c>
      <c r="L164" s="30">
        <v>470.39338826871199</v>
      </c>
      <c r="M164" s="30">
        <v>406.31718825822202</v>
      </c>
      <c r="N164" s="35">
        <v>3.2002169515945602</v>
      </c>
      <c r="O164" s="35">
        <v>2.80437223408763</v>
      </c>
      <c r="P164" s="26">
        <v>3.8554915521747302</v>
      </c>
      <c r="Q164" s="26">
        <v>3.87200649237105</v>
      </c>
      <c r="R164" s="35">
        <v>0.281944377473686</v>
      </c>
      <c r="S164" s="35">
        <v>1.4023049699177601</v>
      </c>
      <c r="T164" s="26">
        <v>0.95171024711959695</v>
      </c>
      <c r="U164" s="26">
        <v>0.90889607632431701</v>
      </c>
      <c r="V164" s="36">
        <v>0.10113041499127499</v>
      </c>
      <c r="W164" s="36">
        <v>0.157699949355254</v>
      </c>
    </row>
    <row r="165" spans="1:23" x14ac:dyDescent="0.2">
      <c r="A165" s="34">
        <v>41306</v>
      </c>
      <c r="B165" s="8" t="s">
        <v>929</v>
      </c>
      <c r="C165" s="26" t="s">
        <v>63</v>
      </c>
      <c r="D165" s="26">
        <v>81.290942965322401</v>
      </c>
      <c r="E165" s="26">
        <v>289.76</v>
      </c>
      <c r="F165" s="26">
        <v>264.44</v>
      </c>
      <c r="G165" s="26">
        <v>296.52999999999997</v>
      </c>
      <c r="H165" s="26">
        <v>257.08</v>
      </c>
      <c r="I165" s="26">
        <v>0.63485734005999706</v>
      </c>
      <c r="J165" s="30">
        <v>456.41749998923598</v>
      </c>
      <c r="K165" s="30">
        <v>416.53452407907702</v>
      </c>
      <c r="L165" s="30">
        <v>467.08131305842102</v>
      </c>
      <c r="M165" s="30">
        <v>404.941368364276</v>
      </c>
      <c r="N165" s="35">
        <v>-0.668057401470601</v>
      </c>
      <c r="O165" s="35">
        <v>-0.180267171090054</v>
      </c>
      <c r="P165" s="26">
        <v>-0.70410751785471304</v>
      </c>
      <c r="Q165" s="26">
        <v>-0.33860735743013198</v>
      </c>
      <c r="R165" s="35">
        <v>0.22923748608876199</v>
      </c>
      <c r="S165" s="35">
        <v>1.40916931187798</v>
      </c>
      <c r="T165" s="26">
        <v>0.71316606884352896</v>
      </c>
      <c r="U165" s="26">
        <v>0.75938545799631996</v>
      </c>
      <c r="V165" s="36">
        <v>9.5749508395099006E-2</v>
      </c>
      <c r="W165" s="36">
        <v>0.153454177687879</v>
      </c>
    </row>
    <row r="166" spans="1:23" x14ac:dyDescent="0.2">
      <c r="A166" s="34">
        <v>41334</v>
      </c>
      <c r="B166" s="8" t="s">
        <v>930</v>
      </c>
      <c r="C166" s="26" t="s">
        <v>64</v>
      </c>
      <c r="D166" s="26">
        <v>81.887433139010795</v>
      </c>
      <c r="E166" s="26">
        <v>289.95</v>
      </c>
      <c r="F166" s="26">
        <v>267.83</v>
      </c>
      <c r="G166" s="26">
        <v>293.74</v>
      </c>
      <c r="H166" s="26">
        <v>255.93</v>
      </c>
      <c r="I166" s="26">
        <v>0.639515745427509</v>
      </c>
      <c r="J166" s="30">
        <v>453.38993148037599</v>
      </c>
      <c r="K166" s="30">
        <v>418.80126003928001</v>
      </c>
      <c r="L166" s="30">
        <v>459.31629064682102</v>
      </c>
      <c r="M166" s="30">
        <v>400.19343046653802</v>
      </c>
      <c r="N166" s="35">
        <v>-0.66333313445056097</v>
      </c>
      <c r="O166" s="35">
        <v>0.54418921581922397</v>
      </c>
      <c r="P166" s="26">
        <v>-1.66245623503006</v>
      </c>
      <c r="Q166" s="26">
        <v>-1.1725000873378599</v>
      </c>
      <c r="R166" s="35">
        <v>-0.54587909493104503</v>
      </c>
      <c r="S166" s="35">
        <v>5.67397699415828E-2</v>
      </c>
      <c r="T166" s="26">
        <v>4.5755662487212398E-2</v>
      </c>
      <c r="U166" s="26">
        <v>0.10645725158875401</v>
      </c>
      <c r="V166" s="36">
        <v>8.2589702423178799E-2</v>
      </c>
      <c r="W166" s="36">
        <v>0.14773570898292501</v>
      </c>
    </row>
    <row r="167" spans="1:23" x14ac:dyDescent="0.2">
      <c r="A167" s="34">
        <v>41365</v>
      </c>
      <c r="B167" s="8" t="s">
        <v>931</v>
      </c>
      <c r="C167" s="26" t="s">
        <v>1074</v>
      </c>
      <c r="D167" s="26">
        <v>81.941522928060607</v>
      </c>
      <c r="E167" s="26">
        <v>289.88</v>
      </c>
      <c r="F167" s="26">
        <v>267.95</v>
      </c>
      <c r="G167" s="26">
        <v>293.48</v>
      </c>
      <c r="H167" s="26">
        <v>256.19</v>
      </c>
      <c r="I167" s="26">
        <v>0.63993817009559495</v>
      </c>
      <c r="J167" s="30">
        <v>452.98126216896401</v>
      </c>
      <c r="K167" s="30">
        <v>418.71232647362302</v>
      </c>
      <c r="L167" s="30">
        <v>458.60680564836298</v>
      </c>
      <c r="M167" s="30">
        <v>400.33555110758601</v>
      </c>
      <c r="N167" s="35">
        <v>-9.0136388798456299E-2</v>
      </c>
      <c r="O167" s="35">
        <v>-2.1235266973218501E-2</v>
      </c>
      <c r="P167" s="26">
        <v>-0.15446545504806999</v>
      </c>
      <c r="Q167" s="26">
        <v>3.5512987027752602E-2</v>
      </c>
      <c r="R167" s="35">
        <v>-1.09577925890803</v>
      </c>
      <c r="S167" s="35">
        <v>-0.35206491578418903</v>
      </c>
      <c r="T167" s="26">
        <v>-0.57042785376929495</v>
      </c>
      <c r="U167" s="26">
        <v>-0.25349428217449299</v>
      </c>
      <c r="V167" s="36">
        <v>8.1843627542451905E-2</v>
      </c>
      <c r="W167" s="36">
        <v>0.14555603263203101</v>
      </c>
    </row>
    <row r="168" spans="1:23" x14ac:dyDescent="0.2">
      <c r="A168" s="34">
        <v>41395</v>
      </c>
      <c r="B168" s="8" t="s">
        <v>932</v>
      </c>
      <c r="C168" s="26" t="s">
        <v>66</v>
      </c>
      <c r="D168" s="26">
        <v>81.668820241601097</v>
      </c>
      <c r="E168" s="26">
        <v>290.47000000000003</v>
      </c>
      <c r="F168" s="26">
        <v>259.56</v>
      </c>
      <c r="G168" s="26">
        <v>296.76</v>
      </c>
      <c r="H168" s="26">
        <v>256.51</v>
      </c>
      <c r="I168" s="26">
        <v>0.63780844572732498</v>
      </c>
      <c r="J168" s="30">
        <v>455.41886744500903</v>
      </c>
      <c r="K168" s="30">
        <v>406.95604101637502</v>
      </c>
      <c r="L168" s="30">
        <v>465.28076256749699</v>
      </c>
      <c r="M168" s="30">
        <v>402.174040996727</v>
      </c>
      <c r="N168" s="35">
        <v>0.53812496887251104</v>
      </c>
      <c r="O168" s="35">
        <v>-2.8077237554143402</v>
      </c>
      <c r="P168" s="26">
        <v>1.45526774503451</v>
      </c>
      <c r="Q168" s="26">
        <v>0.45923722838376901</v>
      </c>
      <c r="R168" s="35">
        <v>-0.96229446756939097</v>
      </c>
      <c r="S168" s="35">
        <v>-0.90248981287577301</v>
      </c>
      <c r="T168" s="26">
        <v>-0.83070948424042201</v>
      </c>
      <c r="U168" s="26">
        <v>-0.38771162950337301</v>
      </c>
      <c r="V168" s="36">
        <v>0.119086145785175</v>
      </c>
      <c r="W168" s="36">
        <v>0.156913960469377</v>
      </c>
    </row>
    <row r="169" spans="1:23" x14ac:dyDescent="0.2">
      <c r="A169" s="34">
        <v>41426</v>
      </c>
      <c r="B169" s="8" t="s">
        <v>933</v>
      </c>
      <c r="C169" s="26" t="s">
        <v>67</v>
      </c>
      <c r="D169" s="26">
        <v>81.619237934972006</v>
      </c>
      <c r="E169" s="26">
        <v>290.93</v>
      </c>
      <c r="F169" s="26">
        <v>261.45999999999998</v>
      </c>
      <c r="G169" s="26">
        <v>296.42</v>
      </c>
      <c r="H169" s="26">
        <v>255.97</v>
      </c>
      <c r="I169" s="26">
        <v>0.63742122311491201</v>
      </c>
      <c r="J169" s="30">
        <v>456.41718450838601</v>
      </c>
      <c r="K169" s="30">
        <v>410.18402042265399</v>
      </c>
      <c r="L169" s="30">
        <v>465.030013515196</v>
      </c>
      <c r="M169" s="30">
        <v>401.57119141584502</v>
      </c>
      <c r="N169" s="35">
        <v>0.21920854289105801</v>
      </c>
      <c r="O169" s="35">
        <v>0.79320100476125699</v>
      </c>
      <c r="P169" s="26">
        <v>-5.3891987908061302E-2</v>
      </c>
      <c r="Q169" s="26">
        <v>-0.14989768593425301</v>
      </c>
      <c r="R169" s="35">
        <v>-0.33027459833115902</v>
      </c>
      <c r="S169" s="35">
        <v>0.57707163650375604</v>
      </c>
      <c r="T169" s="26">
        <v>-0.112875191210526</v>
      </c>
      <c r="U169" s="26">
        <v>0.34965091251502001</v>
      </c>
      <c r="V169" s="36">
        <v>0.112713225732426</v>
      </c>
      <c r="W169" s="36">
        <v>0.15802633121068899</v>
      </c>
    </row>
    <row r="170" spans="1:23" x14ac:dyDescent="0.2">
      <c r="A170" s="34">
        <v>41456</v>
      </c>
      <c r="B170" s="8" t="s">
        <v>934</v>
      </c>
      <c r="C170" s="26" t="s">
        <v>68</v>
      </c>
      <c r="D170" s="26">
        <v>81.5921930404471</v>
      </c>
      <c r="E170" s="26">
        <v>291.38</v>
      </c>
      <c r="F170" s="26">
        <v>261.85000000000002</v>
      </c>
      <c r="G170" s="26">
        <v>298.75</v>
      </c>
      <c r="H170" s="26">
        <v>258.38</v>
      </c>
      <c r="I170" s="26">
        <v>0.63721001078086903</v>
      </c>
      <c r="J170" s="30">
        <v>457.27467407947398</v>
      </c>
      <c r="K170" s="30">
        <v>410.93202487373998</v>
      </c>
      <c r="L170" s="30">
        <v>468.84071961439702</v>
      </c>
      <c r="M170" s="30">
        <v>405.48641049026901</v>
      </c>
      <c r="N170" s="35">
        <v>0.18787407665459299</v>
      </c>
      <c r="O170" s="35">
        <v>0.18235826210768499</v>
      </c>
      <c r="P170" s="26">
        <v>0.81945379619603498</v>
      </c>
      <c r="Q170" s="26">
        <v>0.97497508738619798</v>
      </c>
      <c r="R170" s="35">
        <v>-0.93190243980170195</v>
      </c>
      <c r="S170" s="35">
        <v>-0.196357312196838</v>
      </c>
      <c r="T170" s="26">
        <v>-4.0256005673000597E-2</v>
      </c>
      <c r="U170" s="26">
        <v>0.607805083711632</v>
      </c>
      <c r="V170" s="36">
        <v>0.11277448921138</v>
      </c>
      <c r="W170" s="36">
        <v>0.15624274324638099</v>
      </c>
    </row>
    <row r="171" spans="1:23" x14ac:dyDescent="0.2">
      <c r="A171" s="34">
        <v>41487</v>
      </c>
      <c r="B171" s="8" t="s">
        <v>935</v>
      </c>
      <c r="C171" s="26" t="s">
        <v>1075</v>
      </c>
      <c r="D171" s="26">
        <v>81.824328385119301</v>
      </c>
      <c r="E171" s="26">
        <v>291.29000000000002</v>
      </c>
      <c r="F171" s="26">
        <v>263.24</v>
      </c>
      <c r="G171" s="26">
        <v>298.14999999999998</v>
      </c>
      <c r="H171" s="26">
        <v>258.5</v>
      </c>
      <c r="I171" s="26">
        <v>0.63902291664807398</v>
      </c>
      <c r="J171" s="30">
        <v>455.83654734626799</v>
      </c>
      <c r="K171" s="30">
        <v>411.94140795575402</v>
      </c>
      <c r="L171" s="30">
        <v>466.57168660540901</v>
      </c>
      <c r="M171" s="30">
        <v>404.52383359885403</v>
      </c>
      <c r="N171" s="35">
        <v>-0.31449953708928602</v>
      </c>
      <c r="O171" s="35">
        <v>0.24563261583809801</v>
      </c>
      <c r="P171" s="26">
        <v>-0.48396671066744901</v>
      </c>
      <c r="Q171" s="26">
        <v>-0.237388200075794</v>
      </c>
      <c r="R171" s="35">
        <v>-1.4222153923366201</v>
      </c>
      <c r="S171" s="35">
        <v>-2.32436404022839</v>
      </c>
      <c r="T171" s="26">
        <v>9.6791591533307297E-2</v>
      </c>
      <c r="U171" s="26">
        <v>0.56483829776088301</v>
      </c>
      <c r="V171" s="36">
        <v>0.106556754292661</v>
      </c>
      <c r="W171" s="36">
        <v>0.153384912959381</v>
      </c>
    </row>
    <row r="172" spans="1:23" x14ac:dyDescent="0.2">
      <c r="A172" s="34">
        <v>41518</v>
      </c>
      <c r="B172" s="8" t="s">
        <v>936</v>
      </c>
      <c r="C172" s="26" t="s">
        <v>70</v>
      </c>
      <c r="D172" s="26">
        <v>82.132339683875202</v>
      </c>
      <c r="E172" s="26">
        <v>290.54000000000002</v>
      </c>
      <c r="F172" s="26">
        <v>270.68</v>
      </c>
      <c r="G172" s="26">
        <v>294.68</v>
      </c>
      <c r="H172" s="26">
        <v>256.33</v>
      </c>
      <c r="I172" s="26">
        <v>0.64142839045245603</v>
      </c>
      <c r="J172" s="30">
        <v>452.95781154160699</v>
      </c>
      <c r="K172" s="30">
        <v>421.99566472114702</v>
      </c>
      <c r="L172" s="30">
        <v>459.41215634707999</v>
      </c>
      <c r="M172" s="30">
        <v>399.62372076980802</v>
      </c>
      <c r="N172" s="35">
        <v>-0.63152808203287303</v>
      </c>
      <c r="O172" s="35">
        <v>2.4407006849074899</v>
      </c>
      <c r="P172" s="26">
        <v>-1.53449736961514</v>
      </c>
      <c r="Q172" s="26">
        <v>-1.2113285848825901</v>
      </c>
      <c r="R172" s="35">
        <v>0.139988224418652</v>
      </c>
      <c r="S172" s="35">
        <v>2.4432887998972102</v>
      </c>
      <c r="T172" s="26">
        <v>0.347526404875587</v>
      </c>
      <c r="U172" s="26">
        <v>1.0246620190216</v>
      </c>
      <c r="V172" s="36">
        <v>7.33707699128123E-2</v>
      </c>
      <c r="W172" s="36">
        <v>0.14961182850232099</v>
      </c>
    </row>
    <row r="173" spans="1:23" x14ac:dyDescent="0.2">
      <c r="A173" s="34">
        <v>41548</v>
      </c>
      <c r="B173" s="8" t="s">
        <v>937</v>
      </c>
      <c r="C173" s="26" t="s">
        <v>71</v>
      </c>
      <c r="D173" s="26">
        <v>82.522988160346202</v>
      </c>
      <c r="E173" s="26">
        <v>287.33</v>
      </c>
      <c r="F173" s="26">
        <v>264.52999999999997</v>
      </c>
      <c r="G173" s="26">
        <v>293.27</v>
      </c>
      <c r="H173" s="26">
        <v>255.66</v>
      </c>
      <c r="I173" s="26">
        <v>0.64447923527752704</v>
      </c>
      <c r="J173" s="30">
        <v>445.83282792077802</v>
      </c>
      <c r="K173" s="30">
        <v>410.45542745234798</v>
      </c>
      <c r="L173" s="30">
        <v>455.04957172702598</v>
      </c>
      <c r="M173" s="30">
        <v>396.69237735783202</v>
      </c>
      <c r="N173" s="35">
        <v>-1.5729905609929</v>
      </c>
      <c r="O173" s="35">
        <v>-2.73468147508689</v>
      </c>
      <c r="P173" s="26">
        <v>-0.94960147653523297</v>
      </c>
      <c r="Q173" s="26">
        <v>-0.73352587937701696</v>
      </c>
      <c r="R173" s="35">
        <v>-1.0317448316707301</v>
      </c>
      <c r="S173" s="35">
        <v>-1.95267996446848</v>
      </c>
      <c r="T173" s="26">
        <v>0.21505498774534401</v>
      </c>
      <c r="U173" s="26">
        <v>0.68842694938995297</v>
      </c>
      <c r="V173" s="36">
        <v>8.6190602200128405E-2</v>
      </c>
      <c r="W173" s="36">
        <v>0.14710944222795899</v>
      </c>
    </row>
    <row r="174" spans="1:23" x14ac:dyDescent="0.2">
      <c r="A174" s="34">
        <v>41579</v>
      </c>
      <c r="B174" s="8" t="s">
        <v>938</v>
      </c>
      <c r="C174" s="26" t="s">
        <v>72</v>
      </c>
      <c r="D174" s="26">
        <v>83.292265160165897</v>
      </c>
      <c r="E174" s="26">
        <v>289.89</v>
      </c>
      <c r="F174" s="26">
        <v>265.87</v>
      </c>
      <c r="G174" s="26">
        <v>294.45</v>
      </c>
      <c r="H174" s="26">
        <v>255.98</v>
      </c>
      <c r="I174" s="26">
        <v>0.65048705277920404</v>
      </c>
      <c r="J174" s="30">
        <v>445.65068399354902</v>
      </c>
      <c r="K174" s="30">
        <v>408.72450706600802</v>
      </c>
      <c r="L174" s="30">
        <v>452.66081583324899</v>
      </c>
      <c r="M174" s="30">
        <v>393.52051498385202</v>
      </c>
      <c r="N174" s="35">
        <v>-4.0854758963781997E-2</v>
      </c>
      <c r="O174" s="35">
        <v>-0.42170727211103798</v>
      </c>
      <c r="P174" s="26">
        <v>-0.52494410327896801</v>
      </c>
      <c r="Q174" s="26">
        <v>-0.79957734381163004</v>
      </c>
      <c r="R174" s="35">
        <v>-0.73231142721916798</v>
      </c>
      <c r="S174" s="35">
        <v>-1.83074534994411</v>
      </c>
      <c r="T174" s="26">
        <v>7.2854317354931197E-2</v>
      </c>
      <c r="U174" s="26">
        <v>0.53734774464004897</v>
      </c>
      <c r="V174" s="36">
        <v>9.0344905404896994E-2</v>
      </c>
      <c r="W174" s="36">
        <v>0.15028517852957299</v>
      </c>
    </row>
    <row r="175" spans="1:23" x14ac:dyDescent="0.2">
      <c r="A175" s="34">
        <v>41609</v>
      </c>
      <c r="B175" s="8" t="s">
        <v>939</v>
      </c>
      <c r="C175" s="26" t="s">
        <v>1072</v>
      </c>
      <c r="D175" s="26">
        <v>83.770058296772604</v>
      </c>
      <c r="E175" s="26">
        <v>290.29000000000002</v>
      </c>
      <c r="F175" s="26">
        <v>267.99</v>
      </c>
      <c r="G175" s="26">
        <v>295.67</v>
      </c>
      <c r="H175" s="26">
        <v>257.14999999999998</v>
      </c>
      <c r="I175" s="26">
        <v>0.65421847068063499</v>
      </c>
      <c r="J175" s="30">
        <v>443.72027542724101</v>
      </c>
      <c r="K175" s="30">
        <v>409.63380278943998</v>
      </c>
      <c r="L175" s="30">
        <v>451.94382801878299</v>
      </c>
      <c r="M175" s="30">
        <v>393.06441429644502</v>
      </c>
      <c r="N175" s="35">
        <v>-0.433166297201448</v>
      </c>
      <c r="O175" s="35">
        <v>0.22247154445407299</v>
      </c>
      <c r="P175" s="26">
        <v>-0.15839405342528101</v>
      </c>
      <c r="Q175" s="26">
        <v>-0.11590264548849701</v>
      </c>
      <c r="R175" s="35">
        <v>-0.34099995280886303</v>
      </c>
      <c r="S175" s="35">
        <v>0.91896142437324402</v>
      </c>
      <c r="T175" s="26">
        <v>-0.21788234393824699</v>
      </c>
      <c r="U175" s="26">
        <v>0.48403211476548702</v>
      </c>
      <c r="V175" s="36">
        <v>8.3212060151498304E-2</v>
      </c>
      <c r="W175" s="36">
        <v>0.14979583900447199</v>
      </c>
    </row>
    <row r="176" spans="1:23" x14ac:dyDescent="0.2">
      <c r="A176" s="34">
        <v>41640</v>
      </c>
      <c r="B176" s="8" t="s">
        <v>1047</v>
      </c>
      <c r="C176" s="26" t="s">
        <v>1073</v>
      </c>
      <c r="D176" s="26">
        <v>84.519051625698694</v>
      </c>
      <c r="E176" s="26">
        <v>299.79000000000002</v>
      </c>
      <c r="F176" s="26">
        <v>274.99</v>
      </c>
      <c r="G176" s="26">
        <v>308.41000000000003</v>
      </c>
      <c r="H176" s="26">
        <v>268.39</v>
      </c>
      <c r="I176" s="26">
        <v>0.66006787893177998</v>
      </c>
      <c r="J176" s="30">
        <v>454.18056167975402</v>
      </c>
      <c r="K176" s="30">
        <v>416.608668255498</v>
      </c>
      <c r="L176" s="30">
        <v>467.239824636089</v>
      </c>
      <c r="M176" s="30">
        <v>406.60969661839698</v>
      </c>
      <c r="N176" s="35">
        <v>2.3574055168971801</v>
      </c>
      <c r="O176" s="35">
        <v>1.7027074959542501</v>
      </c>
      <c r="P176" s="26">
        <v>3.3844906532655199</v>
      </c>
      <c r="Q176" s="26">
        <v>3.44607189796027</v>
      </c>
      <c r="R176" s="35">
        <v>-1.15489111787955</v>
      </c>
      <c r="S176" s="35">
        <v>-0.162499011542039</v>
      </c>
      <c r="T176" s="26">
        <v>-0.67040985508539697</v>
      </c>
      <c r="U176" s="26">
        <v>7.1990151691414497E-2</v>
      </c>
      <c r="V176" s="36">
        <v>9.01850976399141E-2</v>
      </c>
      <c r="W176" s="36">
        <v>0.14911136778568501</v>
      </c>
    </row>
    <row r="177" spans="1:23" x14ac:dyDescent="0.2">
      <c r="A177" s="34">
        <v>41671</v>
      </c>
      <c r="B177" s="8" t="s">
        <v>940</v>
      </c>
      <c r="C177" s="26" t="s">
        <v>63</v>
      </c>
      <c r="D177" s="26">
        <v>84.733157040687601</v>
      </c>
      <c r="E177" s="26">
        <v>299.77</v>
      </c>
      <c r="F177" s="26">
        <v>274.29000000000002</v>
      </c>
      <c r="G177" s="26">
        <v>308.19</v>
      </c>
      <c r="H177" s="26">
        <v>268.7</v>
      </c>
      <c r="I177" s="26">
        <v>0.66173997657629002</v>
      </c>
      <c r="J177" s="30">
        <v>453.00270591320498</v>
      </c>
      <c r="K177" s="30">
        <v>414.49815593599402</v>
      </c>
      <c r="L177" s="30">
        <v>465.72673694962998</v>
      </c>
      <c r="M177" s="30">
        <v>406.05072915527899</v>
      </c>
      <c r="N177" s="35">
        <v>-0.25933645468964001</v>
      </c>
      <c r="O177" s="35">
        <v>-0.50659347256052401</v>
      </c>
      <c r="P177" s="26">
        <v>-0.323835342511192</v>
      </c>
      <c r="Q177" s="26">
        <v>-0.13747027377027901</v>
      </c>
      <c r="R177" s="35">
        <v>-0.74817334482387698</v>
      </c>
      <c r="S177" s="35">
        <v>-0.48888339990199597</v>
      </c>
      <c r="T177" s="26">
        <v>-0.29000862824533102</v>
      </c>
      <c r="U177" s="26">
        <v>0.27395590514356399</v>
      </c>
      <c r="V177" s="36">
        <v>9.2894381858616495E-2</v>
      </c>
      <c r="W177" s="36">
        <v>0.14696687755861601</v>
      </c>
    </row>
    <row r="178" spans="1:23" x14ac:dyDescent="0.2">
      <c r="A178" s="34">
        <v>41699</v>
      </c>
      <c r="B178" s="8" t="s">
        <v>941</v>
      </c>
      <c r="C178" s="26" t="s">
        <v>64</v>
      </c>
      <c r="D178" s="26">
        <v>84.965292385359703</v>
      </c>
      <c r="E178" s="26">
        <v>299.70999999999998</v>
      </c>
      <c r="F178" s="26">
        <v>278.49</v>
      </c>
      <c r="G178" s="26">
        <v>305.56</v>
      </c>
      <c r="H178" s="26">
        <v>267.20999999999998</v>
      </c>
      <c r="I178" s="26">
        <v>0.66355288244349497</v>
      </c>
      <c r="J178" s="30">
        <v>451.67462598660597</v>
      </c>
      <c r="K178" s="30">
        <v>419.69526072206497</v>
      </c>
      <c r="L178" s="30">
        <v>460.49080349827301</v>
      </c>
      <c r="M178" s="30">
        <v>402.69586203290203</v>
      </c>
      <c r="N178" s="35">
        <v>-0.293172625519111</v>
      </c>
      <c r="O178" s="35">
        <v>1.25383061701079</v>
      </c>
      <c r="P178" s="26">
        <v>-1.1242501312358799</v>
      </c>
      <c r="Q178" s="26">
        <v>-0.82621871640438105</v>
      </c>
      <c r="R178" s="35">
        <v>-0.378328977921771</v>
      </c>
      <c r="S178" s="35">
        <v>0.21346656948955101</v>
      </c>
      <c r="T178" s="26">
        <v>0.255708947269917</v>
      </c>
      <c r="U178" s="26">
        <v>0.62530550875028501</v>
      </c>
      <c r="V178" s="36">
        <v>7.6196631835972403E-2</v>
      </c>
      <c r="W178" s="36">
        <v>0.143520077841398</v>
      </c>
    </row>
    <row r="179" spans="1:23" x14ac:dyDescent="0.2">
      <c r="A179" s="34">
        <v>41730</v>
      </c>
      <c r="B179" s="8" t="s">
        <v>942</v>
      </c>
      <c r="C179" s="26" t="s">
        <v>1074</v>
      </c>
      <c r="D179" s="26">
        <v>84.806779253560904</v>
      </c>
      <c r="E179" s="26">
        <v>300.44</v>
      </c>
      <c r="F179" s="26">
        <v>279.45999999999998</v>
      </c>
      <c r="G179" s="26">
        <v>306.26</v>
      </c>
      <c r="H179" s="26">
        <v>267.92</v>
      </c>
      <c r="I179" s="26">
        <v>0.66231494348562903</v>
      </c>
      <c r="J179" s="30">
        <v>453.62104985710403</v>
      </c>
      <c r="K179" s="30">
        <v>421.94427703723301</v>
      </c>
      <c r="L179" s="30">
        <v>462.40841009598199</v>
      </c>
      <c r="M179" s="30">
        <v>404.52054213059301</v>
      </c>
      <c r="N179" s="35">
        <v>0.43093496037029899</v>
      </c>
      <c r="O179" s="35">
        <v>0.535868885271507</v>
      </c>
      <c r="P179" s="26">
        <v>0.41642668716528303</v>
      </c>
      <c r="Q179" s="26">
        <v>0.45311617767307399</v>
      </c>
      <c r="R179" s="35">
        <v>0.14123932744523099</v>
      </c>
      <c r="S179" s="35">
        <v>0.77187853312785704</v>
      </c>
      <c r="T179" s="26">
        <v>0.82894636555683698</v>
      </c>
      <c r="U179" s="26">
        <v>1.04537081741285</v>
      </c>
      <c r="V179" s="36">
        <v>7.5073355757532295E-2</v>
      </c>
      <c r="W179" s="36">
        <v>0.14310241863242701</v>
      </c>
    </row>
    <row r="180" spans="1:23" x14ac:dyDescent="0.2">
      <c r="A180" s="34">
        <v>41760</v>
      </c>
      <c r="B180" s="8" t="s">
        <v>943</v>
      </c>
      <c r="C180" s="26" t="s">
        <v>66</v>
      </c>
      <c r="D180" s="26">
        <v>84.535579061241705</v>
      </c>
      <c r="E180" s="26">
        <v>300.52</v>
      </c>
      <c r="F180" s="26">
        <v>271.08999999999997</v>
      </c>
      <c r="G180" s="26">
        <v>309.58999999999997</v>
      </c>
      <c r="H180" s="26">
        <v>268.37</v>
      </c>
      <c r="I180" s="26">
        <v>0.66019695313591797</v>
      </c>
      <c r="J180" s="30">
        <v>455.19749609951702</v>
      </c>
      <c r="K180" s="30">
        <v>410.61988958344898</v>
      </c>
      <c r="L180" s="30">
        <v>468.93582063573001</v>
      </c>
      <c r="M180" s="30">
        <v>406.49990692209298</v>
      </c>
      <c r="N180" s="35">
        <v>0.34752493141783097</v>
      </c>
      <c r="O180" s="35">
        <v>-2.6838585258937</v>
      </c>
      <c r="P180" s="26">
        <v>1.4116115531707301</v>
      </c>
      <c r="Q180" s="26">
        <v>0.48931131681835299</v>
      </c>
      <c r="R180" s="35">
        <v>-4.8608294762553197E-2</v>
      </c>
      <c r="S180" s="35">
        <v>0.90030573275758896</v>
      </c>
      <c r="T180" s="26">
        <v>0.78555967972187002</v>
      </c>
      <c r="U180" s="26">
        <v>1.07562037436462</v>
      </c>
      <c r="V180" s="36">
        <v>0.10856173226603701</v>
      </c>
      <c r="W180" s="36">
        <v>0.15359391884338799</v>
      </c>
    </row>
    <row r="181" spans="1:23" x14ac:dyDescent="0.2">
      <c r="A181" s="34">
        <v>41791</v>
      </c>
      <c r="B181" s="8" t="s">
        <v>944</v>
      </c>
      <c r="C181" s="26" t="s">
        <v>67</v>
      </c>
      <c r="D181" s="26">
        <v>84.682072239918298</v>
      </c>
      <c r="E181" s="26">
        <v>301.27</v>
      </c>
      <c r="F181" s="26">
        <v>272.89999999999998</v>
      </c>
      <c r="G181" s="26">
        <v>309.14</v>
      </c>
      <c r="H181" s="26">
        <v>267.92</v>
      </c>
      <c r="I181" s="26">
        <v>0.66134101994531902</v>
      </c>
      <c r="J181" s="30">
        <v>455.544100417224</v>
      </c>
      <c r="K181" s="30">
        <v>412.64641352892897</v>
      </c>
      <c r="L181" s="30">
        <v>467.44416371686799</v>
      </c>
      <c r="M181" s="30">
        <v>405.11625911568598</v>
      </c>
      <c r="N181" s="35">
        <v>7.6143722379251599E-2</v>
      </c>
      <c r="O181" s="35">
        <v>0.49352795538866201</v>
      </c>
      <c r="P181" s="26">
        <v>-0.31809404469031999</v>
      </c>
      <c r="Q181" s="26">
        <v>-0.34038084212209002</v>
      </c>
      <c r="R181" s="35">
        <v>-0.19129080166038201</v>
      </c>
      <c r="S181" s="35">
        <v>0.60031424523516697</v>
      </c>
      <c r="T181" s="26">
        <v>0.51913857848087097</v>
      </c>
      <c r="U181" s="26">
        <v>0.88279930822294805</v>
      </c>
      <c r="V181" s="36">
        <v>0.10395749358739501</v>
      </c>
      <c r="W181" s="36">
        <v>0.15385189608838501</v>
      </c>
    </row>
    <row r="182" spans="1:23" x14ac:dyDescent="0.2">
      <c r="A182" s="34">
        <v>41821</v>
      </c>
      <c r="B182" s="8" t="s">
        <v>945</v>
      </c>
      <c r="C182" s="26" t="s">
        <v>68</v>
      </c>
      <c r="D182" s="26">
        <v>84.914958831660599</v>
      </c>
      <c r="E182" s="26">
        <v>302.7</v>
      </c>
      <c r="F182" s="26">
        <v>273.27</v>
      </c>
      <c r="G182" s="26">
        <v>312.76</v>
      </c>
      <c r="H182" s="26">
        <v>271.25</v>
      </c>
      <c r="I182" s="26">
        <v>0.66315979282180304</v>
      </c>
      <c r="J182" s="30">
        <v>456.45107450194598</v>
      </c>
      <c r="K182" s="30">
        <v>412.072630092986</v>
      </c>
      <c r="L182" s="30">
        <v>471.62087235291898</v>
      </c>
      <c r="M182" s="30">
        <v>409.02660706525597</v>
      </c>
      <c r="N182" s="35">
        <v>0.19909687863170999</v>
      </c>
      <c r="O182" s="35">
        <v>-0.13904966022523199</v>
      </c>
      <c r="P182" s="26">
        <v>0.89352033039422596</v>
      </c>
      <c r="Q182" s="26">
        <v>0.96524093061709504</v>
      </c>
      <c r="R182" s="35">
        <v>-0.180110472810735</v>
      </c>
      <c r="S182" s="35">
        <v>0.27756542449965899</v>
      </c>
      <c r="T182" s="26">
        <v>0.59298448752680399</v>
      </c>
      <c r="U182" s="26">
        <v>0.87307403735337197</v>
      </c>
      <c r="V182" s="36">
        <v>0.107695685585685</v>
      </c>
      <c r="W182" s="36">
        <v>0.15303225806451601</v>
      </c>
    </row>
    <row r="183" spans="1:23" x14ac:dyDescent="0.2">
      <c r="A183" s="34">
        <v>41852</v>
      </c>
      <c r="B183" s="8" t="s">
        <v>946</v>
      </c>
      <c r="C183" s="26" t="s">
        <v>1075</v>
      </c>
      <c r="D183" s="26">
        <v>85.219965142135905</v>
      </c>
      <c r="E183" s="26">
        <v>303.16000000000003</v>
      </c>
      <c r="F183" s="26">
        <v>274.29000000000002</v>
      </c>
      <c r="G183" s="26">
        <v>311.69</v>
      </c>
      <c r="H183" s="26">
        <v>270.70999999999998</v>
      </c>
      <c r="I183" s="26">
        <v>0.66554179858906903</v>
      </c>
      <c r="J183" s="30">
        <v>455.50858059207002</v>
      </c>
      <c r="K183" s="30">
        <v>412.13038847670799</v>
      </c>
      <c r="L183" s="30">
        <v>468.325206111434</v>
      </c>
      <c r="M183" s="30">
        <v>406.75131235017602</v>
      </c>
      <c r="N183" s="35">
        <v>-0.20648300826205901</v>
      </c>
      <c r="O183" s="35">
        <v>1.4016554244200599E-2</v>
      </c>
      <c r="P183" s="26">
        <v>-0.69879567141365495</v>
      </c>
      <c r="Q183" s="26">
        <v>-0.55627058870453305</v>
      </c>
      <c r="R183" s="35">
        <v>-7.1948323605741701E-2</v>
      </c>
      <c r="S183" s="35">
        <v>4.5875582620391597E-2</v>
      </c>
      <c r="T183" s="26">
        <v>0.37583067219149102</v>
      </c>
      <c r="U183" s="26">
        <v>0.55064215413580497</v>
      </c>
      <c r="V183" s="36">
        <v>0.10525356374640001</v>
      </c>
      <c r="W183" s="36">
        <v>0.151379705219608</v>
      </c>
    </row>
    <row r="184" spans="1:23" x14ac:dyDescent="0.2">
      <c r="A184" s="34">
        <v>41883</v>
      </c>
      <c r="B184" s="8" t="s">
        <v>947</v>
      </c>
      <c r="C184" s="26" t="s">
        <v>70</v>
      </c>
      <c r="D184" s="26">
        <v>85.596339924274304</v>
      </c>
      <c r="E184" s="26">
        <v>302.62</v>
      </c>
      <c r="F184" s="26">
        <v>281.74</v>
      </c>
      <c r="G184" s="26">
        <v>307.62</v>
      </c>
      <c r="H184" s="26">
        <v>268.45</v>
      </c>
      <c r="I184" s="26">
        <v>0.66848117023783904</v>
      </c>
      <c r="J184" s="30">
        <v>452.69786715507797</v>
      </c>
      <c r="K184" s="30">
        <v>421.462881145567</v>
      </c>
      <c r="L184" s="30">
        <v>460.177509398734</v>
      </c>
      <c r="M184" s="30">
        <v>401.58199206192802</v>
      </c>
      <c r="N184" s="35">
        <v>-0.61704950394982905</v>
      </c>
      <c r="O184" s="35">
        <v>2.26445147695935</v>
      </c>
      <c r="P184" s="26">
        <v>-1.73975190879663</v>
      </c>
      <c r="Q184" s="26">
        <v>-1.2708798057417099</v>
      </c>
      <c r="R184" s="35">
        <v>-5.7388211419673298E-2</v>
      </c>
      <c r="S184" s="35">
        <v>-0.12625332915023901</v>
      </c>
      <c r="T184" s="26">
        <v>0.16659399214409301</v>
      </c>
      <c r="U184" s="26">
        <v>0.49002879217159301</v>
      </c>
      <c r="V184" s="36">
        <v>7.41108823738197E-2</v>
      </c>
      <c r="W184" s="36">
        <v>0.14591171540324099</v>
      </c>
    </row>
    <row r="185" spans="1:23" x14ac:dyDescent="0.2">
      <c r="A185" s="34">
        <v>41913</v>
      </c>
      <c r="B185" s="8" t="s">
        <v>948</v>
      </c>
      <c r="C185" s="26" t="s">
        <v>71</v>
      </c>
      <c r="D185" s="26">
        <v>86.069625578460204</v>
      </c>
      <c r="E185" s="26">
        <v>299.67</v>
      </c>
      <c r="F185" s="26">
        <v>276.52999999999997</v>
      </c>
      <c r="G185" s="26">
        <v>305.89999999999998</v>
      </c>
      <c r="H185" s="26">
        <v>267.36</v>
      </c>
      <c r="I185" s="26">
        <v>0.67217738608359701</v>
      </c>
      <c r="J185" s="30">
        <v>445.81981810785101</v>
      </c>
      <c r="K185" s="30">
        <v>411.39438149085402</v>
      </c>
      <c r="L185" s="30">
        <v>455.088204889351</v>
      </c>
      <c r="M185" s="30">
        <v>397.752149261905</v>
      </c>
      <c r="N185" s="35">
        <v>-1.51934646620945</v>
      </c>
      <c r="O185" s="35">
        <v>-2.3889410207007402</v>
      </c>
      <c r="P185" s="26">
        <v>-1.1059437728787</v>
      </c>
      <c r="Q185" s="26">
        <v>-0.95368887941368297</v>
      </c>
      <c r="R185" s="35">
        <v>-2.91809218868622E-3</v>
      </c>
      <c r="S185" s="35">
        <v>0.228759074848428</v>
      </c>
      <c r="T185" s="26">
        <v>8.4898799438182203E-3</v>
      </c>
      <c r="U185" s="26">
        <v>0.26715207162066901</v>
      </c>
      <c r="V185" s="36">
        <v>8.3679890066177501E-2</v>
      </c>
      <c r="W185" s="36">
        <v>0.14415020945541601</v>
      </c>
    </row>
    <row r="186" spans="1:23" x14ac:dyDescent="0.2">
      <c r="A186" s="34">
        <v>41944</v>
      </c>
      <c r="B186" s="8" t="s">
        <v>949</v>
      </c>
      <c r="C186" s="26" t="s">
        <v>72</v>
      </c>
      <c r="D186" s="26">
        <v>86.763777871266299</v>
      </c>
      <c r="E186" s="26">
        <v>300.81</v>
      </c>
      <c r="F186" s="26">
        <v>277.73</v>
      </c>
      <c r="G186" s="26">
        <v>308.45</v>
      </c>
      <c r="H186" s="26">
        <v>268.74</v>
      </c>
      <c r="I186" s="26">
        <v>0.67759850265737598</v>
      </c>
      <c r="J186" s="30">
        <v>443.93545561316398</v>
      </c>
      <c r="K186" s="30">
        <v>409.87398719272699</v>
      </c>
      <c r="L186" s="30">
        <v>455.21056907642901</v>
      </c>
      <c r="M186" s="30">
        <v>396.60654347090099</v>
      </c>
      <c r="N186" s="35">
        <v>-0.42267355961980202</v>
      </c>
      <c r="O186" s="35">
        <v>-0.36957099234489199</v>
      </c>
      <c r="P186" s="26">
        <v>2.6888015501924701E-2</v>
      </c>
      <c r="Q186" s="26">
        <v>-0.28802001274658201</v>
      </c>
      <c r="R186" s="35">
        <v>-0.38488180137282701</v>
      </c>
      <c r="S186" s="35">
        <v>0.28123591975699502</v>
      </c>
      <c r="T186" s="26">
        <v>0.56328119289192902</v>
      </c>
      <c r="U186" s="26">
        <v>0.78421031929589702</v>
      </c>
      <c r="V186" s="36">
        <v>8.3102293594498305E-2</v>
      </c>
      <c r="W186" s="36">
        <v>0.14776363771675199</v>
      </c>
    </row>
    <row r="187" spans="1:23" x14ac:dyDescent="0.2">
      <c r="A187" s="34">
        <v>41974</v>
      </c>
      <c r="B187" s="8" t="s">
        <v>950</v>
      </c>
      <c r="C187" s="26" t="s">
        <v>1072</v>
      </c>
      <c r="D187" s="26">
        <v>87.188983712963505</v>
      </c>
      <c r="E187" s="26">
        <v>300.98</v>
      </c>
      <c r="F187" s="26">
        <v>277.42</v>
      </c>
      <c r="G187" s="26">
        <v>309.20999999999998</v>
      </c>
      <c r="H187" s="26">
        <v>269.32</v>
      </c>
      <c r="I187" s="26">
        <v>0.680919229909279</v>
      </c>
      <c r="J187" s="30">
        <v>442.02012041883501</v>
      </c>
      <c r="K187" s="30">
        <v>407.419834562407</v>
      </c>
      <c r="L187" s="30">
        <v>454.10672282114399</v>
      </c>
      <c r="M187" s="30">
        <v>395.52415054555399</v>
      </c>
      <c r="N187" s="35">
        <v>-0.43144451971821601</v>
      </c>
      <c r="O187" s="35">
        <v>-0.59875783948340999</v>
      </c>
      <c r="P187" s="26">
        <v>-0.2424913502171</v>
      </c>
      <c r="Q187" s="26">
        <v>-0.27291353185329198</v>
      </c>
      <c r="R187" s="35">
        <v>-0.38315918892121198</v>
      </c>
      <c r="S187" s="35">
        <v>-0.540474983254846</v>
      </c>
      <c r="T187" s="26">
        <v>0.478576023892896</v>
      </c>
      <c r="U187" s="26">
        <v>0.62578451766259802</v>
      </c>
      <c r="V187" s="36">
        <v>8.49253838944561E-2</v>
      </c>
      <c r="W187" s="36">
        <v>0.14811376800831699</v>
      </c>
    </row>
    <row r="188" spans="1:23" x14ac:dyDescent="0.2">
      <c r="A188" s="34">
        <v>42005</v>
      </c>
      <c r="B188" s="8" t="s">
        <v>1048</v>
      </c>
      <c r="C188" s="26" t="s">
        <v>1073</v>
      </c>
      <c r="D188" s="26">
        <v>87.110102770599198</v>
      </c>
      <c r="E188" s="26">
        <v>309.92</v>
      </c>
      <c r="F188" s="26">
        <v>285.60000000000002</v>
      </c>
      <c r="G188" s="26">
        <v>321.05</v>
      </c>
      <c r="H188" s="26">
        <v>281.25</v>
      </c>
      <c r="I188" s="26">
        <v>0.68030319393498595</v>
      </c>
      <c r="J188" s="30">
        <v>455.56158307499902</v>
      </c>
      <c r="K188" s="30">
        <v>419.81281661790001</v>
      </c>
      <c r="L188" s="30">
        <v>471.92193548731399</v>
      </c>
      <c r="M188" s="30">
        <v>413.41860880176603</v>
      </c>
      <c r="N188" s="35">
        <v>3.06353987762642</v>
      </c>
      <c r="O188" s="35">
        <v>3.0418209925405102</v>
      </c>
      <c r="P188" s="26">
        <v>3.9231334333683199</v>
      </c>
      <c r="Q188" s="26">
        <v>4.5242390967859896</v>
      </c>
      <c r="R188" s="35">
        <v>0.30406880253453</v>
      </c>
      <c r="S188" s="35">
        <v>0.76910266313456899</v>
      </c>
      <c r="T188" s="26">
        <v>1.00207871939677</v>
      </c>
      <c r="U188" s="26">
        <v>1.6745572572409899</v>
      </c>
      <c r="V188" s="36">
        <v>8.5154061624649793E-2</v>
      </c>
      <c r="W188" s="36">
        <v>0.141511111111111</v>
      </c>
    </row>
    <row r="189" spans="1:23" x14ac:dyDescent="0.2">
      <c r="A189" s="34">
        <v>42036</v>
      </c>
      <c r="B189" s="8" t="s">
        <v>951</v>
      </c>
      <c r="C189" s="26" t="s">
        <v>63</v>
      </c>
      <c r="D189" s="26">
        <v>87.275377126029198</v>
      </c>
      <c r="E189" s="26">
        <v>309.82</v>
      </c>
      <c r="F189" s="26">
        <v>287.07</v>
      </c>
      <c r="G189" s="26">
        <v>320.36</v>
      </c>
      <c r="H189" s="26">
        <v>281.07</v>
      </c>
      <c r="I189" s="26">
        <v>0.68159393597636198</v>
      </c>
      <c r="J189" s="30">
        <v>454.55216610193702</v>
      </c>
      <c r="K189" s="30">
        <v>421.17452173159597</v>
      </c>
      <c r="L189" s="30">
        <v>470.01591870252599</v>
      </c>
      <c r="M189" s="30">
        <v>412.37162651304402</v>
      </c>
      <c r="N189" s="35">
        <v>-0.22157640384170599</v>
      </c>
      <c r="O189" s="35">
        <v>0.32436006234055598</v>
      </c>
      <c r="P189" s="26">
        <v>-0.40388391415205899</v>
      </c>
      <c r="Q189" s="26">
        <v>-0.25324991822609499</v>
      </c>
      <c r="R189" s="35">
        <v>0.34204214864645999</v>
      </c>
      <c r="S189" s="35">
        <v>1.6107106147494199</v>
      </c>
      <c r="T189" s="26">
        <v>0.92096532421319699</v>
      </c>
      <c r="U189" s="26">
        <v>1.5566767657121201</v>
      </c>
      <c r="V189" s="36">
        <v>7.9248963667398295E-2</v>
      </c>
      <c r="W189" s="36">
        <v>0.13978724161240999</v>
      </c>
    </row>
    <row r="190" spans="1:23" x14ac:dyDescent="0.2">
      <c r="A190" s="34">
        <v>42064</v>
      </c>
      <c r="B190" s="8" t="s">
        <v>952</v>
      </c>
      <c r="C190" s="26" t="s">
        <v>64</v>
      </c>
      <c r="D190" s="26">
        <v>87.630716990203695</v>
      </c>
      <c r="E190" s="26">
        <v>310.54000000000002</v>
      </c>
      <c r="F190" s="26">
        <v>289.63</v>
      </c>
      <c r="G190" s="26">
        <v>317.81</v>
      </c>
      <c r="H190" s="26">
        <v>279.07</v>
      </c>
      <c r="I190" s="26">
        <v>0.68436903136531901</v>
      </c>
      <c r="J190" s="30">
        <v>453.76103500836598</v>
      </c>
      <c r="K190" s="30">
        <v>423.20734388314798</v>
      </c>
      <c r="L190" s="30">
        <v>464.38395870422102</v>
      </c>
      <c r="M190" s="30">
        <v>407.77707232493299</v>
      </c>
      <c r="N190" s="35">
        <v>-0.17404627071863099</v>
      </c>
      <c r="O190" s="35">
        <v>0.48265553747057799</v>
      </c>
      <c r="P190" s="26">
        <v>-1.1982487771588399</v>
      </c>
      <c r="Q190" s="26">
        <v>-1.11417805996074</v>
      </c>
      <c r="R190" s="35">
        <v>0.46192743663691099</v>
      </c>
      <c r="S190" s="35">
        <v>0.83681744583949902</v>
      </c>
      <c r="T190" s="26">
        <v>0.84543603832516501</v>
      </c>
      <c r="U190" s="26">
        <v>1.26179848642585</v>
      </c>
      <c r="V190" s="36">
        <v>7.2195559852225297E-2</v>
      </c>
      <c r="W190" s="36">
        <v>0.138818217651485</v>
      </c>
    </row>
    <row r="191" spans="1:23" x14ac:dyDescent="0.2">
      <c r="A191" s="34">
        <v>42095</v>
      </c>
      <c r="B191" s="8" t="s">
        <v>953</v>
      </c>
      <c r="C191" s="26" t="s">
        <v>1074</v>
      </c>
      <c r="D191" s="26">
        <v>87.403840375022497</v>
      </c>
      <c r="E191" s="26">
        <v>310.38</v>
      </c>
      <c r="F191" s="26">
        <v>289.26</v>
      </c>
      <c r="G191" s="26">
        <v>317.98</v>
      </c>
      <c r="H191" s="26">
        <v>279.48</v>
      </c>
      <c r="I191" s="26">
        <v>0.682597194563067</v>
      </c>
      <c r="J191" s="30">
        <v>454.70447647924402</v>
      </c>
      <c r="K191" s="30">
        <v>423.76382778009599</v>
      </c>
      <c r="L191" s="30">
        <v>465.838422033862</v>
      </c>
      <c r="M191" s="30">
        <v>409.43619784270601</v>
      </c>
      <c r="N191" s="35">
        <v>0.20791592888991201</v>
      </c>
      <c r="O191" s="35">
        <v>0.13149202276145899</v>
      </c>
      <c r="P191" s="26">
        <v>0.31320275009052401</v>
      </c>
      <c r="Q191" s="26">
        <v>0.40687072186618201</v>
      </c>
      <c r="R191" s="35">
        <v>0.23883958261652299</v>
      </c>
      <c r="S191" s="35">
        <v>0.43123010356687103</v>
      </c>
      <c r="T191" s="26">
        <v>0.74177109736559599</v>
      </c>
      <c r="U191" s="26">
        <v>1.2151807387140701</v>
      </c>
      <c r="V191" s="36">
        <v>7.3013897531632593E-2</v>
      </c>
      <c r="W191" s="36">
        <v>0.137755832259911</v>
      </c>
    </row>
    <row r="192" spans="1:23" x14ac:dyDescent="0.2">
      <c r="A192" s="34">
        <v>42125</v>
      </c>
      <c r="B192" s="8" t="s">
        <v>954</v>
      </c>
      <c r="C192" s="26" t="s">
        <v>66</v>
      </c>
      <c r="D192" s="26">
        <v>86.967365827273298</v>
      </c>
      <c r="E192" s="26">
        <v>311.18</v>
      </c>
      <c r="F192" s="26">
        <v>281.57</v>
      </c>
      <c r="G192" s="26">
        <v>322.64999999999998</v>
      </c>
      <c r="H192" s="26">
        <v>280.83</v>
      </c>
      <c r="I192" s="26">
        <v>0.67918846217198003</v>
      </c>
      <c r="J192" s="30">
        <v>458.164437901192</v>
      </c>
      <c r="K192" s="30">
        <v>414.56829095648402</v>
      </c>
      <c r="L192" s="30">
        <v>475.05223950388699</v>
      </c>
      <c r="M192" s="30">
        <v>413.47875536921299</v>
      </c>
      <c r="N192" s="35">
        <v>0.76092530443916395</v>
      </c>
      <c r="O192" s="35">
        <v>-2.1699673782406101</v>
      </c>
      <c r="P192" s="26">
        <v>1.9778998541592601</v>
      </c>
      <c r="Q192" s="26">
        <v>0.98734736884702501</v>
      </c>
      <c r="R192" s="35">
        <v>0.65179220604196797</v>
      </c>
      <c r="S192" s="35">
        <v>0.961570901263475</v>
      </c>
      <c r="T192" s="26">
        <v>1.30431897052892</v>
      </c>
      <c r="U192" s="26">
        <v>1.7168142792361101</v>
      </c>
      <c r="V192" s="36">
        <v>0.105160350889655</v>
      </c>
      <c r="W192" s="36">
        <v>0.148915714133105</v>
      </c>
    </row>
    <row r="193" spans="1:23" x14ac:dyDescent="0.2">
      <c r="A193" s="34">
        <v>42156</v>
      </c>
      <c r="B193" s="8" t="s">
        <v>955</v>
      </c>
      <c r="C193" s="26" t="s">
        <v>67</v>
      </c>
      <c r="D193" s="26">
        <v>87.113107758879707</v>
      </c>
      <c r="E193" s="26">
        <v>312.29000000000002</v>
      </c>
      <c r="F193" s="26">
        <v>281.52999999999997</v>
      </c>
      <c r="G193" s="26">
        <v>321.39</v>
      </c>
      <c r="H193" s="26">
        <v>279.8</v>
      </c>
      <c r="I193" s="26">
        <v>0.68032666197210201</v>
      </c>
      <c r="J193" s="30">
        <v>459.02948900274902</v>
      </c>
      <c r="K193" s="30">
        <v>413.81591481937897</v>
      </c>
      <c r="L193" s="30">
        <v>472.40541634568399</v>
      </c>
      <c r="M193" s="30">
        <v>411.27301874209599</v>
      </c>
      <c r="N193" s="35">
        <v>0.18880799773988199</v>
      </c>
      <c r="O193" s="35">
        <v>-0.181484246025754</v>
      </c>
      <c r="P193" s="26">
        <v>-0.55716465224273604</v>
      </c>
      <c r="Q193" s="26">
        <v>-0.533458272879617</v>
      </c>
      <c r="R193" s="35">
        <v>0.76510453814082602</v>
      </c>
      <c r="S193" s="35">
        <v>0.28341486854293102</v>
      </c>
      <c r="T193" s="26">
        <v>1.0613572729985199</v>
      </c>
      <c r="U193" s="26">
        <v>1.51975130295918</v>
      </c>
      <c r="V193" s="36">
        <v>0.109260114375022</v>
      </c>
      <c r="W193" s="36">
        <v>0.14864188706218701</v>
      </c>
    </row>
    <row r="194" spans="1:23" x14ac:dyDescent="0.2">
      <c r="A194" s="34">
        <v>42186</v>
      </c>
      <c r="B194" s="8" t="s">
        <v>956</v>
      </c>
      <c r="C194" s="26" t="s">
        <v>68</v>
      </c>
      <c r="D194" s="26">
        <v>87.240819760802907</v>
      </c>
      <c r="E194" s="26">
        <v>316.92</v>
      </c>
      <c r="F194" s="26">
        <v>286.75</v>
      </c>
      <c r="G194" s="26">
        <v>325.49</v>
      </c>
      <c r="H194" s="26">
        <v>283.91000000000003</v>
      </c>
      <c r="I194" s="26">
        <v>0.68132405354952796</v>
      </c>
      <c r="J194" s="30">
        <v>465.15310643874398</v>
      </c>
      <c r="K194" s="30">
        <v>420.87168140637903</v>
      </c>
      <c r="L194" s="30">
        <v>477.73155564415799</v>
      </c>
      <c r="M194" s="30">
        <v>416.70332717728002</v>
      </c>
      <c r="N194" s="35">
        <v>1.3340357390323201</v>
      </c>
      <c r="O194" s="35">
        <v>1.70504959677045</v>
      </c>
      <c r="P194" s="26">
        <v>1.1274509381528699</v>
      </c>
      <c r="Q194" s="26">
        <v>1.32036583673611</v>
      </c>
      <c r="R194" s="35">
        <v>1.9064544751685999</v>
      </c>
      <c r="S194" s="35">
        <v>2.13531563875231</v>
      </c>
      <c r="T194" s="26">
        <v>1.2956770256483201</v>
      </c>
      <c r="U194" s="26">
        <v>1.8768265876649901</v>
      </c>
      <c r="V194" s="36">
        <v>0.105213600697472</v>
      </c>
      <c r="W194" s="36">
        <v>0.14645486245641201</v>
      </c>
    </row>
    <row r="195" spans="1:23" x14ac:dyDescent="0.2">
      <c r="A195" s="34">
        <v>42217</v>
      </c>
      <c r="B195" s="8" t="s">
        <v>957</v>
      </c>
      <c r="C195" s="26" t="s">
        <v>1075</v>
      </c>
      <c r="D195" s="26">
        <v>87.4248752929864</v>
      </c>
      <c r="E195" s="26">
        <v>318.01</v>
      </c>
      <c r="F195" s="26">
        <v>294.06</v>
      </c>
      <c r="G195" s="26">
        <v>324.55</v>
      </c>
      <c r="H195" s="26">
        <v>284.08999999999997</v>
      </c>
      <c r="I195" s="26">
        <v>0.68276147082287897</v>
      </c>
      <c r="J195" s="30">
        <v>465.770277893284</v>
      </c>
      <c r="K195" s="30">
        <v>430.69214149649099</v>
      </c>
      <c r="L195" s="30">
        <v>475.34902578618698</v>
      </c>
      <c r="M195" s="30">
        <v>416.08967720104101</v>
      </c>
      <c r="N195" s="35">
        <v>0.13268135716986201</v>
      </c>
      <c r="O195" s="35">
        <v>2.3333620492821199</v>
      </c>
      <c r="P195" s="26">
        <v>-0.49871728794604903</v>
      </c>
      <c r="Q195" s="26">
        <v>-0.14726303732584001</v>
      </c>
      <c r="R195" s="35">
        <v>2.2527999994810699</v>
      </c>
      <c r="S195" s="35">
        <v>4.50385449332913</v>
      </c>
      <c r="T195" s="26">
        <v>1.4997739995831401</v>
      </c>
      <c r="U195" s="26">
        <v>2.2958413574401</v>
      </c>
      <c r="V195" s="36">
        <v>8.1445963408828301E-2</v>
      </c>
      <c r="W195" s="36">
        <v>0.142419655742898</v>
      </c>
    </row>
    <row r="196" spans="1:23" x14ac:dyDescent="0.2">
      <c r="A196" s="34">
        <v>42248</v>
      </c>
      <c r="B196" s="8" t="s">
        <v>958</v>
      </c>
      <c r="C196" s="26" t="s">
        <v>70</v>
      </c>
      <c r="D196" s="26">
        <v>87.752419015565806</v>
      </c>
      <c r="E196" s="26">
        <v>311.20999999999998</v>
      </c>
      <c r="F196" s="26">
        <v>289.33</v>
      </c>
      <c r="G196" s="26">
        <v>319.72000000000003</v>
      </c>
      <c r="H196" s="26">
        <v>280.02</v>
      </c>
      <c r="I196" s="26">
        <v>0.68531948686851496</v>
      </c>
      <c r="J196" s="30">
        <v>454.109369371703</v>
      </c>
      <c r="K196" s="30">
        <v>422.18265428589899</v>
      </c>
      <c r="L196" s="30">
        <v>466.52693543112599</v>
      </c>
      <c r="M196" s="30">
        <v>408.59774946648298</v>
      </c>
      <c r="N196" s="35">
        <v>-2.5035750615786001</v>
      </c>
      <c r="O196" s="35">
        <v>-1.9757702522792</v>
      </c>
      <c r="P196" s="26">
        <v>-1.8559184675870699</v>
      </c>
      <c r="Q196" s="26">
        <v>-1.8005560207489599</v>
      </c>
      <c r="R196" s="35">
        <v>0.31179784996457899</v>
      </c>
      <c r="S196" s="35">
        <v>0.170779722849046</v>
      </c>
      <c r="T196" s="26">
        <v>1.3797775646810799</v>
      </c>
      <c r="U196" s="26">
        <v>1.7470298826231401</v>
      </c>
      <c r="V196" s="36">
        <v>7.5622991048284002E-2</v>
      </c>
      <c r="W196" s="36">
        <v>0.141775587458039</v>
      </c>
    </row>
    <row r="197" spans="1:23" x14ac:dyDescent="0.2">
      <c r="A197" s="34">
        <v>42278</v>
      </c>
      <c r="B197" s="8" t="s">
        <v>959</v>
      </c>
      <c r="C197" s="26" t="s">
        <v>71</v>
      </c>
      <c r="D197" s="26">
        <v>88.203918504717805</v>
      </c>
      <c r="E197" s="26">
        <v>309.87</v>
      </c>
      <c r="F197" s="26">
        <v>289.83</v>
      </c>
      <c r="G197" s="26">
        <v>318.54000000000002</v>
      </c>
      <c r="H197" s="26">
        <v>279.33999999999997</v>
      </c>
      <c r="I197" s="26">
        <v>0.688845559445182</v>
      </c>
      <c r="J197" s="30">
        <v>449.83958414362002</v>
      </c>
      <c r="K197" s="30">
        <v>420.74743173700398</v>
      </c>
      <c r="L197" s="30">
        <v>462.42585966085397</v>
      </c>
      <c r="M197" s="30">
        <v>405.519054554099</v>
      </c>
      <c r="N197" s="35">
        <v>-0.94025481878745598</v>
      </c>
      <c r="O197" s="35">
        <v>-0.33995298819731201</v>
      </c>
      <c r="P197" s="26">
        <v>-0.87906516404735502</v>
      </c>
      <c r="Q197" s="26">
        <v>-0.75347818640791897</v>
      </c>
      <c r="R197" s="35">
        <v>0.90165709833833796</v>
      </c>
      <c r="S197" s="35">
        <v>2.27349975278113</v>
      </c>
      <c r="T197" s="26">
        <v>1.6123588114719001</v>
      </c>
      <c r="U197" s="26">
        <v>1.9526997670802999</v>
      </c>
      <c r="V197" s="128">
        <v>6.9143980954352799E-2</v>
      </c>
      <c r="W197" s="128">
        <v>0.14033077969499599</v>
      </c>
    </row>
    <row r="198" spans="1:23" x14ac:dyDescent="0.2">
      <c r="A198" s="34">
        <v>42309</v>
      </c>
      <c r="B198" s="8" t="s">
        <v>960</v>
      </c>
      <c r="C198" s="26" t="s">
        <v>72</v>
      </c>
      <c r="D198" s="26">
        <v>88.685467876675304</v>
      </c>
      <c r="E198" s="26">
        <v>311.99</v>
      </c>
      <c r="F198" s="26">
        <v>290.98</v>
      </c>
      <c r="G198" s="26">
        <v>320.44</v>
      </c>
      <c r="H198" s="26">
        <v>280.73</v>
      </c>
      <c r="I198" s="26">
        <v>0.69260631239300996</v>
      </c>
      <c r="J198" s="30">
        <v>450.45792164678602</v>
      </c>
      <c r="K198" s="30">
        <v>420.12322843931503</v>
      </c>
      <c r="L198" s="30">
        <v>462.65821472642102</v>
      </c>
      <c r="M198" s="30">
        <v>405.32405636046798</v>
      </c>
      <c r="N198" s="35">
        <v>0.13745733478382999</v>
      </c>
      <c r="O198" s="35">
        <v>-0.14835581886065699</v>
      </c>
      <c r="P198" s="26">
        <v>5.0246987860580503E-2</v>
      </c>
      <c r="Q198" s="26">
        <v>-4.8086074240316599E-2</v>
      </c>
      <c r="R198" s="35">
        <v>1.46923746485019</v>
      </c>
      <c r="S198" s="35">
        <v>2.5005834883024698</v>
      </c>
      <c r="T198" s="26">
        <v>1.63608803396262</v>
      </c>
      <c r="U198" s="26">
        <v>2.1980254822008898</v>
      </c>
      <c r="V198" s="36">
        <v>7.2204275207918195E-2</v>
      </c>
      <c r="W198" s="36">
        <v>0.14145264132796601</v>
      </c>
    </row>
    <row r="199" spans="1:23" x14ac:dyDescent="0.2">
      <c r="A199" s="34">
        <v>42339</v>
      </c>
      <c r="B199" s="8" t="s">
        <v>961</v>
      </c>
      <c r="C199" s="26" t="s">
        <v>1072</v>
      </c>
      <c r="D199" s="26">
        <v>89.046817717410903</v>
      </c>
      <c r="E199" s="26">
        <v>310.87</v>
      </c>
      <c r="F199" s="26">
        <v>284.74</v>
      </c>
      <c r="G199" s="26">
        <v>321.54000000000002</v>
      </c>
      <c r="H199" s="26">
        <v>280.95999999999998</v>
      </c>
      <c r="I199" s="26">
        <v>0.695428343856199</v>
      </c>
      <c r="J199" s="30">
        <v>447.01945606100003</v>
      </c>
      <c r="K199" s="30">
        <v>409.44549142345397</v>
      </c>
      <c r="L199" s="30">
        <v>462.36251777866602</v>
      </c>
      <c r="M199" s="30">
        <v>404.00999252066299</v>
      </c>
      <c r="N199" s="35">
        <v>-0.76332669946540499</v>
      </c>
      <c r="O199" s="35">
        <v>-2.54157263703974</v>
      </c>
      <c r="P199" s="26">
        <v>-6.3912611587524398E-2</v>
      </c>
      <c r="Q199" s="26">
        <v>-0.32420080160168202</v>
      </c>
      <c r="R199" s="35">
        <v>1.1310199267461101</v>
      </c>
      <c r="S199" s="35">
        <v>0.497191518233775</v>
      </c>
      <c r="T199" s="26">
        <v>1.81802967069766</v>
      </c>
      <c r="U199" s="26">
        <v>2.1454674672594298</v>
      </c>
      <c r="V199" s="36">
        <v>9.1767928636651105E-2</v>
      </c>
      <c r="W199" s="36">
        <v>0.144433371298406</v>
      </c>
    </row>
    <row r="200" spans="1:23" x14ac:dyDescent="0.2">
      <c r="A200" s="34">
        <v>42370</v>
      </c>
      <c r="B200" s="8" t="s">
        <v>1049</v>
      </c>
      <c r="C200" s="26" t="s">
        <v>1073</v>
      </c>
      <c r="D200" s="26">
        <v>89.3863813931126</v>
      </c>
      <c r="E200" s="26">
        <v>320.52</v>
      </c>
      <c r="F200" s="26">
        <v>292.33999999999997</v>
      </c>
      <c r="G200" s="26">
        <v>333.27</v>
      </c>
      <c r="H200" s="26">
        <v>292</v>
      </c>
      <c r="I200" s="26">
        <v>0.69808023205029901</v>
      </c>
      <c r="J200" s="30">
        <v>459.14493103266301</v>
      </c>
      <c r="K200" s="30">
        <v>418.77707830428301</v>
      </c>
      <c r="L200" s="30">
        <v>477.40930726711503</v>
      </c>
      <c r="M200" s="30">
        <v>418.29002827136401</v>
      </c>
      <c r="N200" s="35">
        <v>2.7125161572405698</v>
      </c>
      <c r="O200" s="35">
        <v>2.27907916347732</v>
      </c>
      <c r="P200" s="26">
        <v>3.2543272669978802</v>
      </c>
      <c r="Q200" s="26">
        <v>3.5345748904888699</v>
      </c>
      <c r="R200" s="35">
        <v>0.78657816874658804</v>
      </c>
      <c r="S200" s="35">
        <v>-0.246714314718077</v>
      </c>
      <c r="T200" s="26">
        <v>1.1627710786815699</v>
      </c>
      <c r="U200" s="26">
        <v>1.1783261241473899</v>
      </c>
      <c r="V200" s="36">
        <v>9.63946090168981E-2</v>
      </c>
      <c r="W200" s="36">
        <v>0.14133561643835599</v>
      </c>
    </row>
    <row r="201" spans="1:23" x14ac:dyDescent="0.2">
      <c r="A201" s="34">
        <v>42401</v>
      </c>
      <c r="B201" s="8" t="s">
        <v>962</v>
      </c>
      <c r="C201" s="26" t="s">
        <v>63</v>
      </c>
      <c r="D201" s="26">
        <v>89.7777811166536</v>
      </c>
      <c r="E201" s="26">
        <v>321.2</v>
      </c>
      <c r="F201" s="26">
        <v>293.27</v>
      </c>
      <c r="G201" s="26">
        <v>332.41</v>
      </c>
      <c r="H201" s="26">
        <v>292.02</v>
      </c>
      <c r="I201" s="26">
        <v>0.70113694388464798</v>
      </c>
      <c r="J201" s="30">
        <v>458.11307306157897</v>
      </c>
      <c r="K201" s="30">
        <v>418.277773775745</v>
      </c>
      <c r="L201" s="30">
        <v>474.10139046201601</v>
      </c>
      <c r="M201" s="30">
        <v>416.49495515392999</v>
      </c>
      <c r="N201" s="35">
        <v>-0.22473469733468299</v>
      </c>
      <c r="O201" s="35">
        <v>-0.11922919242843801</v>
      </c>
      <c r="P201" s="26">
        <v>-0.69288904819105901</v>
      </c>
      <c r="Q201" s="26">
        <v>-0.42914556793340902</v>
      </c>
      <c r="R201" s="35">
        <v>0.78338796406567401</v>
      </c>
      <c r="S201" s="35">
        <v>-0.68777853511676801</v>
      </c>
      <c r="T201" s="26">
        <v>0.86921987041808102</v>
      </c>
      <c r="U201" s="26">
        <v>0.99990600123294204</v>
      </c>
      <c r="V201" s="36">
        <v>9.5236471510894399E-2</v>
      </c>
      <c r="W201" s="36">
        <v>0.13831244435312701</v>
      </c>
    </row>
    <row r="202" spans="1:23" x14ac:dyDescent="0.2">
      <c r="A202" s="34">
        <v>42430</v>
      </c>
      <c r="B202" s="8" t="s">
        <v>963</v>
      </c>
      <c r="C202" s="26" t="s">
        <v>64</v>
      </c>
      <c r="D202" s="26">
        <v>89.910000600997606</v>
      </c>
      <c r="E202" s="26">
        <v>323.32</v>
      </c>
      <c r="F202" s="26">
        <v>297.91000000000003</v>
      </c>
      <c r="G202" s="26">
        <v>329.88</v>
      </c>
      <c r="H202" s="26">
        <v>290.64</v>
      </c>
      <c r="I202" s="26">
        <v>0.70216953751774802</v>
      </c>
      <c r="J202" s="30">
        <v>460.45859685536101</v>
      </c>
      <c r="K202" s="30">
        <v>424.27075525541397</v>
      </c>
      <c r="L202" s="30">
        <v>469.80106993271801</v>
      </c>
      <c r="M202" s="30">
        <v>413.91713036633098</v>
      </c>
      <c r="N202" s="35">
        <v>0.51199669507493395</v>
      </c>
      <c r="O202" s="35">
        <v>1.4327755036016401</v>
      </c>
      <c r="P202" s="26">
        <v>-0.90704659716507297</v>
      </c>
      <c r="Q202" s="26">
        <v>-0.618933016042578</v>
      </c>
      <c r="R202" s="35">
        <v>1.4760107920839001</v>
      </c>
      <c r="S202" s="35">
        <v>0.251274319228112</v>
      </c>
      <c r="T202" s="26">
        <v>1.1665155798259901</v>
      </c>
      <c r="U202" s="26">
        <v>1.50573890934833</v>
      </c>
      <c r="V202" s="36">
        <v>8.5294216374072404E-2</v>
      </c>
      <c r="W202" s="36">
        <v>0.13501238645747299</v>
      </c>
    </row>
    <row r="203" spans="1:23" x14ac:dyDescent="0.2">
      <c r="A203" s="34">
        <v>42461</v>
      </c>
      <c r="B203" s="8" t="s">
        <v>964</v>
      </c>
      <c r="C203" s="26" t="s">
        <v>1074</v>
      </c>
      <c r="D203" s="26">
        <v>89.625277961415904</v>
      </c>
      <c r="E203" s="26">
        <v>321.99</v>
      </c>
      <c r="F203" s="26">
        <v>296.14</v>
      </c>
      <c r="G203" s="26">
        <v>329</v>
      </c>
      <c r="H203" s="26">
        <v>290.05</v>
      </c>
      <c r="I203" s="26">
        <v>0.69994594100101504</v>
      </c>
      <c r="J203" s="30">
        <v>460.02124041109801</v>
      </c>
      <c r="K203" s="30">
        <v>423.08981687425899</v>
      </c>
      <c r="L203" s="30">
        <v>470.036299559773</v>
      </c>
      <c r="M203" s="30">
        <v>414.38914494623702</v>
      </c>
      <c r="N203" s="35">
        <v>-9.4982794815756694E-2</v>
      </c>
      <c r="O203" s="35">
        <v>-0.27834545900873298</v>
      </c>
      <c r="P203" s="26">
        <v>5.0070049242023601E-2</v>
      </c>
      <c r="Q203" s="26">
        <v>0.114036009934892</v>
      </c>
      <c r="R203" s="35">
        <v>1.16927899479278</v>
      </c>
      <c r="S203" s="35">
        <v>-0.15905343062610999</v>
      </c>
      <c r="T203" s="26">
        <v>0.90114454440732805</v>
      </c>
      <c r="U203" s="26">
        <v>1.20969936943249</v>
      </c>
      <c r="V203" s="36">
        <v>8.7289795367056194E-2</v>
      </c>
      <c r="W203" s="36">
        <v>0.13428719186347199</v>
      </c>
    </row>
    <row r="204" spans="1:23" x14ac:dyDescent="0.2">
      <c r="A204" s="34">
        <v>42491</v>
      </c>
      <c r="B204" s="8" t="s">
        <v>965</v>
      </c>
      <c r="C204" s="26" t="s">
        <v>66</v>
      </c>
      <c r="D204" s="26">
        <v>89.225614520103406</v>
      </c>
      <c r="E204" s="26">
        <v>324.94</v>
      </c>
      <c r="F204" s="26">
        <v>291.2</v>
      </c>
      <c r="G204" s="26">
        <v>334.69</v>
      </c>
      <c r="H204" s="26">
        <v>293.44</v>
      </c>
      <c r="I204" s="26">
        <v>0.69682469206459696</v>
      </c>
      <c r="J204" s="30">
        <v>466.31527800377899</v>
      </c>
      <c r="K204" s="30">
        <v>417.89563905551898</v>
      </c>
      <c r="L204" s="30">
        <v>480.30731949001199</v>
      </c>
      <c r="M204" s="30">
        <v>421.11022089440701</v>
      </c>
      <c r="N204" s="35">
        <v>1.3682058652456599</v>
      </c>
      <c r="O204" s="35">
        <v>-1.22767734215725</v>
      </c>
      <c r="P204" s="26">
        <v>2.18515462313424</v>
      </c>
      <c r="Q204" s="26">
        <v>1.62192374731291</v>
      </c>
      <c r="R204" s="35">
        <v>1.77902068085529</v>
      </c>
      <c r="S204" s="35">
        <v>0.80260554693132302</v>
      </c>
      <c r="T204" s="26">
        <v>1.10621096989532</v>
      </c>
      <c r="U204" s="26">
        <v>1.8456729459727299</v>
      </c>
      <c r="V204" s="36">
        <v>0.11586538461538499</v>
      </c>
      <c r="W204" s="36">
        <v>0.14057388222464601</v>
      </c>
    </row>
    <row r="205" spans="1:23" x14ac:dyDescent="0.2">
      <c r="A205" s="34">
        <v>42522</v>
      </c>
      <c r="B205" s="8" t="s">
        <v>966</v>
      </c>
      <c r="C205" s="26" t="s">
        <v>67</v>
      </c>
      <c r="D205" s="26">
        <v>89.324027886291205</v>
      </c>
      <c r="E205" s="26">
        <v>325.77999999999997</v>
      </c>
      <c r="F205" s="26">
        <v>292.32</v>
      </c>
      <c r="G205" s="26">
        <v>333.91</v>
      </c>
      <c r="H205" s="26">
        <v>292.72000000000003</v>
      </c>
      <c r="I205" s="26">
        <v>0.69759327028014295</v>
      </c>
      <c r="J205" s="30">
        <v>467.00565197421099</v>
      </c>
      <c r="K205" s="30">
        <v>419.04073971729798</v>
      </c>
      <c r="L205" s="30">
        <v>478.66000752258799</v>
      </c>
      <c r="M205" s="30">
        <v>419.61413974427802</v>
      </c>
      <c r="N205" s="35">
        <v>0.14804875649527799</v>
      </c>
      <c r="O205" s="35">
        <v>0.27401593956970499</v>
      </c>
      <c r="P205" s="26">
        <v>-0.34297040677490098</v>
      </c>
      <c r="Q205" s="26">
        <v>-0.355270681141795</v>
      </c>
      <c r="R205" s="35">
        <v>1.7376145024559499</v>
      </c>
      <c r="S205" s="35">
        <v>1.2625964132381799</v>
      </c>
      <c r="T205" s="26">
        <v>1.3239880324164699</v>
      </c>
      <c r="U205" s="26">
        <v>2.0281225906074698</v>
      </c>
      <c r="V205" s="36">
        <v>0.114463601532567</v>
      </c>
      <c r="W205" s="36">
        <v>0.14071467614102201</v>
      </c>
    </row>
    <row r="206" spans="1:23" x14ac:dyDescent="0.2">
      <c r="A206" s="34">
        <v>42552</v>
      </c>
      <c r="B206" s="8" t="s">
        <v>967</v>
      </c>
      <c r="C206" s="26" t="s">
        <v>68</v>
      </c>
      <c r="D206" s="26">
        <v>89.556914478033505</v>
      </c>
      <c r="E206" s="26">
        <v>327.23</v>
      </c>
      <c r="F206" s="26">
        <v>293.08999999999997</v>
      </c>
      <c r="G206" s="26">
        <v>337.19</v>
      </c>
      <c r="H206" s="26">
        <v>295.08</v>
      </c>
      <c r="I206" s="26">
        <v>0.69941204315662697</v>
      </c>
      <c r="J206" s="30">
        <v>467.86440582739499</v>
      </c>
      <c r="K206" s="30">
        <v>419.05197782584497</v>
      </c>
      <c r="L206" s="30">
        <v>482.10493842538699</v>
      </c>
      <c r="M206" s="30">
        <v>421.89722480074499</v>
      </c>
      <c r="N206" s="35">
        <v>0.18388510921749601</v>
      </c>
      <c r="O206" s="35">
        <v>2.6818653849458602E-3</v>
      </c>
      <c r="P206" s="26">
        <v>0.71970309795237297</v>
      </c>
      <c r="Q206" s="26">
        <v>0.54409154511765301</v>
      </c>
      <c r="R206" s="35">
        <v>0.58288321654125197</v>
      </c>
      <c r="S206" s="35">
        <v>-0.43236541229231301</v>
      </c>
      <c r="T206" s="26">
        <v>0.91544775084657604</v>
      </c>
      <c r="U206" s="26">
        <v>1.2464257625797599</v>
      </c>
      <c r="V206" s="36">
        <v>0.116482991572555</v>
      </c>
      <c r="W206" s="36">
        <v>0.14270706249152801</v>
      </c>
    </row>
    <row r="207" spans="1:23" x14ac:dyDescent="0.2">
      <c r="A207" s="34">
        <v>42583</v>
      </c>
      <c r="B207" s="8" t="s">
        <v>968</v>
      </c>
      <c r="C207" s="26" t="s">
        <v>1075</v>
      </c>
      <c r="D207" s="26">
        <v>89.809333493599397</v>
      </c>
      <c r="E207" s="26">
        <v>327.8</v>
      </c>
      <c r="F207" s="26">
        <v>298.11</v>
      </c>
      <c r="G207" s="26">
        <v>335.83</v>
      </c>
      <c r="H207" s="26">
        <v>294.95</v>
      </c>
      <c r="I207" s="26">
        <v>0.70138335827436504</v>
      </c>
      <c r="J207" s="30">
        <v>467.36210110045403</v>
      </c>
      <c r="K207" s="30">
        <v>425.03147028388202</v>
      </c>
      <c r="L207" s="30">
        <v>478.81090424821701</v>
      </c>
      <c r="M207" s="30">
        <v>420.52608822324299</v>
      </c>
      <c r="N207" s="35">
        <v>-0.107361175734855</v>
      </c>
      <c r="O207" s="35">
        <v>1.4269094943925</v>
      </c>
      <c r="P207" s="26">
        <v>-0.68326082448541003</v>
      </c>
      <c r="Q207" s="26">
        <v>-0.32499303074343699</v>
      </c>
      <c r="R207" s="35">
        <v>0.34176143964568301</v>
      </c>
      <c r="S207" s="35">
        <v>-1.31431959564923</v>
      </c>
      <c r="T207" s="26">
        <v>0.72828138362204298</v>
      </c>
      <c r="U207" s="26">
        <v>1.0662151130603099</v>
      </c>
      <c r="V207" s="36">
        <v>9.9594109556874894E-2</v>
      </c>
      <c r="W207" s="36">
        <v>0.13859976267163901</v>
      </c>
    </row>
    <row r="208" spans="1:23" x14ac:dyDescent="0.2">
      <c r="A208" s="34">
        <v>42614</v>
      </c>
      <c r="B208" s="8" t="s">
        <v>969</v>
      </c>
      <c r="C208" s="26" t="s">
        <v>70</v>
      </c>
      <c r="D208" s="26">
        <v>90.357743854798997</v>
      </c>
      <c r="E208" s="26">
        <v>324.25</v>
      </c>
      <c r="F208" s="26">
        <v>298.97000000000003</v>
      </c>
      <c r="G208" s="26">
        <v>331.25</v>
      </c>
      <c r="H208" s="26">
        <v>291.29000000000002</v>
      </c>
      <c r="I208" s="26">
        <v>0.70566627504802204</v>
      </c>
      <c r="J208" s="30">
        <v>459.49482278706603</v>
      </c>
      <c r="K208" s="30">
        <v>423.67052326491699</v>
      </c>
      <c r="L208" s="30">
        <v>469.41452597753499</v>
      </c>
      <c r="M208" s="30">
        <v>412.78719176451699</v>
      </c>
      <c r="N208" s="35">
        <v>-1.6833368163279301</v>
      </c>
      <c r="O208" s="35">
        <v>-0.320199117974929</v>
      </c>
      <c r="P208" s="26">
        <v>-1.9624403260897201</v>
      </c>
      <c r="Q208" s="26">
        <v>-1.8402892651495899</v>
      </c>
      <c r="R208" s="35">
        <v>1.1859375248775199</v>
      </c>
      <c r="S208" s="35">
        <v>0.35242304815530401</v>
      </c>
      <c r="T208" s="26">
        <v>0.61895473275090895</v>
      </c>
      <c r="U208" s="26">
        <v>1.0253219219890499</v>
      </c>
      <c r="V208" s="36">
        <v>8.4556978961099594E-2</v>
      </c>
      <c r="W208" s="36">
        <v>0.13718287617151301</v>
      </c>
    </row>
    <row r="209" spans="1:23" x14ac:dyDescent="0.2">
      <c r="A209" s="34">
        <v>42644</v>
      </c>
      <c r="B209" s="8" t="s">
        <v>970</v>
      </c>
      <c r="C209" s="26" t="s">
        <v>71</v>
      </c>
      <c r="D209" s="26">
        <v>90.906154215998598</v>
      </c>
      <c r="E209" s="26">
        <v>322.02999999999997</v>
      </c>
      <c r="F209" s="26">
        <v>296.68</v>
      </c>
      <c r="G209" s="26">
        <v>329.88</v>
      </c>
      <c r="H209" s="26">
        <v>290.2</v>
      </c>
      <c r="I209" s="26">
        <v>0.70994919182167804</v>
      </c>
      <c r="J209" s="30">
        <v>453.59583996946901</v>
      </c>
      <c r="K209" s="30">
        <v>417.88905941105497</v>
      </c>
      <c r="L209" s="30">
        <v>464.65296925481601</v>
      </c>
      <c r="M209" s="30">
        <v>408.76164568251397</v>
      </c>
      <c r="N209" s="35">
        <v>-1.2837974499509599</v>
      </c>
      <c r="O209" s="35">
        <v>-1.36461319265448</v>
      </c>
      <c r="P209" s="26">
        <v>-1.01436075349455</v>
      </c>
      <c r="Q209" s="26">
        <v>-0.97521099547565004</v>
      </c>
      <c r="R209" s="35">
        <v>0.83502118494092104</v>
      </c>
      <c r="S209" s="35">
        <v>-0.67935585825156197</v>
      </c>
      <c r="T209" s="26">
        <v>0.48161441395087001</v>
      </c>
      <c r="U209" s="26">
        <v>0.79961498528846597</v>
      </c>
      <c r="V209" s="36">
        <v>8.5445597950653901E-2</v>
      </c>
      <c r="W209" s="36">
        <v>0.136733287388008</v>
      </c>
    </row>
    <row r="210" spans="1:23" x14ac:dyDescent="0.2">
      <c r="A210" s="34">
        <v>42675</v>
      </c>
      <c r="B210" s="8" t="s">
        <v>971</v>
      </c>
      <c r="C210" s="26" t="s">
        <v>72</v>
      </c>
      <c r="D210" s="26">
        <v>91.616833944347604</v>
      </c>
      <c r="E210" s="26">
        <v>325.04000000000002</v>
      </c>
      <c r="F210" s="26">
        <v>299.99</v>
      </c>
      <c r="G210" s="26">
        <v>332.15</v>
      </c>
      <c r="H210" s="26">
        <v>292.11</v>
      </c>
      <c r="I210" s="26">
        <v>0.715499382599594</v>
      </c>
      <c r="J210" s="30">
        <v>454.284109678817</v>
      </c>
      <c r="K210" s="30">
        <v>419.27359728817498</v>
      </c>
      <c r="L210" s="30">
        <v>464.22122517173</v>
      </c>
      <c r="M210" s="30">
        <v>408.260310356508</v>
      </c>
      <c r="N210" s="35">
        <v>0.15173633633727099</v>
      </c>
      <c r="O210" s="35">
        <v>0.33131709144786903</v>
      </c>
      <c r="P210" s="26">
        <v>-9.29175345158684E-2</v>
      </c>
      <c r="Q210" s="26">
        <v>-0.122647349941318</v>
      </c>
      <c r="R210" s="35">
        <v>0.849399654920724</v>
      </c>
      <c r="S210" s="35">
        <v>-0.20223379561666899</v>
      </c>
      <c r="T210" s="26">
        <v>0.337832636611202</v>
      </c>
      <c r="U210" s="26">
        <v>0.72442134878587505</v>
      </c>
      <c r="V210" s="36">
        <v>8.3502783426114197E-2</v>
      </c>
      <c r="W210" s="36">
        <v>0.137071651090342</v>
      </c>
    </row>
    <row r="211" spans="1:23" x14ac:dyDescent="0.2">
      <c r="A211" s="34">
        <v>42705</v>
      </c>
      <c r="B211" s="8" t="s">
        <v>972</v>
      </c>
      <c r="C211" s="26" t="s">
        <v>1072</v>
      </c>
      <c r="D211" s="26">
        <v>92.039034797764302</v>
      </c>
      <c r="E211" s="26">
        <v>325.89999999999998</v>
      </c>
      <c r="F211" s="26">
        <v>300.19</v>
      </c>
      <c r="G211" s="26">
        <v>333.76</v>
      </c>
      <c r="H211" s="26">
        <v>292.88</v>
      </c>
      <c r="I211" s="26">
        <v>0.71879664181438196</v>
      </c>
      <c r="J211" s="30">
        <v>453.39666470528499</v>
      </c>
      <c r="K211" s="30">
        <v>417.628551021416</v>
      </c>
      <c r="L211" s="30">
        <v>464.33160727841602</v>
      </c>
      <c r="M211" s="30">
        <v>407.45877618559001</v>
      </c>
      <c r="N211" s="35">
        <v>-0.19535021248262599</v>
      </c>
      <c r="O211" s="35">
        <v>-0.392356274613748</v>
      </c>
      <c r="P211" s="26">
        <v>2.37779103369418E-2</v>
      </c>
      <c r="Q211" s="26">
        <v>-0.196329192572675</v>
      </c>
      <c r="R211" s="35">
        <v>1.4266065062311699</v>
      </c>
      <c r="S211" s="35">
        <v>1.9985711820916101</v>
      </c>
      <c r="T211" s="26">
        <v>0.42587567634395601</v>
      </c>
      <c r="U211" s="26">
        <v>0.85363820914681199</v>
      </c>
      <c r="V211" s="36">
        <v>8.5645757686798399E-2</v>
      </c>
      <c r="W211" s="36">
        <v>0.13957934990439799</v>
      </c>
    </row>
    <row r="212" spans="1:23" x14ac:dyDescent="0.2">
      <c r="A212" s="34">
        <v>42736</v>
      </c>
      <c r="B212" s="8" t="s">
        <v>1050</v>
      </c>
      <c r="C212" s="26" t="s">
        <v>1073</v>
      </c>
      <c r="D212" s="26">
        <v>93.603882444858499</v>
      </c>
      <c r="E212" s="26">
        <v>335.89</v>
      </c>
      <c r="F212" s="26">
        <v>307.48</v>
      </c>
      <c r="G212" s="26">
        <v>346.51</v>
      </c>
      <c r="H212" s="26">
        <v>304.77999999999997</v>
      </c>
      <c r="I212" s="26">
        <v>0.73101762214249999</v>
      </c>
      <c r="J212" s="30">
        <v>459.48276734500399</v>
      </c>
      <c r="K212" s="30">
        <v>420.619135143177</v>
      </c>
      <c r="L212" s="30">
        <v>474.01046090302498</v>
      </c>
      <c r="M212" s="30">
        <v>416.92565373012098</v>
      </c>
      <c r="N212" s="35">
        <v>1.34233511481052</v>
      </c>
      <c r="O212" s="35">
        <v>0.71608708610719796</v>
      </c>
      <c r="P212" s="26">
        <v>2.0844701228373501</v>
      </c>
      <c r="Q212" s="26">
        <v>2.32339517463687</v>
      </c>
      <c r="R212" s="35">
        <v>7.3579449430249994E-2</v>
      </c>
      <c r="S212" s="35">
        <v>0.43986572673777602</v>
      </c>
      <c r="T212" s="26">
        <v>-0.71193550531002403</v>
      </c>
      <c r="U212" s="26">
        <v>-0.32617907409407998</v>
      </c>
      <c r="V212" s="36">
        <v>9.2396253414856105E-2</v>
      </c>
      <c r="W212" s="36">
        <v>0.13691843296804301</v>
      </c>
    </row>
    <row r="213" spans="1:23" x14ac:dyDescent="0.2">
      <c r="A213" s="34">
        <v>42767</v>
      </c>
      <c r="B213" s="8" t="s">
        <v>973</v>
      </c>
      <c r="C213" s="26" t="s">
        <v>63</v>
      </c>
      <c r="D213" s="26">
        <v>94.1447803353567</v>
      </c>
      <c r="E213" s="26">
        <v>336.62</v>
      </c>
      <c r="F213" s="26">
        <v>308.08999999999997</v>
      </c>
      <c r="G213" s="26">
        <v>346.74</v>
      </c>
      <c r="H213" s="26">
        <v>305.18</v>
      </c>
      <c r="I213" s="26">
        <v>0.73524186882336595</v>
      </c>
      <c r="J213" s="30">
        <v>457.835733074757</v>
      </c>
      <c r="K213" s="30">
        <v>419.032175756051</v>
      </c>
      <c r="L213" s="30">
        <v>471.59991113523</v>
      </c>
      <c r="M213" s="30">
        <v>415.07429451534199</v>
      </c>
      <c r="N213" s="35">
        <v>-0.358453980714801</v>
      </c>
      <c r="O213" s="35">
        <v>-0.37729129621882901</v>
      </c>
      <c r="P213" s="26">
        <v>-0.50854358007265099</v>
      </c>
      <c r="Q213" s="26">
        <v>-0.44405020372704201</v>
      </c>
      <c r="R213" s="35">
        <v>-6.0539635983036799E-2</v>
      </c>
      <c r="S213" s="35">
        <v>0.18035908853006899</v>
      </c>
      <c r="T213" s="26">
        <v>-0.52762539345181403</v>
      </c>
      <c r="U213" s="26">
        <v>-0.34109912281249399</v>
      </c>
      <c r="V213" s="36">
        <v>9.2602810866954502E-2</v>
      </c>
      <c r="W213" s="36">
        <v>0.136181925421063</v>
      </c>
    </row>
    <row r="214" spans="1:23" x14ac:dyDescent="0.2">
      <c r="A214" s="34">
        <v>42795</v>
      </c>
      <c r="B214" s="8" t="s">
        <v>974</v>
      </c>
      <c r="C214" s="26" t="s">
        <v>64</v>
      </c>
      <c r="D214" s="26">
        <v>94.722489332291602</v>
      </c>
      <c r="E214" s="26">
        <v>336.77</v>
      </c>
      <c r="F214" s="26">
        <v>309.07</v>
      </c>
      <c r="G214" s="26">
        <v>344.88</v>
      </c>
      <c r="H214" s="26">
        <v>303.77</v>
      </c>
      <c r="I214" s="26">
        <v>0.73975359895890203</v>
      </c>
      <c r="J214" s="30">
        <v>455.24617990903403</v>
      </c>
      <c r="K214" s="30">
        <v>417.80127928403698</v>
      </c>
      <c r="L214" s="30">
        <v>466.20928980321202</v>
      </c>
      <c r="M214" s="30">
        <v>410.63673151102302</v>
      </c>
      <c r="N214" s="35">
        <v>-0.56560748291352203</v>
      </c>
      <c r="O214" s="35">
        <v>-0.29374748366111098</v>
      </c>
      <c r="P214" s="26">
        <v>-1.1430496920667601</v>
      </c>
      <c r="Q214" s="26">
        <v>-1.06910089662381</v>
      </c>
      <c r="R214" s="35">
        <v>-1.1320055661733801</v>
      </c>
      <c r="S214" s="35">
        <v>-1.52484607794436</v>
      </c>
      <c r="T214" s="26">
        <v>-0.76453213059315395</v>
      </c>
      <c r="U214" s="26">
        <v>-0.79252551166562002</v>
      </c>
      <c r="V214" s="36">
        <v>8.9623709839195001E-2</v>
      </c>
      <c r="W214" s="36">
        <v>0.13533265299404201</v>
      </c>
    </row>
    <row r="215" spans="1:23" x14ac:dyDescent="0.2">
      <c r="A215" s="34">
        <v>42826</v>
      </c>
      <c r="B215" s="8" t="s">
        <v>975</v>
      </c>
      <c r="C215" s="26" t="s">
        <v>1074</v>
      </c>
      <c r="D215" s="26">
        <v>94.838932628162794</v>
      </c>
      <c r="E215" s="26">
        <v>338.45</v>
      </c>
      <c r="F215" s="26">
        <v>309.64999999999998</v>
      </c>
      <c r="G215" s="26">
        <v>345.41</v>
      </c>
      <c r="H215" s="26">
        <v>303.95999999999998</v>
      </c>
      <c r="I215" s="26">
        <v>0.74066298539714504</v>
      </c>
      <c r="J215" s="30">
        <v>456.95546648456099</v>
      </c>
      <c r="K215" s="30">
        <v>418.07138483363701</v>
      </c>
      <c r="L215" s="30">
        <v>466.35245288353502</v>
      </c>
      <c r="M215" s="30">
        <v>410.38907842413101</v>
      </c>
      <c r="N215" s="35">
        <v>0.37546423253205202</v>
      </c>
      <c r="O215" s="35">
        <v>6.4649287350770898E-2</v>
      </c>
      <c r="P215" s="26">
        <v>3.0707899532189699E-2</v>
      </c>
      <c r="Q215" s="26">
        <v>-6.0309531000990499E-2</v>
      </c>
      <c r="R215" s="35">
        <v>-0.66644181990319595</v>
      </c>
      <c r="S215" s="35">
        <v>-1.18613869690782</v>
      </c>
      <c r="T215" s="26">
        <v>-0.78373663474258204</v>
      </c>
      <c r="U215" s="26">
        <v>-0.96529230335540295</v>
      </c>
      <c r="V215" s="36">
        <v>9.3008235104149906E-2</v>
      </c>
      <c r="W215" s="36">
        <v>0.136366627187788</v>
      </c>
    </row>
    <row r="216" spans="1:23" x14ac:dyDescent="0.2">
      <c r="A216" s="34">
        <v>42856</v>
      </c>
      <c r="B216" s="8" t="s">
        <v>976</v>
      </c>
      <c r="C216" s="26" t="s">
        <v>66</v>
      </c>
      <c r="D216" s="26">
        <v>94.725494320572096</v>
      </c>
      <c r="E216" s="26">
        <v>342</v>
      </c>
      <c r="F216" s="26">
        <v>306.01</v>
      </c>
      <c r="G216" s="26">
        <v>351.7</v>
      </c>
      <c r="H216" s="26">
        <v>308.14</v>
      </c>
      <c r="I216" s="26">
        <v>0.73977706699601797</v>
      </c>
      <c r="J216" s="30">
        <v>462.30143546993901</v>
      </c>
      <c r="K216" s="30">
        <v>413.65164405893501</v>
      </c>
      <c r="L216" s="30">
        <v>475.413493727419</v>
      </c>
      <c r="M216" s="30">
        <v>416.53088984124798</v>
      </c>
      <c r="N216" s="35">
        <v>1.1699102817403599</v>
      </c>
      <c r="O216" s="35">
        <v>-1.0571737112455299</v>
      </c>
      <c r="P216" s="26">
        <v>1.9429598338893199</v>
      </c>
      <c r="Q216" s="26">
        <v>1.49658257005794</v>
      </c>
      <c r="R216" s="35">
        <v>-0.86075724368769302</v>
      </c>
      <c r="S216" s="35">
        <v>-1.0155633607891399</v>
      </c>
      <c r="T216" s="26">
        <v>-1.0188946876323499</v>
      </c>
      <c r="U216" s="26">
        <v>-1.087442390601</v>
      </c>
      <c r="V216" s="36">
        <v>0.117610535603412</v>
      </c>
      <c r="W216" s="36">
        <v>0.141364314921789</v>
      </c>
    </row>
    <row r="217" spans="1:23" x14ac:dyDescent="0.2">
      <c r="A217" s="34">
        <v>42887</v>
      </c>
      <c r="B217" s="25" t="s">
        <v>977</v>
      </c>
      <c r="C217" s="26" t="s">
        <v>67</v>
      </c>
      <c r="D217" s="26">
        <v>94.963639641805401</v>
      </c>
      <c r="E217" s="26">
        <v>341.23</v>
      </c>
      <c r="F217" s="26">
        <v>304.36</v>
      </c>
      <c r="G217" s="26">
        <v>350.49</v>
      </c>
      <c r="H217" s="26">
        <v>306.54000000000002</v>
      </c>
      <c r="I217" s="26">
        <v>0.74163690893745504</v>
      </c>
      <c r="J217" s="30">
        <v>460.103853904576</v>
      </c>
      <c r="K217" s="30">
        <v>410.38949967586899</v>
      </c>
      <c r="L217" s="30">
        <v>472.58974813180203</v>
      </c>
      <c r="M217" s="30">
        <v>413.328943457224</v>
      </c>
      <c r="N217" s="35">
        <v>-0.47535685523648602</v>
      </c>
      <c r="O217" s="35">
        <v>-0.78862115742057703</v>
      </c>
      <c r="P217" s="26">
        <v>-0.59395571073894704</v>
      </c>
      <c r="Q217" s="26">
        <v>-0.76871762986038294</v>
      </c>
      <c r="R217" s="35">
        <v>-1.4778831991558301</v>
      </c>
      <c r="S217" s="35">
        <v>-2.0645343570330699</v>
      </c>
      <c r="T217" s="26">
        <v>-1.2681776825693301</v>
      </c>
      <c r="U217" s="26">
        <v>-1.49785140483691</v>
      </c>
      <c r="V217" s="36">
        <v>0.12113944013668</v>
      </c>
      <c r="W217" s="36">
        <v>0.14337443726756699</v>
      </c>
    </row>
    <row r="218" spans="1:23" x14ac:dyDescent="0.2">
      <c r="A218" s="34">
        <v>42917</v>
      </c>
      <c r="B218" s="25" t="s">
        <v>978</v>
      </c>
      <c r="C218" s="26" t="s">
        <v>68</v>
      </c>
      <c r="D218" s="26">
        <v>95.322735741330604</v>
      </c>
      <c r="E218" s="26">
        <v>345.26</v>
      </c>
      <c r="F218" s="26">
        <v>306.55</v>
      </c>
      <c r="G218" s="26">
        <v>354.1</v>
      </c>
      <c r="H218" s="26">
        <v>308.86</v>
      </c>
      <c r="I218" s="26">
        <v>0.74444133937280799</v>
      </c>
      <c r="J218" s="30">
        <v>463.78402399157699</v>
      </c>
      <c r="K218" s="30">
        <v>411.78529964263998</v>
      </c>
      <c r="L218" s="30">
        <v>475.65870038642601</v>
      </c>
      <c r="M218" s="30">
        <v>414.88829765984599</v>
      </c>
      <c r="N218" s="35">
        <v>0.79985639237099004</v>
      </c>
      <c r="O218" s="35">
        <v>0.34011590644345002</v>
      </c>
      <c r="P218" s="26">
        <v>0.64939035744127105</v>
      </c>
      <c r="Q218" s="26">
        <v>0.37726712036631999</v>
      </c>
      <c r="R218" s="35">
        <v>-0.87212914361430904</v>
      </c>
      <c r="S218" s="35">
        <v>-1.7340756201430201</v>
      </c>
      <c r="T218" s="26">
        <v>-1.33710267727513</v>
      </c>
      <c r="U218" s="26">
        <v>-1.6612878039691701</v>
      </c>
      <c r="V218" s="36">
        <v>0.12627630076659599</v>
      </c>
      <c r="W218" s="36">
        <v>0.14647413067409201</v>
      </c>
    </row>
    <row r="219" spans="1:23" x14ac:dyDescent="0.2">
      <c r="A219" s="34">
        <v>42948</v>
      </c>
      <c r="B219" s="25" t="s">
        <v>979</v>
      </c>
      <c r="C219" s="26" t="s">
        <v>1075</v>
      </c>
      <c r="D219" s="26">
        <v>95.793767654306095</v>
      </c>
      <c r="E219" s="26">
        <v>344.02</v>
      </c>
      <c r="F219" s="26">
        <v>305.91000000000003</v>
      </c>
      <c r="G219" s="26">
        <v>352.76</v>
      </c>
      <c r="H219" s="26">
        <v>308.12</v>
      </c>
      <c r="I219" s="26">
        <v>0.74811995419072896</v>
      </c>
      <c r="J219" s="30">
        <v>459.84604216597899</v>
      </c>
      <c r="K219" s="30">
        <v>408.90501354280099</v>
      </c>
      <c r="L219" s="30">
        <v>471.52866064319102</v>
      </c>
      <c r="M219" s="30">
        <v>411.85908526301199</v>
      </c>
      <c r="N219" s="35">
        <v>-0.84909820560562499</v>
      </c>
      <c r="O219" s="35">
        <v>-0.69946307027911603</v>
      </c>
      <c r="P219" s="26">
        <v>-0.86827797744039004</v>
      </c>
      <c r="Q219" s="26">
        <v>-0.73012722072907099</v>
      </c>
      <c r="R219" s="35">
        <v>-1.60818750959441</v>
      </c>
      <c r="S219" s="35">
        <v>-3.79417945930197</v>
      </c>
      <c r="T219" s="26">
        <v>-1.52090178824553</v>
      </c>
      <c r="U219" s="26">
        <v>-2.0609905551518999</v>
      </c>
      <c r="V219" s="36">
        <v>0.124579124579124</v>
      </c>
      <c r="W219" s="36">
        <v>0.14487861871997901</v>
      </c>
    </row>
    <row r="220" spans="1:23" x14ac:dyDescent="0.2">
      <c r="A220" s="34">
        <v>42979</v>
      </c>
      <c r="B220" s="25" t="s">
        <v>980</v>
      </c>
      <c r="C220" s="26" t="s">
        <v>70</v>
      </c>
      <c r="D220" s="26">
        <v>96.093515235290596</v>
      </c>
      <c r="E220" s="26">
        <v>342.03</v>
      </c>
      <c r="F220" s="26">
        <v>312.79000000000002</v>
      </c>
      <c r="G220" s="26">
        <v>348.29</v>
      </c>
      <c r="H220" s="26">
        <v>305.42</v>
      </c>
      <c r="I220" s="26">
        <v>0.75046089089304302</v>
      </c>
      <c r="J220" s="30">
        <v>455.75992586767097</v>
      </c>
      <c r="K220" s="30">
        <v>416.79720262008902</v>
      </c>
      <c r="L220" s="30">
        <v>464.101466480868</v>
      </c>
      <c r="M220" s="30">
        <v>406.97657093969599</v>
      </c>
      <c r="N220" s="35">
        <v>-0.88858355267355005</v>
      </c>
      <c r="O220" s="35">
        <v>1.93007882415246</v>
      </c>
      <c r="P220" s="26">
        <v>-1.5751310115893999</v>
      </c>
      <c r="Q220" s="26">
        <v>-1.1854817577225201</v>
      </c>
      <c r="R220" s="35">
        <v>-0.81282676848042401</v>
      </c>
      <c r="S220" s="35">
        <v>-1.622326847726</v>
      </c>
      <c r="T220" s="26">
        <v>-1.13184812199894</v>
      </c>
      <c r="U220" s="26">
        <v>-1.4076553102295799</v>
      </c>
      <c r="V220" s="36">
        <v>9.3481249400556105E-2</v>
      </c>
      <c r="W220" s="36">
        <v>0.14036408879575701</v>
      </c>
    </row>
    <row r="221" spans="1:23" x14ac:dyDescent="0.2">
      <c r="A221" s="34">
        <v>43009</v>
      </c>
      <c r="B221" s="25" t="s">
        <v>981</v>
      </c>
      <c r="C221" s="26" t="s">
        <v>71</v>
      </c>
      <c r="D221" s="26">
        <v>96.698269126750404</v>
      </c>
      <c r="E221" s="26">
        <v>340.26</v>
      </c>
      <c r="F221" s="26">
        <v>311.89</v>
      </c>
      <c r="G221" s="26">
        <v>346.97</v>
      </c>
      <c r="H221" s="26">
        <v>304.74</v>
      </c>
      <c r="I221" s="26">
        <v>0.75518383336262296</v>
      </c>
      <c r="J221" s="30">
        <v>450.565789371996</v>
      </c>
      <c r="K221" s="30">
        <v>412.99877754432401</v>
      </c>
      <c r="L221" s="30">
        <v>459.45104313877999</v>
      </c>
      <c r="M221" s="30">
        <v>403.53088418627499</v>
      </c>
      <c r="N221" s="35">
        <v>-1.1396650299577999</v>
      </c>
      <c r="O221" s="35">
        <v>-0.91133650895125495</v>
      </c>
      <c r="P221" s="26">
        <v>-1.0020272888491899</v>
      </c>
      <c r="Q221" s="26">
        <v>-0.846654819825299</v>
      </c>
      <c r="R221" s="35">
        <v>-0.66800669902027399</v>
      </c>
      <c r="S221" s="35">
        <v>-1.17023448128147</v>
      </c>
      <c r="T221" s="26">
        <v>-1.1195292961064001</v>
      </c>
      <c r="U221" s="26">
        <v>-1.27966054337237</v>
      </c>
      <c r="V221" s="36">
        <v>9.0961556959184398E-2</v>
      </c>
      <c r="W221" s="36">
        <v>0.13857714773249299</v>
      </c>
    </row>
    <row r="222" spans="1:23" x14ac:dyDescent="0.2">
      <c r="A222" s="34">
        <v>43040</v>
      </c>
      <c r="B222" s="25" t="s">
        <v>982</v>
      </c>
      <c r="C222" s="26" t="s">
        <v>72</v>
      </c>
      <c r="D222" s="26">
        <v>97.695173988821495</v>
      </c>
      <c r="E222" s="26">
        <v>343.22</v>
      </c>
      <c r="F222" s="26">
        <v>314.64999999999998</v>
      </c>
      <c r="G222" s="26">
        <v>348.95</v>
      </c>
      <c r="H222" s="26">
        <v>306.07</v>
      </c>
      <c r="I222" s="26">
        <v>0.76296935467583105</v>
      </c>
      <c r="J222" s="30">
        <v>449.84768771719098</v>
      </c>
      <c r="K222" s="30">
        <v>412.40188491408998</v>
      </c>
      <c r="L222" s="30">
        <v>457.35781897591602</v>
      </c>
      <c r="M222" s="30">
        <v>401.15634805547597</v>
      </c>
      <c r="N222" s="35">
        <v>-0.159377758308277</v>
      </c>
      <c r="O222" s="35">
        <v>-0.144526488379249</v>
      </c>
      <c r="P222" s="26">
        <v>-0.45559242799076999</v>
      </c>
      <c r="Q222" s="26">
        <v>-0.58843975116978897</v>
      </c>
      <c r="R222" s="35">
        <v>-0.97657432146658296</v>
      </c>
      <c r="S222" s="35">
        <v>-1.6389566189071501</v>
      </c>
      <c r="T222" s="26">
        <v>-1.4784774636867299</v>
      </c>
      <c r="U222" s="26">
        <v>-1.7400570471393799</v>
      </c>
      <c r="V222" s="36">
        <v>9.0799300810424394E-2</v>
      </c>
      <c r="W222" s="36">
        <v>0.14009867023883399</v>
      </c>
    </row>
    <row r="223" spans="1:23" x14ac:dyDescent="0.2">
      <c r="A223" s="34">
        <v>43070</v>
      </c>
      <c r="B223" s="25" t="s">
        <v>983</v>
      </c>
      <c r="C223" s="26" t="s">
        <v>1072</v>
      </c>
      <c r="D223" s="26">
        <v>98.272882985756297</v>
      </c>
      <c r="E223" s="26">
        <v>345.5</v>
      </c>
      <c r="F223" s="26">
        <v>316.08999999999997</v>
      </c>
      <c r="G223" s="26">
        <v>352.57</v>
      </c>
      <c r="H223" s="26">
        <v>308.82</v>
      </c>
      <c r="I223" s="26">
        <v>0.76748108481136701</v>
      </c>
      <c r="J223" s="30">
        <v>450.17396107542902</v>
      </c>
      <c r="K223" s="30">
        <v>411.85379842643198</v>
      </c>
      <c r="L223" s="30">
        <v>459.38591449019901</v>
      </c>
      <c r="M223" s="30">
        <v>402.381252270083</v>
      </c>
      <c r="N223" s="35">
        <v>7.2529739986748595E-2</v>
      </c>
      <c r="O223" s="35">
        <v>-0.132901062703117</v>
      </c>
      <c r="P223" s="26">
        <v>0.44343737663101701</v>
      </c>
      <c r="Q223" s="26">
        <v>0.305343345691655</v>
      </c>
      <c r="R223" s="35">
        <v>-0.71079120794838002</v>
      </c>
      <c r="S223" s="35">
        <v>-1.38274851680055</v>
      </c>
      <c r="T223" s="26">
        <v>-1.0651208555896701</v>
      </c>
      <c r="U223" s="26">
        <v>-1.2461442021300499</v>
      </c>
      <c r="V223" s="36">
        <v>9.3043120630200496E-2</v>
      </c>
      <c r="W223" s="36">
        <v>0.141668285732789</v>
      </c>
    </row>
    <row r="224" spans="1:23" x14ac:dyDescent="0.2">
      <c r="A224" s="34">
        <v>43101</v>
      </c>
      <c r="B224" s="25" t="s">
        <v>1051</v>
      </c>
      <c r="C224" s="26" t="s">
        <v>1073</v>
      </c>
      <c r="D224" s="26">
        <v>98.794999699501204</v>
      </c>
      <c r="E224" s="26">
        <v>355.64</v>
      </c>
      <c r="F224" s="26">
        <v>320.8</v>
      </c>
      <c r="G224" s="26">
        <v>364.67</v>
      </c>
      <c r="H224" s="26">
        <v>320.05</v>
      </c>
      <c r="I224" s="26">
        <v>0.77155865626025999</v>
      </c>
      <c r="J224" s="30">
        <v>460.93708769179699</v>
      </c>
      <c r="K224" s="30">
        <v>415.78173920686203</v>
      </c>
      <c r="L224" s="30">
        <v>472.640669690045</v>
      </c>
      <c r="M224" s="30">
        <v>414.809680901359</v>
      </c>
      <c r="N224" s="35">
        <v>2.3908816473204602</v>
      </c>
      <c r="O224" s="35">
        <v>0.953722120674239</v>
      </c>
      <c r="P224" s="26">
        <v>2.8853203334618298</v>
      </c>
      <c r="Q224" s="26">
        <v>3.0887196063831301</v>
      </c>
      <c r="R224" s="35">
        <v>0.31651248972757201</v>
      </c>
      <c r="S224" s="35">
        <v>-1.15006558954305</v>
      </c>
      <c r="T224" s="26">
        <v>-0.28897911037055701</v>
      </c>
      <c r="U224" s="26">
        <v>-0.50751802145781999</v>
      </c>
      <c r="V224" s="36">
        <v>0.10860349127181999</v>
      </c>
      <c r="W224" s="36">
        <v>0.139415716294329</v>
      </c>
    </row>
    <row r="225" spans="1:23" x14ac:dyDescent="0.2">
      <c r="A225" s="34">
        <v>43132</v>
      </c>
      <c r="B225" s="25" t="s">
        <v>984</v>
      </c>
      <c r="C225" s="26" t="s">
        <v>63</v>
      </c>
      <c r="D225" s="26">
        <v>99.171374481639504</v>
      </c>
      <c r="E225" s="26">
        <v>356.63</v>
      </c>
      <c r="F225" s="26">
        <v>321.22000000000003</v>
      </c>
      <c r="G225" s="26">
        <v>366.21</v>
      </c>
      <c r="H225" s="26">
        <v>320.88</v>
      </c>
      <c r="I225" s="26">
        <v>0.774498027909029</v>
      </c>
      <c r="J225" s="30">
        <v>460.46598848394899</v>
      </c>
      <c r="K225" s="30">
        <v>414.74605283014301</v>
      </c>
      <c r="L225" s="30">
        <v>472.83529047670402</v>
      </c>
      <c r="M225" s="30">
        <v>414.30705881369897</v>
      </c>
      <c r="N225" s="35">
        <v>-0.102204665327921</v>
      </c>
      <c r="O225" s="35">
        <v>-0.249093762196961</v>
      </c>
      <c r="P225" s="26">
        <v>4.1177325427166303E-2</v>
      </c>
      <c r="Q225" s="26">
        <v>-0.12116932434368401</v>
      </c>
      <c r="R225" s="35">
        <v>0.57449762418662098</v>
      </c>
      <c r="S225" s="35">
        <v>-1.0228624850046699</v>
      </c>
      <c r="T225" s="26">
        <v>0.26195495637388899</v>
      </c>
      <c r="U225" s="26">
        <v>-0.184842981553102</v>
      </c>
      <c r="V225" s="36">
        <v>0.11023597534400099</v>
      </c>
      <c r="W225" s="36">
        <v>0.14126776364996299</v>
      </c>
    </row>
    <row r="226" spans="1:23" x14ac:dyDescent="0.2">
      <c r="A226" s="34">
        <v>43160</v>
      </c>
      <c r="B226" s="25" t="s">
        <v>985</v>
      </c>
      <c r="C226" s="26" t="s">
        <v>64</v>
      </c>
      <c r="D226" s="26">
        <v>99.492156980587794</v>
      </c>
      <c r="E226" s="26">
        <v>359.77</v>
      </c>
      <c r="F226" s="26">
        <v>326.92</v>
      </c>
      <c r="G226" s="26">
        <v>365.73</v>
      </c>
      <c r="H226" s="26">
        <v>321.62</v>
      </c>
      <c r="I226" s="26">
        <v>0.77700324087115402</v>
      </c>
      <c r="J226" s="30">
        <v>463.02252175503901</v>
      </c>
      <c r="K226" s="30">
        <v>420.74470581804297</v>
      </c>
      <c r="L226" s="30">
        <v>470.69301743188902</v>
      </c>
      <c r="M226" s="30">
        <v>413.92362744769099</v>
      </c>
      <c r="N226" s="35">
        <v>0.55520566882858402</v>
      </c>
      <c r="O226" s="35">
        <v>1.4463435991653799</v>
      </c>
      <c r="P226" s="26">
        <v>-0.45306961810223101</v>
      </c>
      <c r="Q226" s="26">
        <v>-9.2547630519768095E-2</v>
      </c>
      <c r="R226" s="35">
        <v>1.70816191089378</v>
      </c>
      <c r="S226" s="35">
        <v>0.70450395437997604</v>
      </c>
      <c r="T226" s="26">
        <v>0.96174137383000502</v>
      </c>
      <c r="U226" s="26">
        <v>0.80043885128657799</v>
      </c>
      <c r="V226" s="36">
        <v>0.10048329866634</v>
      </c>
      <c r="W226" s="36">
        <v>0.13714943100553501</v>
      </c>
    </row>
    <row r="227" spans="1:23" x14ac:dyDescent="0.2">
      <c r="A227" s="34">
        <v>43191</v>
      </c>
      <c r="B227" s="25" t="s">
        <v>986</v>
      </c>
      <c r="C227" s="26" t="s">
        <v>1074</v>
      </c>
      <c r="D227" s="26">
        <v>99.154847046096506</v>
      </c>
      <c r="E227" s="26">
        <v>360.26</v>
      </c>
      <c r="F227" s="26">
        <v>327.19</v>
      </c>
      <c r="G227" s="26">
        <v>365.69</v>
      </c>
      <c r="H227" s="26">
        <v>321.85000000000002</v>
      </c>
      <c r="I227" s="26">
        <v>0.77436895370489101</v>
      </c>
      <c r="J227" s="30">
        <v>465.23042830729702</v>
      </c>
      <c r="K227" s="30">
        <v>422.52468727548001</v>
      </c>
      <c r="L227" s="30">
        <v>472.24258959555698</v>
      </c>
      <c r="M227" s="30">
        <v>415.62874965498099</v>
      </c>
      <c r="N227" s="35">
        <v>0.47684647042411898</v>
      </c>
      <c r="O227" s="35">
        <v>0.42305498627157601</v>
      </c>
      <c r="P227" s="26">
        <v>0.32921078203436099</v>
      </c>
      <c r="Q227" s="26">
        <v>0.41194126022820998</v>
      </c>
      <c r="R227" s="35">
        <v>1.8108902135248699</v>
      </c>
      <c r="S227" s="35">
        <v>1.0652014472637401</v>
      </c>
      <c r="T227" s="26">
        <v>1.2630225649297799</v>
      </c>
      <c r="U227" s="26">
        <v>1.2767569865577399</v>
      </c>
      <c r="V227" s="36">
        <v>0.101072771172713</v>
      </c>
      <c r="W227" s="36">
        <v>0.13621252136088199</v>
      </c>
    </row>
    <row r="228" spans="1:23" x14ac:dyDescent="0.2">
      <c r="A228" s="34">
        <v>43221</v>
      </c>
      <c r="B228" s="25" t="s">
        <v>987</v>
      </c>
      <c r="C228" s="26" t="s">
        <v>66</v>
      </c>
      <c r="D228" s="26">
        <v>98.994080173087298</v>
      </c>
      <c r="E228" s="26">
        <v>361.99</v>
      </c>
      <c r="F228" s="26">
        <v>320.75</v>
      </c>
      <c r="G228" s="26">
        <v>371.47</v>
      </c>
      <c r="H228" s="26">
        <v>324.17</v>
      </c>
      <c r="I228" s="26">
        <v>0.77311341371918896</v>
      </c>
      <c r="J228" s="30">
        <v>468.22367013215802</v>
      </c>
      <c r="K228" s="30">
        <v>414.88091437578299</v>
      </c>
      <c r="L228" s="30">
        <v>480.48577790544698</v>
      </c>
      <c r="M228" s="30">
        <v>419.30458616741203</v>
      </c>
      <c r="N228" s="35">
        <v>0.64338909124053201</v>
      </c>
      <c r="O228" s="35">
        <v>-1.80907131107202</v>
      </c>
      <c r="P228" s="26">
        <v>1.74554106120526</v>
      </c>
      <c r="Q228" s="26">
        <v>0.88440381361549703</v>
      </c>
      <c r="R228" s="35">
        <v>1.2810331545258999</v>
      </c>
      <c r="S228" s="35">
        <v>0.29717525229324698</v>
      </c>
      <c r="T228" s="26">
        <v>1.0669205323262401</v>
      </c>
      <c r="U228" s="26">
        <v>0.66590411271088001</v>
      </c>
      <c r="V228" s="36">
        <v>0.12857365549493399</v>
      </c>
      <c r="W228" s="36">
        <v>0.14591109602986099</v>
      </c>
    </row>
    <row r="229" spans="1:23" x14ac:dyDescent="0.2">
      <c r="A229" s="34">
        <v>43252</v>
      </c>
      <c r="B229" s="25" t="s">
        <v>988</v>
      </c>
      <c r="C229" s="26" t="s">
        <v>67</v>
      </c>
      <c r="D229" s="26">
        <v>99.376464931786799</v>
      </c>
      <c r="E229" s="26">
        <v>362.05</v>
      </c>
      <c r="F229" s="26">
        <v>320.2</v>
      </c>
      <c r="G229" s="26">
        <v>371.45</v>
      </c>
      <c r="H229" s="26">
        <v>323.33</v>
      </c>
      <c r="I229" s="26">
        <v>0.77609972144219097</v>
      </c>
      <c r="J229" s="30">
        <v>466.49932991499998</v>
      </c>
      <c r="K229" s="30">
        <v>412.57584708958098</v>
      </c>
      <c r="L229" s="30">
        <v>478.61117551975298</v>
      </c>
      <c r="M229" s="30">
        <v>416.60883397712098</v>
      </c>
      <c r="N229" s="35">
        <v>-0.36827275662322201</v>
      </c>
      <c r="O229" s="35">
        <v>-0.55559733078337503</v>
      </c>
      <c r="P229" s="26">
        <v>-0.39014732004459801</v>
      </c>
      <c r="Q229" s="26">
        <v>-0.642910256463192</v>
      </c>
      <c r="R229" s="35">
        <v>1.39000705083214</v>
      </c>
      <c r="S229" s="35">
        <v>0.53274935529281597</v>
      </c>
      <c r="T229" s="26">
        <v>1.27413415372524</v>
      </c>
      <c r="U229" s="26">
        <v>0.79353032779729804</v>
      </c>
      <c r="V229" s="36">
        <v>0.130699562773267</v>
      </c>
      <c r="W229" s="36">
        <v>0.148826276559552</v>
      </c>
    </row>
    <row r="230" spans="1:23" x14ac:dyDescent="0.2">
      <c r="A230" s="34">
        <v>43282</v>
      </c>
      <c r="B230" s="25" t="s">
        <v>989</v>
      </c>
      <c r="C230" s="26" t="s">
        <v>68</v>
      </c>
      <c r="D230" s="26">
        <v>99.909099104513501</v>
      </c>
      <c r="E230" s="26">
        <v>367.05</v>
      </c>
      <c r="F230" s="26">
        <v>324.42</v>
      </c>
      <c r="G230" s="26">
        <v>375.85</v>
      </c>
      <c r="H230" s="26">
        <v>326.52</v>
      </c>
      <c r="I230" s="26">
        <v>0.78025943102098905</v>
      </c>
      <c r="J230" s="30">
        <v>470.42045941015601</v>
      </c>
      <c r="K230" s="30">
        <v>415.78478529312798</v>
      </c>
      <c r="L230" s="30">
        <v>481.69875948591999</v>
      </c>
      <c r="M230" s="30">
        <v>418.47619781120801</v>
      </c>
      <c r="N230" s="35">
        <v>0.84054343569375201</v>
      </c>
      <c r="O230" s="35">
        <v>0.77778140096751402</v>
      </c>
      <c r="P230" s="26">
        <v>0.64511322010272198</v>
      </c>
      <c r="Q230" s="26">
        <v>0.44822953374754598</v>
      </c>
      <c r="R230" s="35">
        <v>1.4309323036749</v>
      </c>
      <c r="S230" s="35">
        <v>0.971255082189448</v>
      </c>
      <c r="T230" s="26">
        <v>1.26983046764151</v>
      </c>
      <c r="U230" s="26">
        <v>0.86478702137411401</v>
      </c>
      <c r="V230" s="36">
        <v>0.13140373589790999</v>
      </c>
      <c r="W230" s="36">
        <v>0.15107803503613901</v>
      </c>
    </row>
    <row r="231" spans="1:23" x14ac:dyDescent="0.2">
      <c r="A231" s="34">
        <v>43313</v>
      </c>
      <c r="B231" s="25" t="s">
        <v>990</v>
      </c>
      <c r="C231" s="26" t="s">
        <v>1075</v>
      </c>
      <c r="D231" s="26">
        <v>100.492</v>
      </c>
      <c r="E231" s="26">
        <v>365.69</v>
      </c>
      <c r="F231" s="26">
        <v>323.62</v>
      </c>
      <c r="G231" s="26">
        <v>374.28</v>
      </c>
      <c r="H231" s="26">
        <v>325.76</v>
      </c>
      <c r="I231" s="26">
        <v>0.78481170829233204</v>
      </c>
      <c r="J231" s="30">
        <v>465.95889961389997</v>
      </c>
      <c r="K231" s="30">
        <v>412.35368506945798</v>
      </c>
      <c r="L231" s="30">
        <v>476.90420013533401</v>
      </c>
      <c r="M231" s="30">
        <v>415.08045376746401</v>
      </c>
      <c r="N231" s="35">
        <v>-0.94841959081671801</v>
      </c>
      <c r="O231" s="35">
        <v>-0.82521062459053296</v>
      </c>
      <c r="P231" s="26">
        <v>-0.99534392733392496</v>
      </c>
      <c r="Q231" s="26">
        <v>-0.81145452513312599</v>
      </c>
      <c r="R231" s="35">
        <v>1.32932696759291</v>
      </c>
      <c r="S231" s="35">
        <v>0.843391842222041</v>
      </c>
      <c r="T231" s="26">
        <v>1.14002391388266</v>
      </c>
      <c r="U231" s="26">
        <v>0.78215307606850404</v>
      </c>
      <c r="V231" s="36">
        <v>0.12999814597367301</v>
      </c>
      <c r="W231" s="36">
        <v>0.148944007858546</v>
      </c>
    </row>
    <row r="232" spans="1:23" x14ac:dyDescent="0.2">
      <c r="A232" s="34">
        <v>43344</v>
      </c>
      <c r="B232" s="25" t="s">
        <v>991</v>
      </c>
      <c r="C232" s="26" t="s">
        <v>70</v>
      </c>
      <c r="D232" s="26">
        <v>100.917</v>
      </c>
      <c r="E232" s="26">
        <v>361.04</v>
      </c>
      <c r="F232" s="26">
        <v>320.54000000000002</v>
      </c>
      <c r="G232" s="26">
        <v>369.56</v>
      </c>
      <c r="H232" s="26">
        <v>322.14999999999998</v>
      </c>
      <c r="I232" s="26">
        <v>0.78813082798369305</v>
      </c>
      <c r="J232" s="30">
        <v>458.09653319064199</v>
      </c>
      <c r="K232" s="30">
        <v>406.709125717174</v>
      </c>
      <c r="L232" s="30">
        <v>468.90692113320802</v>
      </c>
      <c r="M232" s="30">
        <v>408.75193376735302</v>
      </c>
      <c r="N232" s="35">
        <v>-1.6873519166116699</v>
      </c>
      <c r="O232" s="35">
        <v>-1.3688635646202401</v>
      </c>
      <c r="P232" s="26">
        <v>-1.6769151959358399</v>
      </c>
      <c r="Q232" s="26">
        <v>-1.5246490030234301</v>
      </c>
      <c r="R232" s="35">
        <v>0.51268380354458898</v>
      </c>
      <c r="S232" s="35">
        <v>-2.4203801847754902</v>
      </c>
      <c r="T232" s="26">
        <v>1.03543190431581</v>
      </c>
      <c r="U232" s="26">
        <v>0.43623219478163799</v>
      </c>
      <c r="V232" s="36">
        <v>0.126349285580583</v>
      </c>
      <c r="W232" s="36">
        <v>0.147167468570542</v>
      </c>
    </row>
    <row r="233" spans="1:23" x14ac:dyDescent="0.2">
      <c r="A233" s="34">
        <v>43374</v>
      </c>
      <c r="B233" s="25" t="s">
        <v>992</v>
      </c>
      <c r="C233" s="26" t="s">
        <v>71</v>
      </c>
      <c r="D233" s="26">
        <v>101.44</v>
      </c>
      <c r="E233" s="26">
        <v>359.73</v>
      </c>
      <c r="F233" s="26">
        <v>319.87</v>
      </c>
      <c r="G233" s="26">
        <v>368.26</v>
      </c>
      <c r="H233" s="26">
        <v>321.26</v>
      </c>
      <c r="I233" s="26">
        <v>0.79221529762741505</v>
      </c>
      <c r="J233" s="30">
        <v>454.08110784700301</v>
      </c>
      <c r="K233" s="30">
        <v>403.76650256309102</v>
      </c>
      <c r="L233" s="30">
        <v>464.84838288643499</v>
      </c>
      <c r="M233" s="30">
        <v>405.52107610410098</v>
      </c>
      <c r="N233" s="35">
        <v>-0.87654567382799997</v>
      </c>
      <c r="O233" s="35">
        <v>-0.72352031661280203</v>
      </c>
      <c r="P233" s="26">
        <v>-0.86553174283818801</v>
      </c>
      <c r="Q233" s="26">
        <v>-0.790420153728566</v>
      </c>
      <c r="R233" s="35">
        <v>0.78020092912667305</v>
      </c>
      <c r="S233" s="35">
        <v>-2.2354242877249302</v>
      </c>
      <c r="T233" s="26">
        <v>1.1747366402266699</v>
      </c>
      <c r="U233" s="26">
        <v>0.493194448261081</v>
      </c>
      <c r="V233" s="36">
        <v>0.12461312408165801</v>
      </c>
      <c r="W233" s="36">
        <v>0.146298947892673</v>
      </c>
    </row>
    <row r="234" spans="1:23" x14ac:dyDescent="0.2">
      <c r="A234" s="34">
        <v>43405</v>
      </c>
      <c r="B234" s="25" t="s">
        <v>993</v>
      </c>
      <c r="C234" s="26" t="s">
        <v>72</v>
      </c>
      <c r="D234" s="26">
        <v>102.303</v>
      </c>
      <c r="E234" s="26">
        <v>362.73</v>
      </c>
      <c r="F234" s="26">
        <v>320.83999999999997</v>
      </c>
      <c r="G234" s="26">
        <v>370.66</v>
      </c>
      <c r="H234" s="26">
        <v>322.98</v>
      </c>
      <c r="I234" s="26">
        <v>0.79895506302422603</v>
      </c>
      <c r="J234" s="30">
        <v>454.00550892935701</v>
      </c>
      <c r="K234" s="30">
        <v>401.574525087241</v>
      </c>
      <c r="L234" s="30">
        <v>463.93097328524101</v>
      </c>
      <c r="M234" s="30">
        <v>404.253023664995</v>
      </c>
      <c r="N234" s="35">
        <v>-1.66487696448669E-2</v>
      </c>
      <c r="O234" s="35">
        <v>-0.54288244862714696</v>
      </c>
      <c r="P234" s="26">
        <v>-0.19735673715758401</v>
      </c>
      <c r="Q234" s="26">
        <v>-0.31269704926020198</v>
      </c>
      <c r="R234" s="35">
        <v>0.92427310969751497</v>
      </c>
      <c r="S234" s="35">
        <v>-2.62543897661986</v>
      </c>
      <c r="T234" s="26">
        <v>1.43720169123673</v>
      </c>
      <c r="U234" s="26">
        <v>0.77193733179825597</v>
      </c>
      <c r="V234" s="36">
        <v>0.13056352075801</v>
      </c>
      <c r="W234" s="36">
        <v>0.147625239952938</v>
      </c>
    </row>
    <row r="235" spans="1:23" x14ac:dyDescent="0.2">
      <c r="A235" s="34">
        <v>43435</v>
      </c>
      <c r="B235" s="25" t="s">
        <v>994</v>
      </c>
      <c r="C235" s="26" t="s">
        <v>1072</v>
      </c>
      <c r="D235" s="26">
        <v>103.02</v>
      </c>
      <c r="E235" s="26">
        <v>363.8</v>
      </c>
      <c r="F235" s="26">
        <v>321.35000000000002</v>
      </c>
      <c r="G235" s="26">
        <v>372.79</v>
      </c>
      <c r="H235" s="26">
        <v>323.97000000000003</v>
      </c>
      <c r="I235" s="26">
        <v>0.80455461318588595</v>
      </c>
      <c r="J235" s="30">
        <v>452.17564356435599</v>
      </c>
      <c r="K235" s="30">
        <v>399.41353232382102</v>
      </c>
      <c r="L235" s="30">
        <v>463.34952766453102</v>
      </c>
      <c r="M235" s="30">
        <v>402.66999242865501</v>
      </c>
      <c r="N235" s="35">
        <v>-0.40304915447297901</v>
      </c>
      <c r="O235" s="35">
        <v>-0.53812994311596096</v>
      </c>
      <c r="P235" s="26">
        <v>-0.125330200868534</v>
      </c>
      <c r="Q235" s="26">
        <v>-0.391594161000619</v>
      </c>
      <c r="R235" s="35">
        <v>0.44464643937778298</v>
      </c>
      <c r="S235" s="35">
        <v>-3.02055393203648</v>
      </c>
      <c r="T235" s="26">
        <v>0.862806857874721</v>
      </c>
      <c r="U235" s="26">
        <v>7.1757855750531604E-2</v>
      </c>
      <c r="V235" s="36">
        <v>0.13209895752295001</v>
      </c>
      <c r="W235" s="36">
        <v>0.15069296539803101</v>
      </c>
    </row>
    <row r="236" spans="1:23" x14ac:dyDescent="0.2">
      <c r="A236" s="34">
        <v>43466</v>
      </c>
      <c r="B236" s="25" t="s">
        <v>1052</v>
      </c>
      <c r="C236" s="26" t="s">
        <v>1073</v>
      </c>
      <c r="D236" s="26">
        <v>103.108</v>
      </c>
      <c r="E236" s="26">
        <v>377.95</v>
      </c>
      <c r="F236" s="26">
        <v>336.24</v>
      </c>
      <c r="G236" s="26">
        <v>390.89</v>
      </c>
      <c r="H236" s="26">
        <v>341.41</v>
      </c>
      <c r="I236" s="26">
        <v>0.80524186620433302</v>
      </c>
      <c r="J236" s="30">
        <v>469.36208344648298</v>
      </c>
      <c r="K236" s="30">
        <v>417.56398184428002</v>
      </c>
      <c r="L236" s="30">
        <v>485.43178938588699</v>
      </c>
      <c r="M236" s="30">
        <v>423.98441304263503</v>
      </c>
      <c r="N236" s="35">
        <v>3.8008327354060101</v>
      </c>
      <c r="O236" s="35">
        <v>4.5442750561951</v>
      </c>
      <c r="P236" s="26">
        <v>4.7657891943170698</v>
      </c>
      <c r="Q236" s="26">
        <v>5.2932726586913104</v>
      </c>
      <c r="R236" s="35">
        <v>1.8277973241155301</v>
      </c>
      <c r="S236" s="35">
        <v>0.42864860799747301</v>
      </c>
      <c r="T236" s="26">
        <v>2.70630957429676</v>
      </c>
      <c r="U236" s="26">
        <v>2.2117931580910102</v>
      </c>
      <c r="V236" s="36">
        <v>0.124048298834166</v>
      </c>
      <c r="W236" s="36">
        <v>0.14492838522597401</v>
      </c>
    </row>
    <row r="237" spans="1:23" x14ac:dyDescent="0.2">
      <c r="A237" s="34">
        <v>43497</v>
      </c>
      <c r="B237" s="25" t="s">
        <v>995</v>
      </c>
      <c r="C237" s="26" t="s">
        <v>63</v>
      </c>
      <c r="D237" s="26">
        <v>103.07899999999999</v>
      </c>
      <c r="E237" s="26">
        <v>379.18</v>
      </c>
      <c r="F237" s="26">
        <v>337.78</v>
      </c>
      <c r="G237" s="26">
        <v>392.34</v>
      </c>
      <c r="H237" s="26">
        <v>342.54</v>
      </c>
      <c r="I237" s="26">
        <v>0.80501538509598103</v>
      </c>
      <c r="J237" s="30">
        <v>471.02205376458801</v>
      </c>
      <c r="K237" s="30">
        <v>419.59446521599898</v>
      </c>
      <c r="L237" s="30">
        <v>487.36956741916401</v>
      </c>
      <c r="M237" s="30">
        <v>425.50739568680302</v>
      </c>
      <c r="N237" s="35">
        <v>0.35366519296065002</v>
      </c>
      <c r="O237" s="35">
        <v>0.48626880190945099</v>
      </c>
      <c r="P237" s="26">
        <v>0.39918647184782302</v>
      </c>
      <c r="Q237" s="26">
        <v>0.35920722491638002</v>
      </c>
      <c r="R237" s="35">
        <v>2.2924744812086</v>
      </c>
      <c r="S237" s="35">
        <v>1.1690074812698701</v>
      </c>
      <c r="T237" s="26">
        <v>3.0738562106493301</v>
      </c>
      <c r="U237" s="26">
        <v>2.7033903079456598</v>
      </c>
      <c r="V237" s="36">
        <v>0.12256498312511099</v>
      </c>
      <c r="W237" s="36">
        <v>0.145384480644596</v>
      </c>
    </row>
    <row r="238" spans="1:23" x14ac:dyDescent="0.2">
      <c r="A238" s="34">
        <v>43525</v>
      </c>
      <c r="B238" s="25" t="s">
        <v>996</v>
      </c>
      <c r="C238" s="26" t="s">
        <v>64</v>
      </c>
      <c r="D238" s="26">
        <v>103.476</v>
      </c>
      <c r="E238" s="26">
        <v>380.82</v>
      </c>
      <c r="F238" s="26">
        <v>343.43</v>
      </c>
      <c r="G238" s="26">
        <v>391.1</v>
      </c>
      <c r="H238" s="26">
        <v>342.69</v>
      </c>
      <c r="I238" s="26">
        <v>0.80811583337238202</v>
      </c>
      <c r="J238" s="30">
        <v>471.24432448103897</v>
      </c>
      <c r="K238" s="30">
        <v>424.97620491708199</v>
      </c>
      <c r="L238" s="30">
        <v>483.96527310680699</v>
      </c>
      <c r="M238" s="30">
        <v>424.06049460744498</v>
      </c>
      <c r="N238" s="35">
        <v>4.7189025370308897E-2</v>
      </c>
      <c r="O238" s="35">
        <v>1.2826050263347699</v>
      </c>
      <c r="P238" s="26">
        <v>-0.69850366948099896</v>
      </c>
      <c r="Q238" s="26">
        <v>-0.340041346877828</v>
      </c>
      <c r="R238" s="35">
        <v>1.7756809528046</v>
      </c>
      <c r="S238" s="35">
        <v>1.0057165403452299</v>
      </c>
      <c r="T238" s="26">
        <v>2.8197264848611101</v>
      </c>
      <c r="U238" s="26">
        <v>2.4489704108604702</v>
      </c>
      <c r="V238" s="36">
        <v>0.10887225926680801</v>
      </c>
      <c r="W238" s="36">
        <v>0.141264699874522</v>
      </c>
    </row>
    <row r="239" spans="1:23" x14ac:dyDescent="0.2">
      <c r="A239" s="34">
        <v>43556</v>
      </c>
      <c r="B239" s="25" t="s">
        <v>997</v>
      </c>
      <c r="C239" s="26" t="s">
        <v>1074</v>
      </c>
      <c r="D239" s="26">
        <v>103.53100000000001</v>
      </c>
      <c r="E239" s="26">
        <v>381.4</v>
      </c>
      <c r="F239" s="26">
        <v>344.09</v>
      </c>
      <c r="G239" s="26">
        <v>391.98</v>
      </c>
      <c r="H239" s="26">
        <v>343.61</v>
      </c>
      <c r="I239" s="26">
        <v>0.80854536650891096</v>
      </c>
      <c r="J239" s="30">
        <v>471.711317383199</v>
      </c>
      <c r="K239" s="30">
        <v>425.56672049917398</v>
      </c>
      <c r="L239" s="30">
        <v>484.79654480300599</v>
      </c>
      <c r="M239" s="30">
        <v>424.97306178825698</v>
      </c>
      <c r="N239" s="35">
        <v>9.9097830551997404E-2</v>
      </c>
      <c r="O239" s="35">
        <v>0.13895262258438701</v>
      </c>
      <c r="P239" s="26">
        <v>0.171762674388209</v>
      </c>
      <c r="Q239" s="26">
        <v>0.21519740518536301</v>
      </c>
      <c r="R239" s="35">
        <v>1.3930492679686599</v>
      </c>
      <c r="S239" s="35">
        <v>0.71996579497153301</v>
      </c>
      <c r="T239" s="26">
        <v>2.6583699742541702</v>
      </c>
      <c r="U239" s="26">
        <v>2.2482352679000801</v>
      </c>
      <c r="V239" s="36">
        <v>0.108430933767328</v>
      </c>
      <c r="W239" s="36">
        <v>0.14077005907860701</v>
      </c>
    </row>
    <row r="240" spans="1:23" x14ac:dyDescent="0.2">
      <c r="A240" s="34">
        <v>43586</v>
      </c>
      <c r="B240" s="25" t="s">
        <v>998</v>
      </c>
      <c r="C240" s="26" t="s">
        <v>66</v>
      </c>
      <c r="D240" s="26">
        <v>103.233</v>
      </c>
      <c r="E240" s="26">
        <v>384.38</v>
      </c>
      <c r="F240" s="26">
        <v>339.9</v>
      </c>
      <c r="G240" s="26">
        <v>397.05</v>
      </c>
      <c r="H240" s="26">
        <v>345.44</v>
      </c>
      <c r="I240" s="26">
        <v>0.80621807787826305</v>
      </c>
      <c r="J240" s="30">
        <v>476.769264479382</v>
      </c>
      <c r="K240" s="30">
        <v>421.59808782075498</v>
      </c>
      <c r="L240" s="30">
        <v>492.48461538461498</v>
      </c>
      <c r="M240" s="30">
        <v>428.46967771933402</v>
      </c>
      <c r="N240" s="35">
        <v>1.0722547689212101</v>
      </c>
      <c r="O240" s="35">
        <v>-0.93255240300842401</v>
      </c>
      <c r="P240" s="26">
        <v>1.58583444210261</v>
      </c>
      <c r="Q240" s="26">
        <v>0.82278531170041402</v>
      </c>
      <c r="R240" s="35">
        <v>1.8251094278962401</v>
      </c>
      <c r="S240" s="35">
        <v>1.61906060563877</v>
      </c>
      <c r="T240" s="26">
        <v>2.4972305177219898</v>
      </c>
      <c r="U240" s="26">
        <v>2.1857837606055601</v>
      </c>
      <c r="V240" s="36">
        <v>0.13086201824065899</v>
      </c>
      <c r="W240" s="36">
        <v>0.14940365910143599</v>
      </c>
    </row>
    <row r="241" spans="1:23" x14ac:dyDescent="0.2">
      <c r="A241" s="34">
        <v>43617</v>
      </c>
      <c r="B241" s="25" t="s">
        <v>999</v>
      </c>
      <c r="C241" s="26" t="s">
        <v>67</v>
      </c>
      <c r="D241" s="26">
        <v>103.29900000000001</v>
      </c>
      <c r="E241" s="26">
        <v>385.32</v>
      </c>
      <c r="F241" s="26">
        <v>339.25</v>
      </c>
      <c r="G241" s="26">
        <v>396.3</v>
      </c>
      <c r="H241" s="26">
        <v>344.48</v>
      </c>
      <c r="I241" s="26">
        <v>0.806733517642097</v>
      </c>
      <c r="J241" s="30">
        <v>477.62983881741297</v>
      </c>
      <c r="K241" s="30">
        <v>420.52300119071799</v>
      </c>
      <c r="L241" s="30">
        <v>491.24028112566401</v>
      </c>
      <c r="M241" s="30">
        <v>427.00593500421098</v>
      </c>
      <c r="N241" s="35">
        <v>0.18050121980317499</v>
      </c>
      <c r="O241" s="35">
        <v>-0.25500272916176803</v>
      </c>
      <c r="P241" s="26">
        <v>-0.25266459501059901</v>
      </c>
      <c r="Q241" s="26">
        <v>-0.341621074077891</v>
      </c>
      <c r="R241" s="35">
        <v>2.38596460673199</v>
      </c>
      <c r="S241" s="35">
        <v>1.92622863340117</v>
      </c>
      <c r="T241" s="26">
        <v>2.6386984366164201</v>
      </c>
      <c r="U241" s="26">
        <v>2.4956506389541802</v>
      </c>
      <c r="V241" s="36">
        <v>0.135799557848195</v>
      </c>
      <c r="W241" s="36">
        <v>0.15042963307013499</v>
      </c>
    </row>
    <row r="242" spans="1:23" x14ac:dyDescent="0.2">
      <c r="A242" s="34">
        <v>43647</v>
      </c>
      <c r="B242" s="25" t="s">
        <v>1000</v>
      </c>
      <c r="C242" s="26" t="s">
        <v>68</v>
      </c>
      <c r="D242" s="26">
        <v>103.687</v>
      </c>
      <c r="E242" s="26">
        <v>389.26</v>
      </c>
      <c r="F242" s="26">
        <v>340.21</v>
      </c>
      <c r="G242" s="26">
        <v>401.27</v>
      </c>
      <c r="H242" s="26">
        <v>347.08</v>
      </c>
      <c r="I242" s="26">
        <v>0.80976367867797505</v>
      </c>
      <c r="J242" s="30">
        <v>480.70815010560602</v>
      </c>
      <c r="K242" s="30">
        <v>420.13492202494001</v>
      </c>
      <c r="L242" s="30">
        <v>495.53963775593797</v>
      </c>
      <c r="M242" s="30">
        <v>428.61887874082601</v>
      </c>
      <c r="N242" s="35">
        <v>0.64449727341460195</v>
      </c>
      <c r="O242" s="35">
        <v>-9.2284884460280797E-2</v>
      </c>
      <c r="P242" s="26">
        <v>0.87520441532651405</v>
      </c>
      <c r="Q242" s="26">
        <v>0.377733329771823</v>
      </c>
      <c r="R242" s="35">
        <v>2.1869139595565499</v>
      </c>
      <c r="S242" s="35">
        <v>1.04624721386701</v>
      </c>
      <c r="T242" s="26">
        <v>2.87334729381279</v>
      </c>
      <c r="U242" s="26">
        <v>2.4237175214905098</v>
      </c>
      <c r="V242" s="36">
        <v>0.14417565621233999</v>
      </c>
      <c r="W242" s="36">
        <v>0.15613115131958</v>
      </c>
    </row>
    <row r="243" spans="1:23" x14ac:dyDescent="0.2">
      <c r="A243" s="34">
        <v>43678</v>
      </c>
      <c r="B243" s="25" t="s">
        <v>1001</v>
      </c>
      <c r="C243" s="26" t="s">
        <v>1075</v>
      </c>
      <c r="D243" s="26">
        <v>103.67</v>
      </c>
      <c r="E243" s="26">
        <v>389.42</v>
      </c>
      <c r="F243" s="26">
        <v>340.25</v>
      </c>
      <c r="G243" s="26">
        <v>400.23</v>
      </c>
      <c r="H243" s="26">
        <v>346.16</v>
      </c>
      <c r="I243" s="26">
        <v>0.80963091389032105</v>
      </c>
      <c r="J243" s="30">
        <v>480.98459843734901</v>
      </c>
      <c r="K243" s="30">
        <v>420.25322176135802</v>
      </c>
      <c r="L243" s="30">
        <v>494.33636133886398</v>
      </c>
      <c r="M243" s="30">
        <v>427.55284421722803</v>
      </c>
      <c r="N243" s="35">
        <v>5.7508559337371402E-2</v>
      </c>
      <c r="O243" s="35">
        <v>2.8157558492769599E-2</v>
      </c>
      <c r="P243" s="26">
        <v>-0.242821426460227</v>
      </c>
      <c r="Q243" s="26">
        <v>-0.248713851972582</v>
      </c>
      <c r="R243" s="35">
        <v>3.2246833005872899</v>
      </c>
      <c r="S243" s="35">
        <v>1.9157187089450201</v>
      </c>
      <c r="T243" s="26">
        <v>3.6552752520490901</v>
      </c>
      <c r="U243" s="26">
        <v>3.0048127625761398</v>
      </c>
      <c r="V243" s="36">
        <v>0.14451138868479099</v>
      </c>
      <c r="W243" s="36">
        <v>0.15619944534319399</v>
      </c>
    </row>
    <row r="244" spans="1:23" x14ac:dyDescent="0.2">
      <c r="A244" s="34">
        <v>43709</v>
      </c>
      <c r="B244" s="25" t="s">
        <v>1002</v>
      </c>
      <c r="C244" s="26" t="s">
        <v>70</v>
      </c>
      <c r="D244" s="26">
        <v>103.94199999999999</v>
      </c>
      <c r="E244" s="26">
        <v>382.22</v>
      </c>
      <c r="F244" s="26">
        <v>335.52</v>
      </c>
      <c r="G244" s="26">
        <v>394.15</v>
      </c>
      <c r="H244" s="26">
        <v>342.47</v>
      </c>
      <c r="I244" s="26">
        <v>0.81175515049279201</v>
      </c>
      <c r="J244" s="30">
        <v>470.856267148987</v>
      </c>
      <c r="K244" s="30">
        <v>413.32660445248302</v>
      </c>
      <c r="L244" s="30">
        <v>485.55281695561001</v>
      </c>
      <c r="M244" s="30">
        <v>421.88829943622397</v>
      </c>
      <c r="N244" s="35">
        <v>-2.1057496063840402</v>
      </c>
      <c r="O244" s="35">
        <v>-1.64820088227863</v>
      </c>
      <c r="P244" s="26">
        <v>-1.7768355860905001</v>
      </c>
      <c r="Q244" s="26">
        <v>-1.32487594401913</v>
      </c>
      <c r="R244" s="35">
        <v>2.7853810351878399</v>
      </c>
      <c r="S244" s="35">
        <v>1.62707899008672</v>
      </c>
      <c r="T244" s="26">
        <v>3.5499360474725301</v>
      </c>
      <c r="U244" s="26">
        <v>3.2137745619443399</v>
      </c>
      <c r="V244" s="36">
        <v>0.13918693371483101</v>
      </c>
      <c r="W244" s="36">
        <v>0.15090372879376299</v>
      </c>
    </row>
    <row r="245" spans="1:23" x14ac:dyDescent="0.2">
      <c r="A245" s="34">
        <v>43739</v>
      </c>
      <c r="B245" s="25" t="s">
        <v>1003</v>
      </c>
      <c r="C245" s="26" t="s">
        <v>71</v>
      </c>
      <c r="D245" s="26">
        <v>104.503</v>
      </c>
      <c r="E245" s="26">
        <v>380.56</v>
      </c>
      <c r="F245" s="26">
        <v>335.03</v>
      </c>
      <c r="G245" s="26">
        <v>392.68</v>
      </c>
      <c r="H245" s="26">
        <v>341.69</v>
      </c>
      <c r="I245" s="26">
        <v>0.81613638848538805</v>
      </c>
      <c r="J245" s="30">
        <v>466.29461125517901</v>
      </c>
      <c r="K245" s="30">
        <v>410.50736706123303</v>
      </c>
      <c r="L245" s="30">
        <v>481.14507028506398</v>
      </c>
      <c r="M245" s="30">
        <v>418.66776781527801</v>
      </c>
      <c r="N245" s="35">
        <v>-0.96880008020883102</v>
      </c>
      <c r="O245" s="35">
        <v>-0.68208466643103804</v>
      </c>
      <c r="P245" s="26">
        <v>-0.90777903384078296</v>
      </c>
      <c r="Q245" s="26">
        <v>-0.76336120846436395</v>
      </c>
      <c r="R245" s="35">
        <v>2.6897184659554698</v>
      </c>
      <c r="S245" s="35">
        <v>1.66949572471973</v>
      </c>
      <c r="T245" s="26">
        <v>3.5058070542131099</v>
      </c>
      <c r="U245" s="26">
        <v>3.24192563244288</v>
      </c>
      <c r="V245" s="36">
        <v>0.13589827776617</v>
      </c>
      <c r="W245" s="36">
        <v>0.14922883315285801</v>
      </c>
    </row>
    <row r="246" spans="1:23" x14ac:dyDescent="0.2">
      <c r="A246" s="34">
        <v>43770</v>
      </c>
      <c r="B246" s="25" t="s">
        <v>1004</v>
      </c>
      <c r="C246" s="26" t="s">
        <v>72</v>
      </c>
      <c r="D246" s="26">
        <v>105.346</v>
      </c>
      <c r="E246" s="26">
        <v>385.62</v>
      </c>
      <c r="F246" s="26">
        <v>339.7</v>
      </c>
      <c r="G246" s="26">
        <v>395.42</v>
      </c>
      <c r="H246" s="26">
        <v>344.07</v>
      </c>
      <c r="I246" s="26">
        <v>0.82271996001436998</v>
      </c>
      <c r="J246" s="30">
        <v>468.71355836956297</v>
      </c>
      <c r="K246" s="30">
        <v>412.89869762496897</v>
      </c>
      <c r="L246" s="30">
        <v>480.62526645529999</v>
      </c>
      <c r="M246" s="30">
        <v>418.21034704687401</v>
      </c>
      <c r="N246" s="35">
        <v>0.51875939717007702</v>
      </c>
      <c r="O246" s="35">
        <v>0.58253048681091701</v>
      </c>
      <c r="P246" s="26">
        <v>-0.10803474084351</v>
      </c>
      <c r="Q246" s="26">
        <v>-0.109256265604307</v>
      </c>
      <c r="R246" s="35">
        <v>3.23961915680075</v>
      </c>
      <c r="S246" s="35">
        <v>2.81994295710573</v>
      </c>
      <c r="T246" s="26">
        <v>3.5984433313088098</v>
      </c>
      <c r="U246" s="26">
        <v>3.4526206521204199</v>
      </c>
      <c r="V246" s="36">
        <v>0.135178098322049</v>
      </c>
      <c r="W246" s="36">
        <v>0.14924288662190799</v>
      </c>
    </row>
    <row r="247" spans="1:23" x14ac:dyDescent="0.2">
      <c r="A247" s="34">
        <v>43800</v>
      </c>
      <c r="B247" s="25" t="s">
        <v>1005</v>
      </c>
      <c r="C247" s="26" t="s">
        <v>1072</v>
      </c>
      <c r="D247" s="26">
        <v>105.934</v>
      </c>
      <c r="E247" s="26">
        <v>388</v>
      </c>
      <c r="F247" s="26">
        <v>341.83</v>
      </c>
      <c r="G247" s="26">
        <v>398.22</v>
      </c>
      <c r="H247" s="26">
        <v>345.87</v>
      </c>
      <c r="I247" s="26">
        <v>0.82731205972853505</v>
      </c>
      <c r="J247" s="30">
        <v>468.988691071799</v>
      </c>
      <c r="K247" s="30">
        <v>413.18145430173502</v>
      </c>
      <c r="L247" s="30">
        <v>481.34194989333002</v>
      </c>
      <c r="M247" s="30">
        <v>418.06473861083299</v>
      </c>
      <c r="N247" s="35">
        <v>5.8699539905226999E-2</v>
      </c>
      <c r="O247" s="35">
        <v>6.8480883662824801E-2</v>
      </c>
      <c r="P247" s="26">
        <v>0.14911480690889001</v>
      </c>
      <c r="Q247" s="26">
        <v>-3.4817033358713903E-2</v>
      </c>
      <c r="R247" s="35">
        <v>3.7182558916511099</v>
      </c>
      <c r="S247" s="35">
        <v>3.4470344301584999</v>
      </c>
      <c r="T247" s="26">
        <v>3.8831208741029202</v>
      </c>
      <c r="U247" s="26">
        <v>3.8231669783305802</v>
      </c>
      <c r="V247" s="36">
        <v>0.13506713863616401</v>
      </c>
      <c r="W247" s="36">
        <v>0.15135744643941401</v>
      </c>
    </row>
    <row r="248" spans="1:23" x14ac:dyDescent="0.2">
      <c r="A248" s="34">
        <v>43831</v>
      </c>
      <c r="B248" s="25" t="s">
        <v>1053</v>
      </c>
      <c r="C248" s="26" t="s">
        <v>1073</v>
      </c>
      <c r="D248" s="26">
        <v>106.447</v>
      </c>
      <c r="E248" s="26">
        <v>404.42</v>
      </c>
      <c r="F248" s="26">
        <v>358.89</v>
      </c>
      <c r="G248" s="26">
        <v>416.4</v>
      </c>
      <c r="H248" s="26">
        <v>363.5</v>
      </c>
      <c r="I248" s="26">
        <v>0.83131843243834302</v>
      </c>
      <c r="J248" s="30">
        <v>486.48025139271198</v>
      </c>
      <c r="K248" s="30">
        <v>431.71182785799499</v>
      </c>
      <c r="L248" s="30">
        <v>500.891095098969</v>
      </c>
      <c r="M248" s="30">
        <v>437.25723599537798</v>
      </c>
      <c r="N248" s="35">
        <v>3.7296337105566799</v>
      </c>
      <c r="O248" s="35">
        <v>4.4848028301695697</v>
      </c>
      <c r="P248" s="26">
        <v>4.0613840555496497</v>
      </c>
      <c r="Q248" s="26">
        <v>4.59079554241253</v>
      </c>
      <c r="R248" s="35">
        <v>3.64711350787679</v>
      </c>
      <c r="S248" s="35">
        <v>3.38818639271223</v>
      </c>
      <c r="T248" s="26">
        <v>3.1846504598803</v>
      </c>
      <c r="U248" s="26">
        <v>3.1304978542709501</v>
      </c>
      <c r="V248" s="36">
        <v>0.126863384323888</v>
      </c>
      <c r="W248" s="36">
        <v>0.145529573590096</v>
      </c>
    </row>
    <row r="249" spans="1:23" x14ac:dyDescent="0.2">
      <c r="A249" s="34">
        <v>43862</v>
      </c>
      <c r="B249" s="25" t="s">
        <v>1006</v>
      </c>
      <c r="C249" s="26" t="s">
        <v>63</v>
      </c>
      <c r="D249" s="26">
        <v>106.889</v>
      </c>
      <c r="E249" s="26">
        <v>405.08</v>
      </c>
      <c r="F249" s="26">
        <v>359.7</v>
      </c>
      <c r="G249" s="26">
        <v>417.77</v>
      </c>
      <c r="H249" s="26">
        <v>365.08</v>
      </c>
      <c r="I249" s="26">
        <v>0.83477031691735804</v>
      </c>
      <c r="J249" s="30">
        <v>485.25922854549998</v>
      </c>
      <c r="K249" s="30">
        <v>430.89696975367002</v>
      </c>
      <c r="L249" s="30">
        <v>500.46101488459999</v>
      </c>
      <c r="M249" s="30">
        <v>437.34185631823698</v>
      </c>
      <c r="N249" s="35">
        <v>-0.250991246554366</v>
      </c>
      <c r="O249" s="35">
        <v>-0.188750470045806</v>
      </c>
      <c r="P249" s="26">
        <v>-8.5863018643705893E-2</v>
      </c>
      <c r="Q249" s="26">
        <v>1.93525265890893E-2</v>
      </c>
      <c r="R249" s="35">
        <v>3.0226132018921699</v>
      </c>
      <c r="S249" s="35">
        <v>2.6936734095985</v>
      </c>
      <c r="T249" s="26">
        <v>2.6861438096680699</v>
      </c>
      <c r="U249" s="26">
        <v>2.7812585048801601</v>
      </c>
      <c r="V249" s="36">
        <v>0.126160689463442</v>
      </c>
      <c r="W249" s="36">
        <v>0.14432453160951</v>
      </c>
    </row>
    <row r="250" spans="1:23" x14ac:dyDescent="0.2">
      <c r="A250" s="34">
        <v>43891</v>
      </c>
      <c r="B250" s="25" t="s">
        <v>1007</v>
      </c>
      <c r="C250" s="26" t="s">
        <v>64</v>
      </c>
      <c r="D250" s="26">
        <v>106.83799999999999</v>
      </c>
      <c r="E250" s="26">
        <v>411.32</v>
      </c>
      <c r="F250" s="26">
        <v>368.1</v>
      </c>
      <c r="G250" s="26">
        <v>419.37</v>
      </c>
      <c r="H250" s="26">
        <v>366.95</v>
      </c>
      <c r="I250" s="26">
        <v>0.83437202255439402</v>
      </c>
      <c r="J250" s="30">
        <v>492.96954941125801</v>
      </c>
      <c r="K250" s="30">
        <v>441.17011362998198</v>
      </c>
      <c r="L250" s="30">
        <v>502.61752391471202</v>
      </c>
      <c r="M250" s="30">
        <v>439.79183155805998</v>
      </c>
      <c r="N250" s="35">
        <v>1.58890762136938</v>
      </c>
      <c r="O250" s="35">
        <v>2.3841299887035601</v>
      </c>
      <c r="P250" s="26">
        <v>0.43090449924643198</v>
      </c>
      <c r="Q250" s="26">
        <v>0.56019683559409605</v>
      </c>
      <c r="R250" s="35">
        <v>4.6101828290757902</v>
      </c>
      <c r="S250" s="35">
        <v>3.8105448082815099</v>
      </c>
      <c r="T250" s="26">
        <v>3.8540473551267098</v>
      </c>
      <c r="U250" s="26">
        <v>3.7096916950911001</v>
      </c>
      <c r="V250" s="36">
        <v>0.11741374626460201</v>
      </c>
      <c r="W250" s="36">
        <v>0.14285324976154801</v>
      </c>
    </row>
    <row r="251" spans="1:23" x14ac:dyDescent="0.2">
      <c r="A251" s="34">
        <v>43922</v>
      </c>
      <c r="B251" s="25" t="s">
        <v>1008</v>
      </c>
      <c r="C251" s="26" t="s">
        <v>1074</v>
      </c>
      <c r="D251" s="26">
        <v>105.755</v>
      </c>
      <c r="E251" s="26">
        <v>414.62</v>
      </c>
      <c r="F251" s="26">
        <v>370.67</v>
      </c>
      <c r="G251" s="26">
        <v>424.7</v>
      </c>
      <c r="H251" s="26">
        <v>370</v>
      </c>
      <c r="I251" s="26">
        <v>0.82591412461146796</v>
      </c>
      <c r="J251" s="30">
        <v>502.01345108978302</v>
      </c>
      <c r="K251" s="30">
        <v>448.79968625596899</v>
      </c>
      <c r="L251" s="30">
        <v>514.21810978204303</v>
      </c>
      <c r="M251" s="30">
        <v>447.98846390241602</v>
      </c>
      <c r="N251" s="35">
        <v>1.83457612936251</v>
      </c>
      <c r="O251" s="35">
        <v>1.7293947142544199</v>
      </c>
      <c r="P251" s="26">
        <v>2.3080345024539599</v>
      </c>
      <c r="Q251" s="26">
        <v>1.8637527475937199</v>
      </c>
      <c r="R251" s="35">
        <v>6.4238725232805196</v>
      </c>
      <c r="S251" s="35">
        <v>5.4593004193428198</v>
      </c>
      <c r="T251" s="26">
        <v>6.0688479104142203</v>
      </c>
      <c r="U251" s="26">
        <v>5.41573200365033</v>
      </c>
      <c r="V251" s="36">
        <v>0.118569077616208</v>
      </c>
      <c r="W251" s="36">
        <v>0.14783783783783799</v>
      </c>
    </row>
    <row r="252" spans="1:23" x14ac:dyDescent="0.2">
      <c r="A252" s="34">
        <v>43952</v>
      </c>
      <c r="B252" s="25" t="s">
        <v>1009</v>
      </c>
      <c r="C252" s="26" t="s">
        <v>66</v>
      </c>
      <c r="D252" s="26">
        <v>106.16200000000001</v>
      </c>
      <c r="E252" s="26">
        <v>413.74</v>
      </c>
      <c r="F252" s="26">
        <v>365.48</v>
      </c>
      <c r="G252" s="26">
        <v>429.74</v>
      </c>
      <c r="H252" s="26">
        <v>373.56</v>
      </c>
      <c r="I252" s="26">
        <v>0.82909266982178298</v>
      </c>
      <c r="J252" s="30">
        <v>499.02744899304798</v>
      </c>
      <c r="K252" s="30">
        <v>440.81923927582397</v>
      </c>
      <c r="L252" s="30">
        <v>518.32565362370701</v>
      </c>
      <c r="M252" s="30">
        <v>450.564832614306</v>
      </c>
      <c r="N252" s="35">
        <v>-0.59480519700271195</v>
      </c>
      <c r="O252" s="35">
        <v>-1.77817570389157</v>
      </c>
      <c r="P252" s="26">
        <v>0.79879408436329702</v>
      </c>
      <c r="Q252" s="26">
        <v>0.57509711063712399</v>
      </c>
      <c r="R252" s="35">
        <v>4.6685443404100404</v>
      </c>
      <c r="S252" s="35">
        <v>4.5591173229516198</v>
      </c>
      <c r="T252" s="26">
        <v>5.2470752246566601</v>
      </c>
      <c r="U252" s="26">
        <v>5.1567604532906497</v>
      </c>
      <c r="V252" s="36">
        <v>0.132045529167123</v>
      </c>
      <c r="W252" s="36">
        <v>0.15039083413641699</v>
      </c>
    </row>
    <row r="253" spans="1:23" x14ac:dyDescent="0.2">
      <c r="A253" s="34">
        <v>43983</v>
      </c>
      <c r="B253" s="25" t="s">
        <v>1010</v>
      </c>
      <c r="C253" s="26" t="s">
        <v>67</v>
      </c>
      <c r="D253" s="26">
        <v>106.74299999999999</v>
      </c>
      <c r="E253" s="26">
        <v>414.79</v>
      </c>
      <c r="F253" s="26">
        <v>365.6</v>
      </c>
      <c r="G253" s="26">
        <v>428.11</v>
      </c>
      <c r="H253" s="26">
        <v>373.98</v>
      </c>
      <c r="I253" s="26">
        <v>0.83363010168220797</v>
      </c>
      <c r="J253" s="30">
        <v>497.57080408082999</v>
      </c>
      <c r="K253" s="30">
        <v>438.56381776791</v>
      </c>
      <c r="L253" s="30">
        <v>513.54911385289904</v>
      </c>
      <c r="M253" s="30">
        <v>448.61623787976703</v>
      </c>
      <c r="N253" s="35">
        <v>-0.29189675140274302</v>
      </c>
      <c r="O253" s="35">
        <v>-0.51164316503495799</v>
      </c>
      <c r="P253" s="26">
        <v>-0.92153258041820496</v>
      </c>
      <c r="Q253" s="26">
        <v>-0.43247821256550101</v>
      </c>
      <c r="R253" s="35">
        <v>4.1749831444343899</v>
      </c>
      <c r="S253" s="35">
        <v>4.2900903223150202</v>
      </c>
      <c r="T253" s="26">
        <v>4.5413280596848997</v>
      </c>
      <c r="U253" s="26">
        <v>5.0608905179135597</v>
      </c>
      <c r="V253" s="36">
        <v>0.13454595185995599</v>
      </c>
      <c r="W253" s="36">
        <v>0.14474036044708299</v>
      </c>
    </row>
    <row r="254" spans="1:23" x14ac:dyDescent="0.2">
      <c r="A254" s="34">
        <v>44013</v>
      </c>
      <c r="B254" s="25" t="s">
        <v>1011</v>
      </c>
      <c r="C254" s="26" t="s">
        <v>68</v>
      </c>
      <c r="D254" s="26">
        <v>107.444</v>
      </c>
      <c r="E254" s="26">
        <v>418.62</v>
      </c>
      <c r="F254" s="26">
        <v>366.28</v>
      </c>
      <c r="G254" s="26">
        <v>425.94</v>
      </c>
      <c r="H254" s="26">
        <v>371.96</v>
      </c>
      <c r="I254" s="26">
        <v>0.83910469674960597</v>
      </c>
      <c r="J254" s="30">
        <v>498.88887718253198</v>
      </c>
      <c r="K254" s="30">
        <v>436.51287070473899</v>
      </c>
      <c r="L254" s="30">
        <v>507.61246081679798</v>
      </c>
      <c r="M254" s="30">
        <v>443.28199024608199</v>
      </c>
      <c r="N254" s="35">
        <v>0.26490161619059399</v>
      </c>
      <c r="O254" s="35">
        <v>-0.46765076827566299</v>
      </c>
      <c r="P254" s="26">
        <v>-1.1560049225986899</v>
      </c>
      <c r="Q254" s="26">
        <v>-1.1890447075425099</v>
      </c>
      <c r="R254" s="35">
        <v>3.7820717358197302</v>
      </c>
      <c r="S254" s="35">
        <v>3.89825930224066</v>
      </c>
      <c r="T254" s="26">
        <v>2.4362981567995501</v>
      </c>
      <c r="U254" s="26">
        <v>3.4210139199496901</v>
      </c>
      <c r="V254" s="36">
        <v>0.142896145025664</v>
      </c>
      <c r="W254" s="36">
        <v>0.145123131519518</v>
      </c>
    </row>
    <row r="255" spans="1:23" x14ac:dyDescent="0.2">
      <c r="A255" s="34">
        <v>44044</v>
      </c>
      <c r="B255" s="25" t="s">
        <v>1012</v>
      </c>
      <c r="C255" s="26" t="s">
        <v>1075</v>
      </c>
      <c r="D255" s="26">
        <v>107.867</v>
      </c>
      <c r="E255" s="26">
        <v>417.3</v>
      </c>
      <c r="F255" s="26">
        <v>365.36</v>
      </c>
      <c r="G255" s="26">
        <v>424.45</v>
      </c>
      <c r="H255" s="26">
        <v>371.55</v>
      </c>
      <c r="I255" s="26">
        <v>0.84240819705418402</v>
      </c>
      <c r="J255" s="30">
        <v>495.36555016826298</v>
      </c>
      <c r="K255" s="30">
        <v>433.70898013294197</v>
      </c>
      <c r="L255" s="30">
        <v>503.85312190011803</v>
      </c>
      <c r="M255" s="30">
        <v>441.05696181408598</v>
      </c>
      <c r="N255" s="35">
        <v>-0.70623483012237598</v>
      </c>
      <c r="O255" s="35">
        <v>-0.64233857922009197</v>
      </c>
      <c r="P255" s="26">
        <v>-0.74059232325202096</v>
      </c>
      <c r="Q255" s="26">
        <v>-0.50194424338344501</v>
      </c>
      <c r="R255" s="35">
        <v>2.9898985908561699</v>
      </c>
      <c r="S255" s="35">
        <v>3.2018215863254702</v>
      </c>
      <c r="T255" s="26">
        <v>1.92515892124114</v>
      </c>
      <c r="U255" s="26">
        <v>3.1584674922656002</v>
      </c>
      <c r="V255" s="36">
        <v>0.142161156119991</v>
      </c>
      <c r="W255" s="36">
        <v>0.142376530749563</v>
      </c>
    </row>
    <row r="256" spans="1:23" x14ac:dyDescent="0.2">
      <c r="A256" s="34">
        <v>44075</v>
      </c>
      <c r="B256" s="25" t="s">
        <v>1013</v>
      </c>
      <c r="C256" s="26" t="s">
        <v>70</v>
      </c>
      <c r="D256" s="26">
        <v>108.114</v>
      </c>
      <c r="E256" s="26">
        <v>411.69</v>
      </c>
      <c r="F256" s="26">
        <v>361.72</v>
      </c>
      <c r="G256" s="26">
        <v>423.14</v>
      </c>
      <c r="H256" s="26">
        <v>370.27</v>
      </c>
      <c r="I256" s="26">
        <v>0.84433719132186902</v>
      </c>
      <c r="J256" s="30">
        <v>487.58956046395502</v>
      </c>
      <c r="K256" s="30">
        <v>428.40704367612</v>
      </c>
      <c r="L256" s="30">
        <v>501.15049336811097</v>
      </c>
      <c r="M256" s="30">
        <v>438.53332981852498</v>
      </c>
      <c r="N256" s="35">
        <v>-1.5697477754895901</v>
      </c>
      <c r="O256" s="35">
        <v>-1.2224640714602499</v>
      </c>
      <c r="P256" s="26">
        <v>-0.53639213781473405</v>
      </c>
      <c r="Q256" s="26">
        <v>-0.57217824772140002</v>
      </c>
      <c r="R256" s="35">
        <v>3.5538006993699001</v>
      </c>
      <c r="S256" s="35">
        <v>3.64855275735589</v>
      </c>
      <c r="T256" s="26">
        <v>3.2123542213796901</v>
      </c>
      <c r="U256" s="26">
        <v>3.9453643072215399</v>
      </c>
      <c r="V256" s="36">
        <v>0.13814552692690499</v>
      </c>
      <c r="W256" s="36">
        <v>0.14278769546547099</v>
      </c>
    </row>
    <row r="257" spans="1:23" x14ac:dyDescent="0.2">
      <c r="A257" s="34">
        <v>44105</v>
      </c>
      <c r="B257" s="25" t="s">
        <v>1014</v>
      </c>
      <c r="C257" s="26" t="s">
        <v>71</v>
      </c>
      <c r="D257" s="26">
        <v>108.774</v>
      </c>
      <c r="E257" s="26">
        <v>410.28</v>
      </c>
      <c r="F257" s="26">
        <v>360.57</v>
      </c>
      <c r="G257" s="26">
        <v>421.86</v>
      </c>
      <c r="H257" s="26">
        <v>369.83</v>
      </c>
      <c r="I257" s="26">
        <v>0.84949158896021704</v>
      </c>
      <c r="J257" s="30">
        <v>482.971232831375</v>
      </c>
      <c r="K257" s="30">
        <v>424.45387886811199</v>
      </c>
      <c r="L257" s="30">
        <v>496.60291577031302</v>
      </c>
      <c r="M257" s="30">
        <v>435.35451652049198</v>
      </c>
      <c r="N257" s="35">
        <v>-0.947175248827137</v>
      </c>
      <c r="O257" s="35">
        <v>-0.92275905972182304</v>
      </c>
      <c r="P257" s="26">
        <v>-0.90742754082421295</v>
      </c>
      <c r="Q257" s="26">
        <v>-0.72487381959047703</v>
      </c>
      <c r="R257" s="35">
        <v>3.5764131031463999</v>
      </c>
      <c r="S257" s="35">
        <v>3.3973840486031701</v>
      </c>
      <c r="T257" s="26">
        <v>3.2127203290456499</v>
      </c>
      <c r="U257" s="26">
        <v>3.9856779021442401</v>
      </c>
      <c r="V257" s="36">
        <v>0.13786504700890201</v>
      </c>
      <c r="W257" s="36">
        <v>0.140686261255171</v>
      </c>
    </row>
    <row r="258" spans="1:23" x14ac:dyDescent="0.2">
      <c r="A258" s="34">
        <v>44136</v>
      </c>
      <c r="B258" s="25" t="s">
        <v>1015</v>
      </c>
      <c r="C258" s="26" t="s">
        <v>72</v>
      </c>
      <c r="D258" s="26">
        <v>108.85599999999999</v>
      </c>
      <c r="E258" s="26">
        <v>415.97</v>
      </c>
      <c r="F258" s="26">
        <v>365.89</v>
      </c>
      <c r="G258" s="26">
        <v>426.06</v>
      </c>
      <c r="H258" s="26">
        <v>372.92</v>
      </c>
      <c r="I258" s="26">
        <v>0.85013198381831501</v>
      </c>
      <c r="J258" s="30">
        <v>489.30049441464001</v>
      </c>
      <c r="K258" s="30">
        <v>430.39199437789398</v>
      </c>
      <c r="L258" s="30">
        <v>501.16923972955101</v>
      </c>
      <c r="M258" s="30">
        <v>438.66129859631098</v>
      </c>
      <c r="N258" s="35">
        <v>1.3104841764921999</v>
      </c>
      <c r="O258" s="35">
        <v>1.3990013533665899</v>
      </c>
      <c r="P258" s="26">
        <v>0.91951211203726801</v>
      </c>
      <c r="Q258" s="26">
        <v>0.759560760331079</v>
      </c>
      <c r="R258" s="35">
        <v>4.3922211503095303</v>
      </c>
      <c r="S258" s="35">
        <v>4.2367042699692696</v>
      </c>
      <c r="T258" s="26">
        <v>4.2744263999616301</v>
      </c>
      <c r="U258" s="26">
        <v>4.8901113264766796</v>
      </c>
      <c r="V258" s="36">
        <v>0.13687173740741801</v>
      </c>
      <c r="W258" s="36">
        <v>0.14249705030569601</v>
      </c>
    </row>
    <row r="259" spans="1:23" x14ac:dyDescent="0.2">
      <c r="A259" s="34">
        <v>44166</v>
      </c>
      <c r="B259" s="25" t="s">
        <v>1016</v>
      </c>
      <c r="C259" s="26" t="s">
        <v>1072</v>
      </c>
      <c r="D259" s="26">
        <v>109.271</v>
      </c>
      <c r="E259" s="26">
        <v>418.39</v>
      </c>
      <c r="F259" s="26">
        <v>367.66</v>
      </c>
      <c r="G259" s="26">
        <v>428.56</v>
      </c>
      <c r="H259" s="26">
        <v>375.24</v>
      </c>
      <c r="I259" s="26">
        <v>0.85337300657576198</v>
      </c>
      <c r="J259" s="30">
        <v>490.277987206121</v>
      </c>
      <c r="K259" s="30">
        <v>430.83153224551802</v>
      </c>
      <c r="L259" s="30">
        <v>502.19540189071199</v>
      </c>
      <c r="M259" s="30">
        <v>439.713931784279</v>
      </c>
      <c r="N259" s="35">
        <v>0.19977351395290599</v>
      </c>
      <c r="O259" s="35">
        <v>0.102125010075915</v>
      </c>
      <c r="P259" s="26">
        <v>0.204753620097442</v>
      </c>
      <c r="Q259" s="26">
        <v>0.23996490944997501</v>
      </c>
      <c r="R259" s="35">
        <v>4.5394050090350202</v>
      </c>
      <c r="S259" s="35">
        <v>4.2717497990347102</v>
      </c>
      <c r="T259" s="26">
        <v>4.33235707006288</v>
      </c>
      <c r="U259" s="26">
        <v>5.1784307964798399</v>
      </c>
      <c r="V259" s="36">
        <v>0.137980743077844</v>
      </c>
      <c r="W259" s="36">
        <v>0.142095725402409</v>
      </c>
    </row>
    <row r="260" spans="1:23" x14ac:dyDescent="0.2">
      <c r="A260" s="34">
        <v>44197</v>
      </c>
      <c r="B260" s="25" t="s">
        <v>1054</v>
      </c>
      <c r="C260" s="26" t="s">
        <v>1073</v>
      </c>
      <c r="D260" s="26">
        <v>110.21</v>
      </c>
      <c r="E260" s="26">
        <v>436.33</v>
      </c>
      <c r="F260" s="26">
        <v>383.91</v>
      </c>
      <c r="G260" s="26">
        <v>449.57</v>
      </c>
      <c r="H260" s="26">
        <v>395.48</v>
      </c>
      <c r="I260" s="26">
        <v>0.86070630867032205</v>
      </c>
      <c r="J260" s="30">
        <v>506.94411741221302</v>
      </c>
      <c r="K260" s="30">
        <v>446.04064839851202</v>
      </c>
      <c r="L260" s="30">
        <v>522.32683259232397</v>
      </c>
      <c r="M260" s="30">
        <v>459.48309663369901</v>
      </c>
      <c r="N260" s="35">
        <v>3.3993225559779701</v>
      </c>
      <c r="O260" s="35">
        <v>3.5301771144101699</v>
      </c>
      <c r="P260" s="26">
        <v>4.0086847919791797</v>
      </c>
      <c r="Q260" s="26">
        <v>4.4959150530437402</v>
      </c>
      <c r="R260" s="35">
        <v>4.2065152615993204</v>
      </c>
      <c r="S260" s="35">
        <v>3.3190706429359702</v>
      </c>
      <c r="T260" s="26">
        <v>4.27952057904304</v>
      </c>
      <c r="U260" s="26">
        <v>5.0830172284573401</v>
      </c>
      <c r="V260" s="36">
        <v>0.13654241879607201</v>
      </c>
      <c r="W260" s="36">
        <v>0.13677050672600399</v>
      </c>
    </row>
    <row r="261" spans="1:23" x14ac:dyDescent="0.2">
      <c r="A261" s="34">
        <v>44228</v>
      </c>
      <c r="B261" s="25" t="s">
        <v>1017</v>
      </c>
      <c r="C261" s="26" t="s">
        <v>63</v>
      </c>
      <c r="D261" s="26">
        <v>110.907</v>
      </c>
      <c r="E261" s="26">
        <v>436.85</v>
      </c>
      <c r="F261" s="26">
        <v>384.48</v>
      </c>
      <c r="G261" s="26">
        <v>450.48</v>
      </c>
      <c r="H261" s="26">
        <v>396.47</v>
      </c>
      <c r="I261" s="26">
        <v>0.86614966496415402</v>
      </c>
      <c r="J261" s="30">
        <v>504.35856257945801</v>
      </c>
      <c r="K261" s="30">
        <v>443.89557088371299</v>
      </c>
      <c r="L261" s="30">
        <v>520.09487300170395</v>
      </c>
      <c r="M261" s="30">
        <v>457.73844410181499</v>
      </c>
      <c r="N261" s="35">
        <v>-0.510027583701533</v>
      </c>
      <c r="O261" s="35">
        <v>-0.48091525346408698</v>
      </c>
      <c r="P261" s="26">
        <v>-0.42731091939933702</v>
      </c>
      <c r="Q261" s="26">
        <v>-0.37969895838739798</v>
      </c>
      <c r="R261" s="35">
        <v>3.9359033090840398</v>
      </c>
      <c r="S261" s="35">
        <v>3.01663786066415</v>
      </c>
      <c r="T261" s="26">
        <v>3.9231543583133002</v>
      </c>
      <c r="U261" s="26">
        <v>4.6637630240304704</v>
      </c>
      <c r="V261" s="36">
        <v>0.136209945900957</v>
      </c>
      <c r="W261" s="36">
        <v>0.13622720508487399</v>
      </c>
    </row>
    <row r="262" spans="1:23" x14ac:dyDescent="0.2">
      <c r="A262" s="34">
        <v>44256</v>
      </c>
      <c r="B262" s="25" t="s">
        <v>1018</v>
      </c>
      <c r="C262" s="26" t="s">
        <v>64</v>
      </c>
      <c r="D262" s="26">
        <v>111.824</v>
      </c>
      <c r="E262" s="26">
        <v>440.88</v>
      </c>
      <c r="F262" s="26">
        <v>391.39</v>
      </c>
      <c r="G262" s="26">
        <v>447.77</v>
      </c>
      <c r="H262" s="26">
        <v>395.01</v>
      </c>
      <c r="I262" s="26">
        <v>0.87331115380410196</v>
      </c>
      <c r="J262" s="30">
        <v>504.83724853340999</v>
      </c>
      <c r="K262" s="30">
        <v>448.16787040349101</v>
      </c>
      <c r="L262" s="30">
        <v>512.72676187580498</v>
      </c>
      <c r="M262" s="30">
        <v>452.31301384318198</v>
      </c>
      <c r="N262" s="35">
        <v>9.4909849751134701E-2</v>
      </c>
      <c r="O262" s="35">
        <v>0.96245599190647502</v>
      </c>
      <c r="P262" s="26">
        <v>-1.41668597565182</v>
      </c>
      <c r="Q262" s="26">
        <v>-1.18526864600129</v>
      </c>
      <c r="R262" s="35">
        <v>2.4073898958515199</v>
      </c>
      <c r="S262" s="35">
        <v>1.58618105744543</v>
      </c>
      <c r="T262" s="26">
        <v>2.0113182450057598</v>
      </c>
      <c r="U262" s="26">
        <v>2.8470702242838799</v>
      </c>
      <c r="V262" s="128">
        <v>0.12644676665218799</v>
      </c>
      <c r="W262" s="128">
        <v>0.133566238829397</v>
      </c>
    </row>
    <row r="263" spans="1:23" x14ac:dyDescent="0.2">
      <c r="A263" s="34">
        <v>44287</v>
      </c>
      <c r="B263" s="25" t="s">
        <v>1019</v>
      </c>
      <c r="C263" s="26" t="s">
        <v>1074</v>
      </c>
      <c r="D263" s="26">
        <v>112.19</v>
      </c>
      <c r="E263" s="26">
        <v>441</v>
      </c>
      <c r="F263" s="26">
        <v>390.85</v>
      </c>
      <c r="G263" s="26">
        <v>448.13</v>
      </c>
      <c r="H263" s="26">
        <v>395.08</v>
      </c>
      <c r="I263" s="26">
        <v>0.87616950158536799</v>
      </c>
      <c r="J263" s="30">
        <v>503.327266244763</v>
      </c>
      <c r="K263" s="30">
        <v>446.08948301987698</v>
      </c>
      <c r="L263" s="30">
        <v>511.46496104822199</v>
      </c>
      <c r="M263" s="30">
        <v>450.91731598181701</v>
      </c>
      <c r="N263" s="35">
        <v>-0.299102788677508</v>
      </c>
      <c r="O263" s="35">
        <v>-0.46375198243080501</v>
      </c>
      <c r="P263" s="26">
        <v>-0.24609615128469201</v>
      </c>
      <c r="Q263" s="26">
        <v>-0.308569026017325</v>
      </c>
      <c r="R263" s="35">
        <v>0.261709153834078</v>
      </c>
      <c r="S263" s="35">
        <v>-0.60387814855695798</v>
      </c>
      <c r="T263" s="26">
        <v>-0.53540485670342497</v>
      </c>
      <c r="U263" s="26">
        <v>0.653778459803944</v>
      </c>
      <c r="V263" s="36">
        <v>0.128310093386209</v>
      </c>
      <c r="W263" s="36">
        <v>0.13427660220714799</v>
      </c>
    </row>
    <row r="264" spans="1:23" x14ac:dyDescent="0.2">
      <c r="A264" s="34">
        <v>44317</v>
      </c>
      <c r="B264" s="25" t="s">
        <v>1020</v>
      </c>
      <c r="C264" s="26" t="s">
        <v>66</v>
      </c>
      <c r="D264" s="26">
        <v>112.419</v>
      </c>
      <c r="E264" s="26">
        <v>442.26</v>
      </c>
      <c r="F264" s="26">
        <v>384.54</v>
      </c>
      <c r="G264" s="26">
        <v>455.21</v>
      </c>
      <c r="H264" s="26">
        <v>398.11</v>
      </c>
      <c r="I264" s="26">
        <v>0.87795792137200701</v>
      </c>
      <c r="J264" s="30">
        <v>503.73712593067</v>
      </c>
      <c r="K264" s="30">
        <v>437.99365623248701</v>
      </c>
      <c r="L264" s="30">
        <v>518.48726336295499</v>
      </c>
      <c r="M264" s="30">
        <v>453.44997785071899</v>
      </c>
      <c r="N264" s="35">
        <v>8.1430058213327605E-2</v>
      </c>
      <c r="O264" s="35">
        <v>-1.8148436794751599</v>
      </c>
      <c r="P264" s="26">
        <v>1.37297818023367</v>
      </c>
      <c r="Q264" s="26">
        <v>0.56166879805625802</v>
      </c>
      <c r="R264" s="35">
        <v>0.94377111862784502</v>
      </c>
      <c r="S264" s="35">
        <v>-0.64098451056225902</v>
      </c>
      <c r="T264" s="26">
        <v>3.1179189784946701E-2</v>
      </c>
      <c r="U264" s="26">
        <v>0.640339642060472</v>
      </c>
      <c r="V264" s="36">
        <v>0.15010141987829601</v>
      </c>
      <c r="W264" s="36">
        <v>0.14342769586295201</v>
      </c>
    </row>
    <row r="265" spans="1:23" x14ac:dyDescent="0.2">
      <c r="A265" s="34">
        <v>44348</v>
      </c>
      <c r="B265" s="25" t="s">
        <v>1021</v>
      </c>
      <c r="C265" s="26" t="s">
        <v>67</v>
      </c>
      <c r="D265" s="26">
        <v>113.018</v>
      </c>
      <c r="E265" s="26">
        <v>441.9</v>
      </c>
      <c r="F265" s="26">
        <v>383.07</v>
      </c>
      <c r="G265" s="26">
        <v>454.36</v>
      </c>
      <c r="H265" s="26">
        <v>396.51</v>
      </c>
      <c r="I265" s="26">
        <v>0.88263592771347799</v>
      </c>
      <c r="J265" s="30">
        <v>500.65942947141201</v>
      </c>
      <c r="K265" s="30">
        <v>434.00680617246798</v>
      </c>
      <c r="L265" s="30">
        <v>514.776235289954</v>
      </c>
      <c r="M265" s="30">
        <v>449.233922561008</v>
      </c>
      <c r="N265" s="35">
        <v>-0.61097272780365997</v>
      </c>
      <c r="O265" s="35">
        <v>-0.91025292336723895</v>
      </c>
      <c r="P265" s="26">
        <v>-0.71574141453942797</v>
      </c>
      <c r="Q265" s="26">
        <v>-0.92977296188097003</v>
      </c>
      <c r="R265" s="35">
        <v>0.62074088054415699</v>
      </c>
      <c r="S265" s="35">
        <v>-1.0390760502393701</v>
      </c>
      <c r="T265" s="26">
        <v>0.23894918790692299</v>
      </c>
      <c r="U265" s="26">
        <v>0.137686652663294</v>
      </c>
      <c r="V265" s="36">
        <v>0.15357506460960099</v>
      </c>
      <c r="W265" s="36">
        <v>0.145897959698368</v>
      </c>
    </row>
    <row r="266" spans="1:23" x14ac:dyDescent="0.2">
      <c r="A266" s="34">
        <v>44378</v>
      </c>
      <c r="B266" s="25" t="s">
        <v>1022</v>
      </c>
      <c r="C266" s="26" t="s">
        <v>68</v>
      </c>
      <c r="D266" s="26">
        <v>113.682</v>
      </c>
      <c r="E266" s="26">
        <v>447.66</v>
      </c>
      <c r="F266" s="26">
        <v>385.65</v>
      </c>
      <c r="G266" s="26">
        <v>458.73</v>
      </c>
      <c r="H266" s="26">
        <v>398.42</v>
      </c>
      <c r="I266" s="26">
        <v>0.88782156412539204</v>
      </c>
      <c r="J266" s="30">
        <v>504.22294083496098</v>
      </c>
      <c r="K266" s="30">
        <v>434.37782498548597</v>
      </c>
      <c r="L266" s="30">
        <v>516.69166253232697</v>
      </c>
      <c r="M266" s="30">
        <v>448.76134585950302</v>
      </c>
      <c r="N266" s="35">
        <v>0.71176355697752902</v>
      </c>
      <c r="O266" s="35">
        <v>8.5486865123085606E-2</v>
      </c>
      <c r="P266" s="26">
        <v>0.372089290659328</v>
      </c>
      <c r="Q266" s="26">
        <v>-0.105196130072072</v>
      </c>
      <c r="R266" s="35">
        <v>1.0691887304748999</v>
      </c>
      <c r="S266" s="35">
        <v>-0.48911403592897301</v>
      </c>
      <c r="T266" s="26">
        <v>1.7886089125787299</v>
      </c>
      <c r="U266" s="26">
        <v>1.23608802838557</v>
      </c>
      <c r="V266" s="36">
        <v>0.160793465577596</v>
      </c>
      <c r="W266" s="36">
        <v>0.151372923046032</v>
      </c>
    </row>
    <row r="267" spans="1:23" x14ac:dyDescent="0.2">
      <c r="A267" s="34">
        <v>44409</v>
      </c>
      <c r="B267" s="25" t="s">
        <v>1023</v>
      </c>
      <c r="C267" s="26" t="s">
        <v>1075</v>
      </c>
      <c r="D267" s="26">
        <v>113.899</v>
      </c>
      <c r="E267" s="26">
        <v>447.43</v>
      </c>
      <c r="F267" s="26">
        <v>385.56</v>
      </c>
      <c r="G267" s="26">
        <v>457.48</v>
      </c>
      <c r="H267" s="26">
        <v>397.51</v>
      </c>
      <c r="I267" s="26">
        <v>0.88951626759133395</v>
      </c>
      <c r="J267" s="30">
        <v>503.003729444508</v>
      </c>
      <c r="K267" s="30">
        <v>433.44907119465501</v>
      </c>
      <c r="L267" s="30">
        <v>514.30200510979</v>
      </c>
      <c r="M267" s="30">
        <v>446.88333927426902</v>
      </c>
      <c r="N267" s="35">
        <v>-0.24180006336759199</v>
      </c>
      <c r="O267" s="35">
        <v>-0.21381243180679199</v>
      </c>
      <c r="P267" s="26">
        <v>-0.46249196490319999</v>
      </c>
      <c r="Q267" s="26">
        <v>-0.41848670848345598</v>
      </c>
      <c r="R267" s="35">
        <v>1.5419278295898</v>
      </c>
      <c r="S267" s="35">
        <v>-5.9927036375162501E-2</v>
      </c>
      <c r="T267" s="26">
        <v>2.07379546846271</v>
      </c>
      <c r="U267" s="26">
        <v>1.32100339970131</v>
      </c>
      <c r="V267" s="36">
        <v>0.16046789086004801</v>
      </c>
      <c r="W267" s="36">
        <v>0.15086412920429701</v>
      </c>
    </row>
    <row r="268" spans="1:23" x14ac:dyDescent="0.2">
      <c r="A268" s="34">
        <v>44440</v>
      </c>
      <c r="B268" s="25" t="s">
        <v>1024</v>
      </c>
      <c r="C268" s="26" t="s">
        <v>70</v>
      </c>
      <c r="D268" s="26">
        <v>114.601</v>
      </c>
      <c r="E268" s="26">
        <v>445.97</v>
      </c>
      <c r="F268" s="26">
        <v>385.62</v>
      </c>
      <c r="G268" s="26">
        <v>454.53</v>
      </c>
      <c r="H268" s="26">
        <v>396.61</v>
      </c>
      <c r="I268" s="26">
        <v>0.89499867235212305</v>
      </c>
      <c r="J268" s="30">
        <v>498.291241961239</v>
      </c>
      <c r="K268" s="30">
        <v>430.86097433704799</v>
      </c>
      <c r="L268" s="30">
        <v>507.85550195897099</v>
      </c>
      <c r="M268" s="30">
        <v>443.14032216123798</v>
      </c>
      <c r="N268" s="35">
        <v>-0.93686929289223997</v>
      </c>
      <c r="O268" s="35">
        <v>-0.59709364481368399</v>
      </c>
      <c r="P268" s="26">
        <v>-1.2534470188276701</v>
      </c>
      <c r="Q268" s="26">
        <v>-0.83758260469280998</v>
      </c>
      <c r="R268" s="35">
        <v>2.19481349992436</v>
      </c>
      <c r="S268" s="35">
        <v>0.57280352812853996</v>
      </c>
      <c r="T268" s="26">
        <v>1.33792317469281</v>
      </c>
      <c r="U268" s="26">
        <v>1.05054554111528</v>
      </c>
      <c r="V268" s="36">
        <v>0.15650121881645199</v>
      </c>
      <c r="W268" s="36">
        <v>0.14603766924686701</v>
      </c>
    </row>
    <row r="269" spans="1:23" x14ac:dyDescent="0.2">
      <c r="A269" s="34">
        <v>44470</v>
      </c>
      <c r="B269" s="25" t="s">
        <v>1025</v>
      </c>
      <c r="C269" s="26" t="s">
        <v>71</v>
      </c>
      <c r="D269" s="26">
        <v>115.56100000000001</v>
      </c>
      <c r="E269" s="26">
        <v>445.78</v>
      </c>
      <c r="F269" s="26">
        <v>385.66</v>
      </c>
      <c r="G269" s="26">
        <v>454.35</v>
      </c>
      <c r="H269" s="26">
        <v>396.8</v>
      </c>
      <c r="I269" s="26">
        <v>0.90249597800790304</v>
      </c>
      <c r="J269" s="30">
        <v>493.94125942143103</v>
      </c>
      <c r="K269" s="30">
        <v>427.32600410173001</v>
      </c>
      <c r="L269" s="30">
        <v>503.43714661520801</v>
      </c>
      <c r="M269" s="30">
        <v>439.66954941545998</v>
      </c>
      <c r="N269" s="35">
        <v>-0.87297993091092196</v>
      </c>
      <c r="O269" s="35">
        <v>-0.82044335548304703</v>
      </c>
      <c r="P269" s="26">
        <v>-0.87000245674606602</v>
      </c>
      <c r="Q269" s="26">
        <v>-0.78322205680814205</v>
      </c>
      <c r="R269" s="35">
        <v>2.2713623181540599</v>
      </c>
      <c r="S269" s="35">
        <v>0.67666367928527205</v>
      </c>
      <c r="T269" s="26">
        <v>1.37619627832708</v>
      </c>
      <c r="U269" s="26">
        <v>0.99115381401242397</v>
      </c>
      <c r="V269" s="36">
        <v>0.155888606544625</v>
      </c>
      <c r="W269" s="36">
        <v>0.145035282258065</v>
      </c>
    </row>
    <row r="270" spans="1:23" x14ac:dyDescent="0.2">
      <c r="A270" s="34">
        <v>44501</v>
      </c>
      <c r="B270" s="25" t="s">
        <v>1026</v>
      </c>
      <c r="C270" s="26" t="s">
        <v>72</v>
      </c>
      <c r="D270" s="26">
        <v>116.884</v>
      </c>
      <c r="E270" s="26">
        <v>450.96</v>
      </c>
      <c r="F270" s="26">
        <v>389.02</v>
      </c>
      <c r="G270" s="26">
        <v>458.92</v>
      </c>
      <c r="H270" s="26">
        <v>399.32</v>
      </c>
      <c r="I270" s="26">
        <v>0.91282820236477502</v>
      </c>
      <c r="J270" s="30">
        <v>494.02505184627501</v>
      </c>
      <c r="K270" s="30">
        <v>426.17000547551402</v>
      </c>
      <c r="L270" s="30">
        <v>502.74520310735397</v>
      </c>
      <c r="M270" s="30">
        <v>437.453618288217</v>
      </c>
      <c r="N270" s="35">
        <v>1.6964046482370598E-2</v>
      </c>
      <c r="O270" s="35">
        <v>-0.27051913881199802</v>
      </c>
      <c r="P270" s="26">
        <v>-0.137443872091181</v>
      </c>
      <c r="Q270" s="26">
        <v>-0.50399922628003901</v>
      </c>
      <c r="R270" s="35">
        <v>0.96557381109689799</v>
      </c>
      <c r="S270" s="35">
        <v>-0.98096362328536901</v>
      </c>
      <c r="T270" s="26">
        <v>0.31445732356874001</v>
      </c>
      <c r="U270" s="26">
        <v>-0.27531043015599499</v>
      </c>
      <c r="V270" s="36">
        <v>0.159220605624389</v>
      </c>
      <c r="W270" s="36">
        <v>0.14925373134328401</v>
      </c>
    </row>
    <row r="271" spans="1:23" x14ac:dyDescent="0.2">
      <c r="A271" s="34">
        <v>44531</v>
      </c>
      <c r="B271" s="25" t="s">
        <v>1027</v>
      </c>
      <c r="C271" s="26" t="s">
        <v>1072</v>
      </c>
      <c r="D271" s="26">
        <v>117.30800000000001</v>
      </c>
      <c r="E271" s="26">
        <v>454.14</v>
      </c>
      <c r="F271" s="26">
        <v>391.24</v>
      </c>
      <c r="G271" s="26">
        <v>461.99</v>
      </c>
      <c r="H271" s="26">
        <v>401.93</v>
      </c>
      <c r="I271" s="26">
        <v>0.91613951236274505</v>
      </c>
      <c r="J271" s="30">
        <v>495.71052647730801</v>
      </c>
      <c r="K271" s="30">
        <v>427.05286118593801</v>
      </c>
      <c r="L271" s="30">
        <v>504.27909042861501</v>
      </c>
      <c r="M271" s="30">
        <v>438.72138967504299</v>
      </c>
      <c r="N271" s="35">
        <v>0.34117189497449002</v>
      </c>
      <c r="O271" s="35">
        <v>0.20716045218589499</v>
      </c>
      <c r="P271" s="26">
        <v>0.30510232853151498</v>
      </c>
      <c r="Q271" s="26">
        <v>0.28980704098116</v>
      </c>
      <c r="R271" s="35">
        <v>1.10805286244742</v>
      </c>
      <c r="S271" s="35">
        <v>-0.87706464749354196</v>
      </c>
      <c r="T271" s="26">
        <v>0.41491589330733297</v>
      </c>
      <c r="U271" s="26">
        <v>-0.225724508024672</v>
      </c>
      <c r="V271" s="36">
        <v>0.16077088232287101</v>
      </c>
      <c r="W271" s="36">
        <v>0.149429005050631</v>
      </c>
    </row>
    <row r="272" spans="1:23" x14ac:dyDescent="0.2">
      <c r="A272" s="34">
        <v>44562</v>
      </c>
      <c r="B272" s="25" t="s">
        <v>1055</v>
      </c>
      <c r="C272" s="26" t="s">
        <v>1073</v>
      </c>
      <c r="D272" s="26">
        <v>118.002</v>
      </c>
      <c r="E272" s="26">
        <v>480.26</v>
      </c>
      <c r="F272" s="26">
        <v>413.1</v>
      </c>
      <c r="G272" s="26">
        <v>490.49</v>
      </c>
      <c r="H272" s="26">
        <v>429.48</v>
      </c>
      <c r="I272" s="26">
        <v>0.92155943957640196</v>
      </c>
      <c r="J272" s="30">
        <v>521.13838714598103</v>
      </c>
      <c r="K272" s="30">
        <v>448.26191589973098</v>
      </c>
      <c r="L272" s="30">
        <v>532.23913611633702</v>
      </c>
      <c r="M272" s="30">
        <v>466.03613565871802</v>
      </c>
      <c r="N272" s="35">
        <v>5.1295785161901399</v>
      </c>
      <c r="O272" s="35">
        <v>4.9663769152358697</v>
      </c>
      <c r="P272" s="26">
        <v>5.54455780904122</v>
      </c>
      <c r="Q272" s="26">
        <v>6.2259891189499399</v>
      </c>
      <c r="R272" s="35">
        <v>2.7999673427960401</v>
      </c>
      <c r="S272" s="35">
        <v>0.497996653263311</v>
      </c>
      <c r="T272" s="26">
        <v>1.8977205277428</v>
      </c>
      <c r="U272" s="26">
        <v>1.4261762996348799</v>
      </c>
      <c r="V272" s="36">
        <v>0.16257564754296799</v>
      </c>
      <c r="W272" s="36">
        <v>0.14205550898761299</v>
      </c>
    </row>
    <row r="273" spans="1:23" x14ac:dyDescent="0.2">
      <c r="A273" s="34">
        <v>44593</v>
      </c>
      <c r="B273" s="25" t="s">
        <v>1056</v>
      </c>
      <c r="C273" s="26" t="s">
        <v>63</v>
      </c>
      <c r="D273" s="26">
        <v>118.98099999999999</v>
      </c>
      <c r="E273" s="26">
        <v>484.38</v>
      </c>
      <c r="F273" s="26">
        <v>415.56</v>
      </c>
      <c r="G273" s="26">
        <v>494.64</v>
      </c>
      <c r="H273" s="26">
        <v>432.46</v>
      </c>
      <c r="I273" s="26">
        <v>0.92920512940661903</v>
      </c>
      <c r="J273" s="30">
        <v>521.28425109891498</v>
      </c>
      <c r="K273" s="30">
        <v>447.22094922718799</v>
      </c>
      <c r="L273" s="30">
        <v>532.32594649565897</v>
      </c>
      <c r="M273" s="30">
        <v>465.40853716139497</v>
      </c>
      <c r="N273" s="35">
        <v>2.79894854288587E-2</v>
      </c>
      <c r="O273" s="35">
        <v>-0.232222866949028</v>
      </c>
      <c r="P273" s="26">
        <v>1.6310408880371201E-2</v>
      </c>
      <c r="Q273" s="26">
        <v>-0.13466734643550199</v>
      </c>
      <c r="R273" s="35">
        <v>3.3558840426725101</v>
      </c>
      <c r="S273" s="35">
        <v>0.74913528352038605</v>
      </c>
      <c r="T273" s="26">
        <v>2.35170045483506</v>
      </c>
      <c r="U273" s="26">
        <v>1.67564974242678</v>
      </c>
      <c r="V273" s="36">
        <v>0.16560785446144999</v>
      </c>
      <c r="W273" s="36">
        <v>0.143782083892152</v>
      </c>
    </row>
    <row r="274" spans="1:23" x14ac:dyDescent="0.2">
      <c r="A274" s="34">
        <v>44621</v>
      </c>
      <c r="B274" s="25" t="s">
        <v>1064</v>
      </c>
      <c r="C274" s="26" t="s">
        <v>64</v>
      </c>
      <c r="D274" s="26">
        <v>120.15900000000001</v>
      </c>
      <c r="E274" s="26">
        <v>487.69</v>
      </c>
      <c r="F274" s="26">
        <v>420.2</v>
      </c>
      <c r="G274" s="26">
        <v>496.14</v>
      </c>
      <c r="H274" s="26">
        <v>435.51</v>
      </c>
      <c r="I274" s="26">
        <v>0.93840494822173304</v>
      </c>
      <c r="J274" s="30">
        <v>519.70101066087398</v>
      </c>
      <c r="K274" s="30">
        <v>447.781100042444</v>
      </c>
      <c r="L274" s="30">
        <v>528.70565201108502</v>
      </c>
      <c r="M274" s="30">
        <v>464.09601827578501</v>
      </c>
      <c r="N274" s="35">
        <v>-0.303719215514964</v>
      </c>
      <c r="O274" s="35">
        <v>0.12525147049218299</v>
      </c>
      <c r="P274" s="26">
        <v>-0.68008980370135597</v>
      </c>
      <c r="Q274" s="26">
        <v>-0.28201435530518199</v>
      </c>
      <c r="R274" s="35">
        <v>2.9442681122767902</v>
      </c>
      <c r="S274" s="35">
        <v>-8.6300332216848699E-2</v>
      </c>
      <c r="T274" s="26">
        <v>3.11645330874126</v>
      </c>
      <c r="U274" s="26">
        <v>2.60505536475402</v>
      </c>
      <c r="V274" s="36">
        <v>0.160613993336506</v>
      </c>
      <c r="W274" s="36">
        <v>0.139216091478956</v>
      </c>
    </row>
    <row r="275" spans="1:23" x14ac:dyDescent="0.2">
      <c r="A275" s="34">
        <v>44652</v>
      </c>
      <c r="B275" s="25" t="s">
        <v>1109</v>
      </c>
      <c r="C275" s="26" t="s">
        <v>1074</v>
      </c>
      <c r="D275" s="26">
        <v>120.809</v>
      </c>
      <c r="E275" s="26">
        <v>489.96</v>
      </c>
      <c r="F275" s="26">
        <v>421.67</v>
      </c>
      <c r="G275" s="26">
        <v>497.83</v>
      </c>
      <c r="H275" s="26">
        <v>436.71</v>
      </c>
      <c r="I275" s="26">
        <v>0.94348124892616703</v>
      </c>
      <c r="J275" s="30">
        <v>519.31079770546899</v>
      </c>
      <c r="K275" s="30">
        <v>446.929920949598</v>
      </c>
      <c r="L275" s="30">
        <v>527.65224594194103</v>
      </c>
      <c r="M275" s="30">
        <v>462.87088428842202</v>
      </c>
      <c r="N275" s="3">
        <v>-7.5084124794988494E-2</v>
      </c>
      <c r="O275" s="3">
        <v>-0.19008821336249401</v>
      </c>
      <c r="P275" s="4">
        <v>-0.199242445231473</v>
      </c>
      <c r="Q275" s="4">
        <v>-0.26398286973329199</v>
      </c>
      <c r="R275" s="3">
        <v>3.1755743295919201</v>
      </c>
      <c r="S275" s="3">
        <v>0.18840119790128901</v>
      </c>
      <c r="T275" s="4">
        <v>3.16488638059282</v>
      </c>
      <c r="U275" s="4">
        <v>2.6509446151071301</v>
      </c>
      <c r="V275" s="36">
        <v>0.16195128892261701</v>
      </c>
      <c r="W275" s="36">
        <v>0.13995557692748101</v>
      </c>
    </row>
    <row r="276" spans="1:23" x14ac:dyDescent="0.2">
      <c r="A276" s="34">
        <v>44682</v>
      </c>
      <c r="B276" s="25" t="s">
        <v>1123</v>
      </c>
      <c r="C276" s="26" t="s">
        <v>66</v>
      </c>
      <c r="D276" s="26">
        <v>121.02200000000001</v>
      </c>
      <c r="E276" s="26">
        <v>496.07</v>
      </c>
      <c r="F276" s="26">
        <v>425.16</v>
      </c>
      <c r="G276" s="26">
        <v>505.97</v>
      </c>
      <c r="H276" s="26">
        <v>440.78</v>
      </c>
      <c r="I276" s="26">
        <v>0.94514471361854302</v>
      </c>
      <c r="J276" s="30">
        <v>524.86142370808602</v>
      </c>
      <c r="K276" s="30">
        <v>449.83587579117801</v>
      </c>
      <c r="L276" s="30">
        <v>535.33601014691499</v>
      </c>
      <c r="M276" s="30">
        <v>466.36244550577601</v>
      </c>
      <c r="N276" s="3">
        <v>1.06884471248088</v>
      </c>
      <c r="O276" s="3">
        <v>0.65020369086186103</v>
      </c>
      <c r="P276" s="4">
        <v>1.4562174735478299</v>
      </c>
      <c r="Q276" s="4">
        <v>0.75432725104782605</v>
      </c>
      <c r="R276" s="3">
        <v>4.1935161595223303</v>
      </c>
      <c r="S276" s="3">
        <v>2.7037422552086401</v>
      </c>
      <c r="T276" s="4">
        <v>3.2495970440389299</v>
      </c>
      <c r="U276" s="4">
        <v>2.84760575273586</v>
      </c>
      <c r="V276" s="36">
        <v>0.16678426945149999</v>
      </c>
      <c r="W276" s="36">
        <v>0.14789691002314101</v>
      </c>
    </row>
    <row r="277" spans="1:23" x14ac:dyDescent="0.2">
      <c r="A277" s="34">
        <v>44713</v>
      </c>
      <c r="B277" s="25" t="s">
        <v>1133</v>
      </c>
      <c r="C277" s="26" t="s">
        <v>67</v>
      </c>
      <c r="D277" s="26">
        <v>122.044</v>
      </c>
      <c r="E277" s="26">
        <v>496.27</v>
      </c>
      <c r="F277" s="26">
        <v>424.93</v>
      </c>
      <c r="G277" s="26">
        <v>505.61</v>
      </c>
      <c r="H277" s="26">
        <v>440.39</v>
      </c>
      <c r="I277" s="26">
        <v>0.95312622026459204</v>
      </c>
      <c r="J277" s="30">
        <v>520.67605470158298</v>
      </c>
      <c r="K277" s="30">
        <v>445.82762593818597</v>
      </c>
      <c r="L277" s="30">
        <v>530.47538641801304</v>
      </c>
      <c r="M277" s="30">
        <v>462.047933040543</v>
      </c>
      <c r="N277" s="35">
        <v>-0.797423627923322</v>
      </c>
      <c r="O277" s="35">
        <v>-0.89104717269213896</v>
      </c>
      <c r="P277" s="26">
        <v>-0.90795755128977296</v>
      </c>
      <c r="Q277" s="26">
        <v>-0.92514148744413705</v>
      </c>
      <c r="R277" s="35">
        <v>3.9980521791639099</v>
      </c>
      <c r="S277" s="35">
        <v>2.7236484768445401</v>
      </c>
      <c r="T277" s="26">
        <v>3.0497039396577099</v>
      </c>
      <c r="U277" s="26">
        <v>2.8524138173903402</v>
      </c>
      <c r="V277" s="36">
        <v>0.16788647541948101</v>
      </c>
      <c r="W277" s="36">
        <v>0.14809600581302901</v>
      </c>
    </row>
    <row r="278" spans="1:23" x14ac:dyDescent="0.2">
      <c r="A278" s="34">
        <v>44743</v>
      </c>
      <c r="B278" s="25" t="s">
        <v>1141</v>
      </c>
      <c r="C278" s="26" t="s">
        <v>68</v>
      </c>
      <c r="D278" s="26">
        <v>122.94799999999999</v>
      </c>
      <c r="E278" s="26">
        <v>503.7</v>
      </c>
      <c r="F278" s="26">
        <v>429.13</v>
      </c>
      <c r="G278" s="26">
        <v>512.25</v>
      </c>
      <c r="H278" s="26">
        <v>443.71</v>
      </c>
      <c r="I278" s="26">
        <v>0.96018618309045201</v>
      </c>
      <c r="J278" s="30">
        <v>524.58576146012899</v>
      </c>
      <c r="K278" s="30">
        <v>446.92373995510297</v>
      </c>
      <c r="L278" s="30">
        <v>533.49028451052504</v>
      </c>
      <c r="M278" s="30">
        <v>462.10829505156602</v>
      </c>
      <c r="N278" s="35">
        <v>0.75089044776357505</v>
      </c>
      <c r="O278" s="35">
        <v>0.24586049700490201</v>
      </c>
      <c r="P278" s="26">
        <v>0.56833892197514202</v>
      </c>
      <c r="Q278" s="26">
        <v>1.30640149446304E-2</v>
      </c>
      <c r="R278" s="35">
        <v>4.0384558051740296</v>
      </c>
      <c r="S278" s="35">
        <v>2.8882494105301899</v>
      </c>
      <c r="T278" s="26">
        <v>3.2511888997525298</v>
      </c>
      <c r="U278" s="26">
        <v>2.9741753195121001</v>
      </c>
      <c r="V278" s="36">
        <v>0.173770186190665</v>
      </c>
      <c r="W278" s="36">
        <v>0.154470262108134</v>
      </c>
    </row>
    <row r="279" spans="1:23" x14ac:dyDescent="0.2">
      <c r="A279" s="34">
        <v>44774</v>
      </c>
      <c r="B279" s="25" t="s">
        <v>1155</v>
      </c>
      <c r="C279" s="26" t="s">
        <v>1075</v>
      </c>
      <c r="D279" s="26">
        <v>123.803</v>
      </c>
      <c r="E279" s="26">
        <v>502.77</v>
      </c>
      <c r="F279" s="26">
        <v>428.17</v>
      </c>
      <c r="G279" s="26">
        <v>511.13</v>
      </c>
      <c r="H279" s="26">
        <v>442.88</v>
      </c>
      <c r="I279" s="26">
        <v>0.96686347094013103</v>
      </c>
      <c r="J279" s="30">
        <v>520.00102921577002</v>
      </c>
      <c r="K279" s="30">
        <v>442.84432380475403</v>
      </c>
      <c r="L279" s="30">
        <v>528.64754472831805</v>
      </c>
      <c r="M279" s="30">
        <v>458.05846772695298</v>
      </c>
      <c r="N279" s="35">
        <v>-0.873971918642658</v>
      </c>
      <c r="O279" s="35">
        <v>-0.91277678620483904</v>
      </c>
      <c r="P279" s="26">
        <v>-0.90774657436351003</v>
      </c>
      <c r="Q279" s="26">
        <v>-0.87638057312112705</v>
      </c>
      <c r="R279" s="35">
        <v>3.37915979073022</v>
      </c>
      <c r="S279" s="35">
        <v>2.1675562908012802</v>
      </c>
      <c r="T279" s="26">
        <v>2.7893221251326299</v>
      </c>
      <c r="U279" s="26">
        <v>2.5006813793577898</v>
      </c>
      <c r="V279" s="36">
        <v>0.174229861970712</v>
      </c>
      <c r="W279" s="36">
        <v>0.15410494942196601</v>
      </c>
    </row>
    <row r="280" spans="1:23" x14ac:dyDescent="0.2">
      <c r="A280" s="34">
        <v>44805</v>
      </c>
      <c r="B280" s="25" t="s">
        <v>1163</v>
      </c>
      <c r="C280" s="26" t="s">
        <v>70</v>
      </c>
      <c r="D280" s="26">
        <v>124.571</v>
      </c>
      <c r="E280" s="26">
        <v>501.49</v>
      </c>
      <c r="F280" s="26">
        <v>433.38</v>
      </c>
      <c r="G280" s="26">
        <v>506.58</v>
      </c>
      <c r="H280" s="26">
        <v>440.67</v>
      </c>
      <c r="I280" s="26">
        <v>0.97286131546475496</v>
      </c>
      <c r="J280" s="30">
        <v>515.47943373658404</v>
      </c>
      <c r="K280" s="30">
        <v>445.46945500959299</v>
      </c>
      <c r="L280" s="30">
        <v>520.71142304388695</v>
      </c>
      <c r="M280" s="30">
        <v>452.96281494087702</v>
      </c>
      <c r="N280" s="35">
        <v>-0.86953587111266994</v>
      </c>
      <c r="O280" s="35">
        <v>0.59278872139185701</v>
      </c>
      <c r="P280" s="26">
        <v>-1.5012122469064499</v>
      </c>
      <c r="Q280" s="26">
        <v>-1.1124459310538599</v>
      </c>
      <c r="R280" s="35">
        <v>3.44942682670739</v>
      </c>
      <c r="S280" s="35">
        <v>3.39053233935214</v>
      </c>
      <c r="T280" s="26">
        <v>2.53141317467791</v>
      </c>
      <c r="U280" s="26">
        <v>2.2165648866557999</v>
      </c>
      <c r="V280" s="36">
        <v>0.15715999815404499</v>
      </c>
      <c r="W280" s="36">
        <v>0.14956770372387501</v>
      </c>
    </row>
    <row r="281" spans="1:23" x14ac:dyDescent="0.2">
      <c r="A281" s="34">
        <v>44835</v>
      </c>
      <c r="B281" s="25" t="s">
        <v>1165</v>
      </c>
      <c r="C281" s="26" t="s">
        <v>71</v>
      </c>
      <c r="D281" s="26">
        <v>125.276</v>
      </c>
      <c r="E281" s="26">
        <v>500.05</v>
      </c>
      <c r="F281" s="26">
        <v>432.94</v>
      </c>
      <c r="G281" s="26">
        <v>505.48</v>
      </c>
      <c r="H281" s="26">
        <v>440.57</v>
      </c>
      <c r="I281" s="26">
        <v>0.978367149305718</v>
      </c>
      <c r="J281" s="30">
        <v>511.10669481784203</v>
      </c>
      <c r="K281" s="30">
        <v>442.51281362751001</v>
      </c>
      <c r="L281" s="30">
        <v>516.65675851719402</v>
      </c>
      <c r="M281" s="30">
        <v>450.31152191960098</v>
      </c>
      <c r="N281" s="35">
        <v>-0.84828581560369998</v>
      </c>
      <c r="O281" s="35">
        <v>-0.66371360568792104</v>
      </c>
      <c r="P281" s="26">
        <v>-0.778677852502352</v>
      </c>
      <c r="Q281" s="26">
        <v>-0.58532244454142501</v>
      </c>
      <c r="R281" s="35">
        <v>3.4751977221983101</v>
      </c>
      <c r="S281" s="35">
        <v>3.5539165367912502</v>
      </c>
      <c r="T281" s="26">
        <v>2.62587137061037</v>
      </c>
      <c r="U281" s="26">
        <v>2.4204479291981298</v>
      </c>
      <c r="V281" s="36">
        <v>0.15500993209220701</v>
      </c>
      <c r="W281" s="36">
        <v>0.14733186553782601</v>
      </c>
    </row>
    <row r="282" spans="1:23" x14ac:dyDescent="0.2">
      <c r="A282" s="34">
        <v>44866</v>
      </c>
      <c r="B282" s="25" t="s">
        <v>1182</v>
      </c>
      <c r="C282" s="26" t="s">
        <v>72</v>
      </c>
      <c r="D282" s="26">
        <v>125.997</v>
      </c>
      <c r="E282" s="26">
        <v>504.32</v>
      </c>
      <c r="F282" s="26">
        <v>437.18</v>
      </c>
      <c r="G282" s="26">
        <v>509.68</v>
      </c>
      <c r="H282" s="26">
        <v>443.58</v>
      </c>
      <c r="I282" s="26">
        <v>0.98399793824094495</v>
      </c>
      <c r="J282" s="30">
        <v>512.52139908093</v>
      </c>
      <c r="K282" s="30">
        <v>444.28954879878103</v>
      </c>
      <c r="L282" s="30">
        <v>517.968564965832</v>
      </c>
      <c r="M282" s="30">
        <v>450.79362746732102</v>
      </c>
      <c r="N282" s="35">
        <v>0.276792356162048</v>
      </c>
      <c r="O282" s="35">
        <v>0.40151044592486901</v>
      </c>
      <c r="P282" s="26">
        <v>0.25390289142899197</v>
      </c>
      <c r="Q282" s="26">
        <v>0.107060451321339</v>
      </c>
      <c r="R282" s="35">
        <v>3.7440099779415799</v>
      </c>
      <c r="S282" s="35">
        <v>4.2517171763529502</v>
      </c>
      <c r="T282" s="26">
        <v>3.0280471627349299</v>
      </c>
      <c r="U282" s="26">
        <v>3.04946824564021</v>
      </c>
      <c r="V282" s="128">
        <v>0.15357518642206899</v>
      </c>
      <c r="W282" s="128">
        <v>0.149014833851842</v>
      </c>
    </row>
    <row r="283" spans="1:23" x14ac:dyDescent="0.2">
      <c r="A283" s="34">
        <v>44896</v>
      </c>
      <c r="B283" s="25" t="s">
        <v>1216</v>
      </c>
      <c r="C283" s="26" t="s">
        <v>1072</v>
      </c>
      <c r="D283" s="26">
        <v>126.47799999999999</v>
      </c>
      <c r="E283" s="26">
        <v>507.4</v>
      </c>
      <c r="F283" s="26">
        <v>439.77</v>
      </c>
      <c r="G283" s="26">
        <v>512.97</v>
      </c>
      <c r="H283" s="26">
        <v>446.33</v>
      </c>
      <c r="I283" s="26">
        <v>0.98775440076222598</v>
      </c>
      <c r="J283" s="30">
        <v>513.69044735052705</v>
      </c>
      <c r="K283" s="30">
        <v>445.22201031009303</v>
      </c>
      <c r="L283" s="30">
        <v>519.32950094087505</v>
      </c>
      <c r="M283" s="30">
        <v>451.86333733930002</v>
      </c>
      <c r="N283" s="35">
        <v>0.22809745538296999</v>
      </c>
      <c r="O283" s="35">
        <v>0.20987698536543101</v>
      </c>
      <c r="P283" s="26">
        <v>0.26274489748860902</v>
      </c>
      <c r="Q283" s="26">
        <v>0.23729480782357401</v>
      </c>
      <c r="R283" s="35">
        <v>3.62710088103058</v>
      </c>
      <c r="S283" s="35">
        <v>4.2545433541176596</v>
      </c>
      <c r="T283" s="26">
        <v>2.98453987046494</v>
      </c>
      <c r="U283" s="26">
        <v>2.99551104038733</v>
      </c>
      <c r="V283" s="128">
        <v>0.153784933033176</v>
      </c>
      <c r="W283" s="128">
        <v>0.14930656688996999</v>
      </c>
    </row>
    <row r="284" spans="1:23" x14ac:dyDescent="0.2">
      <c r="A284" s="34">
        <v>44927</v>
      </c>
      <c r="B284" s="25" t="s">
        <v>1245</v>
      </c>
      <c r="C284" s="26" t="s">
        <v>1073</v>
      </c>
      <c r="D284" s="26">
        <v>127.336</v>
      </c>
      <c r="E284" s="26">
        <v>535.99</v>
      </c>
      <c r="F284" s="26">
        <v>464.66</v>
      </c>
      <c r="G284" s="26">
        <v>545.5</v>
      </c>
      <c r="H284" s="26">
        <v>478.64</v>
      </c>
      <c r="I284" s="26">
        <v>0.99445511769207995</v>
      </c>
      <c r="J284" s="30">
        <v>538.97857275240301</v>
      </c>
      <c r="K284" s="30">
        <v>467.25085097694301</v>
      </c>
      <c r="L284" s="30">
        <v>548.54159860526499</v>
      </c>
      <c r="M284" s="30">
        <v>481.30880065338903</v>
      </c>
      <c r="N284" s="35">
        <v>4.9228334948225898</v>
      </c>
      <c r="O284" s="35">
        <v>4.9478328017760402</v>
      </c>
      <c r="P284" s="26">
        <v>5.6249640375649204</v>
      </c>
      <c r="Q284" s="26">
        <v>6.5164532903847903</v>
      </c>
      <c r="R284" s="35">
        <v>3.42331059205299</v>
      </c>
      <c r="S284" s="35">
        <v>4.2361249982833398</v>
      </c>
      <c r="T284" s="26">
        <v>3.0629958194889899</v>
      </c>
      <c r="U284" s="26">
        <v>3.2771417978317601</v>
      </c>
      <c r="V284" s="128">
        <v>0.153510093401627</v>
      </c>
      <c r="W284" s="128">
        <v>0.139687447768678</v>
      </c>
    </row>
    <row r="285" spans="1:23" x14ac:dyDescent="0.2">
      <c r="A285" s="34">
        <v>44958</v>
      </c>
      <c r="B285" s="25" t="s">
        <v>1325</v>
      </c>
      <c r="C285" s="26" t="s">
        <v>63</v>
      </c>
      <c r="D285" s="26">
        <v>128.04599999999999</v>
      </c>
      <c r="E285" s="26">
        <v>539.83000000000004</v>
      </c>
      <c r="F285" s="26">
        <v>466.81</v>
      </c>
      <c r="G285" s="26">
        <v>550.21</v>
      </c>
      <c r="H285" s="26">
        <v>481.7</v>
      </c>
      <c r="I285" s="26">
        <v>1</v>
      </c>
      <c r="J285" s="30">
        <v>539.83000000000004</v>
      </c>
      <c r="K285" s="30">
        <v>466.81</v>
      </c>
      <c r="L285" s="30">
        <v>550.21</v>
      </c>
      <c r="M285" s="30">
        <v>481.7</v>
      </c>
      <c r="N285" s="35">
        <v>0.15797051879986601</v>
      </c>
      <c r="O285" s="35">
        <v>-9.4349956992301198E-2</v>
      </c>
      <c r="P285" s="26">
        <v>0.30415220996500297</v>
      </c>
      <c r="Q285" s="26">
        <v>8.1278245084970294E-2</v>
      </c>
      <c r="R285" s="35">
        <v>3.55770366397774</v>
      </c>
      <c r="S285" s="35">
        <v>4.3801728891866603</v>
      </c>
      <c r="T285" s="26">
        <v>3.3596058246029701</v>
      </c>
      <c r="U285" s="26">
        <v>3.50046497599052</v>
      </c>
      <c r="V285" s="36">
        <v>0.15642338424626701</v>
      </c>
      <c r="W285" s="36">
        <v>0.14222545152584601</v>
      </c>
    </row>
    <row r="286" spans="1:23" x14ac:dyDescent="0.2">
      <c r="A286" s="34"/>
      <c r="J286" s="30"/>
      <c r="K286" s="30"/>
      <c r="L286" s="30"/>
      <c r="M286" s="30"/>
      <c r="N286" s="35"/>
      <c r="O286" s="35"/>
      <c r="R286" s="35"/>
      <c r="S286" s="35"/>
      <c r="V286" s="36"/>
      <c r="W286" s="36"/>
    </row>
    <row r="287" spans="1:23" x14ac:dyDescent="0.2">
      <c r="A287" s="34"/>
      <c r="J287" s="30"/>
      <c r="K287" s="30"/>
      <c r="L287" s="30"/>
      <c r="M287" s="30"/>
      <c r="N287" s="35"/>
      <c r="O287" s="35"/>
      <c r="R287" s="35"/>
      <c r="S287" s="35"/>
      <c r="V287" s="36"/>
      <c r="W287" s="36"/>
    </row>
    <row r="288" spans="1:23" x14ac:dyDescent="0.2">
      <c r="A288" s="34"/>
      <c r="J288" s="30"/>
      <c r="K288" s="30"/>
      <c r="L288" s="30"/>
      <c r="M288" s="30"/>
      <c r="N288" s="35"/>
      <c r="O288" s="35"/>
      <c r="R288" s="35"/>
      <c r="S288" s="35"/>
      <c r="V288" s="36"/>
      <c r="W288" s="36"/>
    </row>
    <row r="289" spans="1:23" x14ac:dyDescent="0.2">
      <c r="A289" s="34"/>
      <c r="J289" s="30"/>
      <c r="K289" s="30"/>
      <c r="L289" s="30"/>
      <c r="M289" s="30"/>
      <c r="N289" s="35"/>
      <c r="O289" s="35"/>
      <c r="R289" s="35"/>
      <c r="S289" s="35"/>
      <c r="V289" s="36"/>
      <c r="W289" s="36"/>
    </row>
    <row r="290" spans="1:23" x14ac:dyDescent="0.2">
      <c r="A290" s="34"/>
      <c r="J290" s="30"/>
      <c r="K290" s="30"/>
      <c r="L290" s="30"/>
      <c r="M290" s="30"/>
      <c r="N290" s="35"/>
      <c r="O290" s="35"/>
      <c r="R290" s="35"/>
      <c r="S290" s="35"/>
      <c r="V290" s="36"/>
      <c r="W290" s="36"/>
    </row>
    <row r="291" spans="1:23" x14ac:dyDescent="0.2">
      <c r="A291" s="34"/>
      <c r="J291" s="30"/>
      <c r="K291" s="30"/>
      <c r="L291" s="30"/>
      <c r="M291" s="30"/>
      <c r="N291" s="35"/>
      <c r="O291" s="35"/>
      <c r="R291" s="35"/>
      <c r="S291" s="35"/>
      <c r="V291" s="36"/>
      <c r="W291" s="36"/>
    </row>
    <row r="292" spans="1:23" x14ac:dyDescent="0.2">
      <c r="A292" s="34"/>
      <c r="J292" s="30"/>
      <c r="K292" s="30"/>
      <c r="L292" s="30"/>
      <c r="M292" s="30"/>
      <c r="N292" s="35"/>
      <c r="O292" s="35"/>
      <c r="R292" s="35"/>
      <c r="S292" s="35"/>
      <c r="V292" s="36"/>
      <c r="W292" s="36"/>
    </row>
    <row r="293" spans="1:23" x14ac:dyDescent="0.2">
      <c r="A293" s="34"/>
      <c r="J293" s="30"/>
      <c r="K293" s="30"/>
      <c r="L293" s="30"/>
      <c r="M293" s="30"/>
      <c r="N293" s="35"/>
      <c r="O293" s="35"/>
      <c r="R293" s="35"/>
      <c r="S293" s="35"/>
      <c r="V293" s="36"/>
      <c r="W293" s="36"/>
    </row>
    <row r="294" spans="1:23" x14ac:dyDescent="0.2">
      <c r="A294" s="34"/>
      <c r="J294" s="30"/>
      <c r="K294" s="30"/>
      <c r="L294" s="30"/>
      <c r="M294" s="30"/>
      <c r="N294" s="35"/>
      <c r="O294" s="35"/>
      <c r="R294" s="35"/>
      <c r="S294" s="35"/>
      <c r="V294" s="36"/>
      <c r="W294" s="36"/>
    </row>
    <row r="295" spans="1:23" x14ac:dyDescent="0.2">
      <c r="A295" s="34"/>
      <c r="J295" s="30"/>
      <c r="K295" s="30"/>
      <c r="L295" s="30"/>
      <c r="M295" s="30"/>
      <c r="N295" s="35"/>
      <c r="O295" s="35"/>
      <c r="R295" s="35"/>
      <c r="S295" s="35"/>
      <c r="V295" s="36"/>
      <c r="W295" s="36"/>
    </row>
    <row r="296" spans="1:23" x14ac:dyDescent="0.2">
      <c r="A296" s="34"/>
      <c r="J296" s="30"/>
      <c r="K296" s="30"/>
      <c r="L296" s="30"/>
      <c r="M296" s="30"/>
      <c r="N296" s="35"/>
      <c r="O296" s="35"/>
      <c r="R296" s="35"/>
      <c r="S296" s="35"/>
      <c r="V296" s="36"/>
      <c r="W296" s="36"/>
    </row>
    <row r="297" spans="1:23" x14ac:dyDescent="0.2">
      <c r="A297" s="34"/>
      <c r="J297" s="30"/>
      <c r="K297" s="30"/>
      <c r="L297" s="30"/>
      <c r="M297" s="30"/>
      <c r="N297" s="35"/>
      <c r="O297" s="35"/>
      <c r="R297" s="35"/>
      <c r="S297" s="35"/>
      <c r="V297" s="36"/>
      <c r="W297" s="36"/>
    </row>
    <row r="298" spans="1:23" x14ac:dyDescent="0.2">
      <c r="A298" s="34"/>
      <c r="J298" s="30"/>
      <c r="K298" s="30"/>
      <c r="L298" s="30"/>
      <c r="M298" s="30"/>
      <c r="N298" s="35"/>
      <c r="O298" s="35"/>
      <c r="R298" s="35"/>
      <c r="S298" s="35"/>
      <c r="V298" s="36"/>
      <c r="W298" s="36"/>
    </row>
    <row r="299" spans="1:23" x14ac:dyDescent="0.2">
      <c r="A299" s="34"/>
      <c r="J299" s="30"/>
      <c r="K299" s="30"/>
      <c r="L299" s="30"/>
      <c r="M299" s="30"/>
      <c r="N299" s="35"/>
      <c r="O299" s="35"/>
      <c r="R299" s="35"/>
      <c r="S299" s="35"/>
      <c r="V299" s="36"/>
      <c r="W299" s="36"/>
    </row>
    <row r="300" spans="1:23" x14ac:dyDescent="0.2">
      <c r="A300" s="34"/>
      <c r="J300" s="30"/>
      <c r="K300" s="30"/>
      <c r="L300" s="30"/>
      <c r="M300" s="30"/>
      <c r="N300" s="35"/>
      <c r="O300" s="35"/>
      <c r="R300" s="35"/>
      <c r="S300" s="35"/>
      <c r="V300" s="36"/>
      <c r="W300" s="36"/>
    </row>
    <row r="301" spans="1:23" x14ac:dyDescent="0.2">
      <c r="A301" s="34"/>
      <c r="J301" s="30"/>
      <c r="K301" s="30"/>
      <c r="L301" s="30"/>
      <c r="M301" s="30"/>
      <c r="N301" s="35"/>
      <c r="O301" s="35"/>
      <c r="R301" s="35"/>
      <c r="S301" s="35"/>
      <c r="V301" s="36"/>
      <c r="W301" s="36"/>
    </row>
    <row r="302" spans="1:23" x14ac:dyDescent="0.2">
      <c r="A302" s="34"/>
      <c r="J302" s="30"/>
      <c r="K302" s="30"/>
      <c r="L302" s="30"/>
      <c r="M302" s="30"/>
      <c r="N302" s="35"/>
      <c r="O302" s="35"/>
      <c r="R302" s="35"/>
      <c r="S302" s="35"/>
      <c r="V302" s="36"/>
      <c r="W302" s="36"/>
    </row>
    <row r="303" spans="1:23" x14ac:dyDescent="0.2">
      <c r="A303" s="34"/>
      <c r="J303" s="30"/>
      <c r="K303" s="30"/>
      <c r="L303" s="30"/>
      <c r="M303" s="30"/>
      <c r="N303" s="35"/>
      <c r="O303" s="35"/>
      <c r="R303" s="35"/>
      <c r="S303" s="35"/>
      <c r="V303" s="36"/>
      <c r="W303" s="36"/>
    </row>
    <row r="304" spans="1:23" x14ac:dyDescent="0.2">
      <c r="A304" s="34"/>
      <c r="J304" s="30"/>
      <c r="K304" s="30"/>
      <c r="L304" s="30"/>
      <c r="M304" s="30"/>
      <c r="N304" s="35"/>
      <c r="O304" s="35"/>
      <c r="R304" s="35"/>
      <c r="S304" s="35"/>
      <c r="V304" s="36"/>
      <c r="W304" s="36"/>
    </row>
    <row r="305" spans="1:23" x14ac:dyDescent="0.2">
      <c r="A305" s="34"/>
      <c r="J305" s="30"/>
      <c r="K305" s="30"/>
      <c r="L305" s="30"/>
      <c r="M305" s="30"/>
      <c r="N305" s="35"/>
      <c r="O305" s="35"/>
      <c r="R305" s="35"/>
      <c r="S305" s="35"/>
      <c r="V305" s="36"/>
      <c r="W305" s="36"/>
    </row>
    <row r="306" spans="1:23" x14ac:dyDescent="0.2">
      <c r="A306" s="34"/>
      <c r="J306" s="30"/>
      <c r="K306" s="30"/>
      <c r="L306" s="30"/>
      <c r="M306" s="30"/>
      <c r="N306" s="35"/>
      <c r="O306" s="35"/>
      <c r="R306" s="35"/>
      <c r="S306" s="35"/>
      <c r="V306" s="36"/>
      <c r="W306" s="36"/>
    </row>
    <row r="307" spans="1:23" x14ac:dyDescent="0.2">
      <c r="A307" s="34"/>
      <c r="J307" s="30"/>
      <c r="K307" s="30"/>
      <c r="L307" s="30"/>
      <c r="M307" s="30"/>
      <c r="N307" s="35"/>
      <c r="O307" s="35"/>
      <c r="R307" s="35"/>
      <c r="S307" s="35"/>
      <c r="V307" s="36"/>
      <c r="W307" s="36"/>
    </row>
    <row r="308" spans="1:23" x14ac:dyDescent="0.2">
      <c r="A308" s="34"/>
      <c r="J308" s="30"/>
      <c r="K308" s="30"/>
      <c r="L308" s="30"/>
      <c r="M308" s="30"/>
      <c r="N308" s="35"/>
      <c r="O308" s="35"/>
      <c r="R308" s="35"/>
      <c r="S308" s="35"/>
      <c r="V308" s="36"/>
      <c r="W308" s="36"/>
    </row>
    <row r="309" spans="1:23" x14ac:dyDescent="0.2">
      <c r="A309" s="34"/>
      <c r="J309" s="30"/>
      <c r="K309" s="30"/>
      <c r="L309" s="30"/>
      <c r="M309" s="30"/>
      <c r="N309" s="35"/>
      <c r="O309" s="35"/>
      <c r="R309" s="35"/>
      <c r="S309" s="35"/>
      <c r="V309" s="36"/>
      <c r="W309" s="36"/>
    </row>
    <row r="310" spans="1:23" x14ac:dyDescent="0.2">
      <c r="A310" s="34"/>
      <c r="J310" s="30"/>
      <c r="K310" s="30"/>
      <c r="L310" s="30"/>
      <c r="M310" s="30"/>
      <c r="N310" s="35"/>
      <c r="O310" s="35"/>
      <c r="R310" s="35"/>
      <c r="S310" s="35"/>
      <c r="V310" s="36"/>
      <c r="W310" s="36"/>
    </row>
    <row r="311" spans="1:23" x14ac:dyDescent="0.2">
      <c r="A311" s="34"/>
      <c r="J311" s="30"/>
      <c r="K311" s="30"/>
      <c r="L311" s="30"/>
      <c r="M311" s="30"/>
      <c r="N311" s="35"/>
      <c r="O311" s="35"/>
      <c r="R311" s="35"/>
      <c r="S311" s="35"/>
      <c r="V311" s="36"/>
      <c r="W311" s="36"/>
    </row>
    <row r="312" spans="1:23" x14ac:dyDescent="0.2">
      <c r="A312" s="34"/>
      <c r="J312" s="30"/>
      <c r="K312" s="30"/>
      <c r="L312" s="30"/>
      <c r="M312" s="30"/>
      <c r="N312" s="35"/>
      <c r="O312" s="35"/>
      <c r="R312" s="35"/>
      <c r="S312" s="35"/>
      <c r="V312" s="36"/>
      <c r="W312" s="36"/>
    </row>
    <row r="313" spans="1:23" x14ac:dyDescent="0.2">
      <c r="A313" s="34"/>
      <c r="J313" s="30"/>
      <c r="K313" s="30"/>
      <c r="L313" s="30"/>
      <c r="M313" s="30"/>
      <c r="N313" s="35"/>
      <c r="O313" s="35"/>
      <c r="R313" s="35"/>
      <c r="S313" s="35"/>
      <c r="V313" s="36"/>
      <c r="W313" s="36"/>
    </row>
    <row r="314" spans="1:23" x14ac:dyDescent="0.2">
      <c r="A314" s="34"/>
      <c r="J314" s="30"/>
      <c r="K314" s="30"/>
      <c r="L314" s="30"/>
      <c r="M314" s="30"/>
      <c r="N314" s="35"/>
      <c r="O314" s="35"/>
      <c r="R314" s="35"/>
      <c r="S314" s="35"/>
      <c r="V314" s="36"/>
      <c r="W314" s="36"/>
    </row>
    <row r="315" spans="1:23" x14ac:dyDescent="0.2">
      <c r="A315" s="34"/>
      <c r="J315" s="30"/>
      <c r="K315" s="30"/>
      <c r="L315" s="30"/>
      <c r="M315" s="30"/>
      <c r="N315" s="35"/>
      <c r="O315" s="35"/>
      <c r="R315" s="35"/>
      <c r="S315" s="35"/>
      <c r="V315" s="36"/>
      <c r="W315" s="36"/>
    </row>
    <row r="316" spans="1:23" x14ac:dyDescent="0.2">
      <c r="A316" s="34"/>
      <c r="J316" s="30"/>
      <c r="K316" s="30"/>
      <c r="L316" s="30"/>
      <c r="M316" s="30"/>
      <c r="N316" s="35"/>
      <c r="O316" s="35"/>
      <c r="R316" s="35"/>
      <c r="S316" s="35"/>
      <c r="V316" s="36"/>
      <c r="W316" s="36"/>
    </row>
    <row r="317" spans="1:23" x14ac:dyDescent="0.2">
      <c r="A317" s="34"/>
      <c r="J317" s="30"/>
      <c r="K317" s="30"/>
      <c r="L317" s="30"/>
      <c r="M317" s="30"/>
      <c r="N317" s="35"/>
      <c r="O317" s="35"/>
      <c r="R317" s="35"/>
      <c r="S317" s="35"/>
      <c r="V317" s="36"/>
      <c r="W317" s="36"/>
    </row>
    <row r="318" spans="1:23" x14ac:dyDescent="0.2">
      <c r="A318" s="34"/>
      <c r="J318" s="30"/>
      <c r="K318" s="30"/>
      <c r="L318" s="30"/>
      <c r="M318" s="30"/>
      <c r="N318" s="35"/>
      <c r="O318" s="35"/>
      <c r="R318" s="35"/>
      <c r="S318" s="35"/>
      <c r="V318" s="36"/>
      <c r="W318" s="36"/>
    </row>
    <row r="319" spans="1:23" x14ac:dyDescent="0.2">
      <c r="A319" s="34"/>
      <c r="J319" s="30"/>
      <c r="K319" s="30"/>
      <c r="L319" s="30"/>
      <c r="M319" s="30"/>
      <c r="N319" s="35"/>
      <c r="O319" s="35"/>
      <c r="R319" s="35"/>
      <c r="S319" s="35"/>
      <c r="V319" s="36"/>
      <c r="W319" s="36"/>
    </row>
    <row r="320" spans="1:23" x14ac:dyDescent="0.2">
      <c r="A320" s="34"/>
      <c r="J320" s="30"/>
      <c r="K320" s="30"/>
      <c r="L320" s="30"/>
      <c r="M320" s="30"/>
      <c r="N320" s="35"/>
      <c r="O320" s="35"/>
      <c r="R320" s="35"/>
      <c r="S320" s="35"/>
      <c r="V320" s="36"/>
      <c r="W320" s="36"/>
    </row>
    <row r="321" spans="1:23" x14ac:dyDescent="0.2">
      <c r="A321" s="34"/>
      <c r="J321" s="30"/>
      <c r="K321" s="30"/>
      <c r="L321" s="30"/>
      <c r="M321" s="30"/>
      <c r="N321" s="35"/>
      <c r="O321" s="35"/>
      <c r="R321" s="35"/>
      <c r="S321" s="35"/>
      <c r="V321" s="36"/>
      <c r="W321" s="36"/>
    </row>
    <row r="322" spans="1:23" x14ac:dyDescent="0.2">
      <c r="A322" s="34"/>
      <c r="J322" s="30"/>
      <c r="K322" s="30"/>
      <c r="L322" s="30"/>
      <c r="M322" s="30"/>
      <c r="N322" s="35"/>
      <c r="O322" s="35"/>
      <c r="R322" s="35"/>
      <c r="S322" s="35"/>
      <c r="V322" s="36"/>
      <c r="W322" s="36"/>
    </row>
    <row r="323" spans="1:23" x14ac:dyDescent="0.2">
      <c r="A323" s="34"/>
      <c r="J323" s="30"/>
      <c r="K323" s="30"/>
      <c r="L323" s="30"/>
      <c r="M323" s="30"/>
      <c r="N323" s="35"/>
      <c r="O323" s="35"/>
      <c r="R323" s="35"/>
      <c r="S323" s="35"/>
      <c r="V323" s="36"/>
      <c r="W323" s="36"/>
    </row>
    <row r="324" spans="1:23" x14ac:dyDescent="0.2">
      <c r="A324" s="34"/>
      <c r="J324" s="30"/>
      <c r="K324" s="30"/>
      <c r="L324" s="30"/>
      <c r="M324" s="30"/>
      <c r="N324" s="35"/>
      <c r="O324" s="35"/>
      <c r="R324" s="35"/>
      <c r="S324" s="35"/>
      <c r="V324" s="36"/>
      <c r="W324" s="36"/>
    </row>
    <row r="325" spans="1:23" x14ac:dyDescent="0.2">
      <c r="A325" s="34"/>
      <c r="J325" s="30"/>
      <c r="K325" s="30"/>
      <c r="L325" s="30"/>
      <c r="M325" s="30"/>
      <c r="N325" s="35"/>
      <c r="O325" s="35"/>
      <c r="R325" s="35"/>
      <c r="S325" s="35"/>
      <c r="V325" s="36"/>
      <c r="W325" s="36"/>
    </row>
    <row r="326" spans="1:23" x14ac:dyDescent="0.2">
      <c r="A326" s="34"/>
      <c r="J326" s="30"/>
      <c r="K326" s="30"/>
      <c r="L326" s="30"/>
      <c r="M326" s="30"/>
      <c r="N326" s="35"/>
      <c r="O326" s="35"/>
      <c r="R326" s="35"/>
      <c r="S326" s="35"/>
      <c r="V326" s="36"/>
      <c r="W326" s="36"/>
    </row>
    <row r="327" spans="1:23" x14ac:dyDescent="0.2">
      <c r="A327" s="34"/>
      <c r="J327" s="30"/>
      <c r="K327" s="30"/>
      <c r="L327" s="30"/>
      <c r="M327" s="30"/>
      <c r="N327" s="35"/>
      <c r="O327" s="35"/>
      <c r="R327" s="35"/>
      <c r="S327" s="35"/>
      <c r="V327" s="36"/>
      <c r="W327" s="36"/>
    </row>
    <row r="328" spans="1:23" x14ac:dyDescent="0.2">
      <c r="A328" s="34"/>
      <c r="J328" s="30"/>
      <c r="K328" s="30"/>
      <c r="L328" s="30"/>
      <c r="M328" s="30"/>
      <c r="N328" s="35"/>
      <c r="O328" s="35"/>
      <c r="R328" s="35"/>
      <c r="S328" s="35"/>
      <c r="V328" s="36"/>
      <c r="W328" s="36"/>
    </row>
    <row r="329" spans="1:23" x14ac:dyDescent="0.2">
      <c r="A329" s="34"/>
      <c r="J329" s="30"/>
      <c r="K329" s="30"/>
      <c r="L329" s="30"/>
      <c r="M329" s="30"/>
      <c r="N329" s="35"/>
      <c r="O329" s="35"/>
      <c r="R329" s="35"/>
      <c r="S329" s="35"/>
      <c r="V329" s="36"/>
      <c r="W329" s="36"/>
    </row>
    <row r="330" spans="1:23" x14ac:dyDescent="0.2">
      <c r="A330" s="34"/>
      <c r="J330" s="30"/>
      <c r="K330" s="30"/>
      <c r="L330" s="30"/>
      <c r="M330" s="30"/>
      <c r="N330" s="35"/>
      <c r="O330" s="35"/>
      <c r="R330" s="35"/>
      <c r="S330" s="35"/>
      <c r="V330" s="36"/>
      <c r="W330" s="36"/>
    </row>
    <row r="331" spans="1:23" x14ac:dyDescent="0.2">
      <c r="A331" s="34"/>
      <c r="J331" s="30"/>
      <c r="K331" s="30"/>
      <c r="L331" s="30"/>
      <c r="M331" s="30"/>
      <c r="N331" s="35"/>
      <c r="O331" s="35"/>
      <c r="R331" s="35"/>
      <c r="S331" s="35"/>
      <c r="V331" s="36"/>
      <c r="W331" s="36"/>
    </row>
    <row r="332" spans="1:23" x14ac:dyDescent="0.2">
      <c r="A332" s="34"/>
      <c r="J332" s="30"/>
      <c r="K332" s="30"/>
      <c r="L332" s="30"/>
      <c r="M332" s="30"/>
      <c r="N332" s="35"/>
      <c r="O332" s="35"/>
      <c r="R332" s="35"/>
      <c r="S332" s="35"/>
      <c r="V332" s="36"/>
      <c r="W332" s="36"/>
    </row>
    <row r="333" spans="1:23" x14ac:dyDescent="0.2">
      <c r="A333" s="34"/>
      <c r="J333" s="30"/>
      <c r="K333" s="30"/>
      <c r="L333" s="30"/>
      <c r="M333" s="30"/>
      <c r="N333" s="35"/>
      <c r="O333" s="35"/>
      <c r="R333" s="35"/>
      <c r="S333" s="35"/>
      <c r="V333" s="36"/>
      <c r="W333" s="36"/>
    </row>
    <row r="334" spans="1:23" x14ac:dyDescent="0.2">
      <c r="A334" s="34"/>
      <c r="J334" s="30"/>
      <c r="K334" s="30"/>
      <c r="L334" s="30"/>
      <c r="M334" s="30"/>
      <c r="N334" s="35"/>
      <c r="O334" s="35"/>
      <c r="R334" s="35"/>
      <c r="S334" s="35"/>
      <c r="V334" s="36"/>
      <c r="W334" s="36"/>
    </row>
    <row r="335" spans="1:23" x14ac:dyDescent="0.2">
      <c r="A335" s="34"/>
      <c r="J335" s="30"/>
      <c r="K335" s="30"/>
      <c r="L335" s="30"/>
      <c r="M335" s="30"/>
      <c r="N335" s="35"/>
      <c r="O335" s="35"/>
      <c r="R335" s="35"/>
      <c r="S335" s="35"/>
      <c r="V335" s="36"/>
      <c r="W335" s="36"/>
    </row>
    <row r="336" spans="1:23" x14ac:dyDescent="0.2">
      <c r="A336" s="34"/>
      <c r="J336" s="30"/>
      <c r="K336" s="30"/>
      <c r="L336" s="30"/>
      <c r="M336" s="30"/>
      <c r="N336" s="35"/>
      <c r="O336" s="35"/>
      <c r="R336" s="35"/>
      <c r="S336" s="35"/>
      <c r="V336" s="36"/>
      <c r="W336" s="36"/>
    </row>
    <row r="337" spans="1:23" x14ac:dyDescent="0.2">
      <c r="A337" s="34"/>
      <c r="J337" s="30"/>
      <c r="K337" s="30"/>
      <c r="L337" s="30"/>
      <c r="M337" s="30"/>
      <c r="N337" s="35"/>
      <c r="O337" s="35"/>
      <c r="R337" s="35"/>
      <c r="S337" s="35"/>
      <c r="V337" s="36"/>
      <c r="W337" s="36"/>
    </row>
    <row r="338" spans="1:23" x14ac:dyDescent="0.2">
      <c r="A338" s="34"/>
      <c r="J338" s="30"/>
      <c r="K338" s="30"/>
      <c r="L338" s="30"/>
      <c r="M338" s="30"/>
      <c r="N338" s="35"/>
      <c r="O338" s="35"/>
      <c r="R338" s="35"/>
      <c r="S338" s="35"/>
      <c r="V338" s="36"/>
      <c r="W338" s="36"/>
    </row>
    <row r="339" spans="1:23" x14ac:dyDescent="0.2">
      <c r="A339" s="34"/>
      <c r="J339" s="30"/>
      <c r="K339" s="30"/>
      <c r="L339" s="30"/>
      <c r="M339" s="30"/>
      <c r="N339" s="35"/>
      <c r="O339" s="35"/>
      <c r="R339" s="35"/>
      <c r="S339" s="35"/>
      <c r="V339" s="36"/>
      <c r="W339" s="36"/>
    </row>
    <row r="340" spans="1:23" x14ac:dyDescent="0.2">
      <c r="A340" s="34"/>
      <c r="J340" s="30"/>
      <c r="K340" s="30"/>
      <c r="L340" s="30"/>
      <c r="M340" s="30"/>
      <c r="N340" s="35"/>
      <c r="O340" s="35"/>
      <c r="R340" s="35"/>
      <c r="S340" s="35"/>
      <c r="V340" s="36"/>
      <c r="W340" s="36"/>
    </row>
    <row r="341" spans="1:23" x14ac:dyDescent="0.2">
      <c r="A341" s="34"/>
      <c r="J341" s="30"/>
      <c r="K341" s="30"/>
      <c r="L341" s="30"/>
      <c r="M341" s="30"/>
      <c r="N341" s="35"/>
      <c r="O341" s="35"/>
      <c r="R341" s="35"/>
      <c r="S341" s="35"/>
      <c r="V341" s="36"/>
      <c r="W341" s="36"/>
    </row>
    <row r="342" spans="1:23" x14ac:dyDescent="0.2">
      <c r="A342" s="34"/>
      <c r="J342" s="30"/>
      <c r="K342" s="30"/>
      <c r="L342" s="30"/>
      <c r="M342" s="30"/>
      <c r="N342" s="35"/>
      <c r="O342" s="35"/>
      <c r="R342" s="35"/>
      <c r="S342" s="35"/>
      <c r="V342" s="36"/>
      <c r="W342" s="36"/>
    </row>
    <row r="343" spans="1:23" x14ac:dyDescent="0.2">
      <c r="A343" s="34"/>
      <c r="J343" s="30"/>
      <c r="K343" s="30"/>
      <c r="L343" s="30"/>
      <c r="M343" s="30"/>
      <c r="N343" s="35"/>
      <c r="O343" s="35"/>
      <c r="R343" s="35"/>
      <c r="S343" s="35"/>
      <c r="V343" s="36"/>
      <c r="W343" s="36"/>
    </row>
    <row r="344" spans="1:23" x14ac:dyDescent="0.2">
      <c r="A344" s="34"/>
      <c r="J344" s="30"/>
      <c r="K344" s="30"/>
      <c r="L344" s="30"/>
      <c r="M344" s="30"/>
      <c r="N344" s="35"/>
      <c r="O344" s="35"/>
      <c r="R344" s="35"/>
      <c r="S344" s="35"/>
      <c r="V344" s="36"/>
      <c r="W344" s="36"/>
    </row>
    <row r="345" spans="1:23" x14ac:dyDescent="0.2">
      <c r="A345" s="34"/>
      <c r="J345" s="30"/>
      <c r="K345" s="30"/>
      <c r="L345" s="30"/>
      <c r="M345" s="30"/>
      <c r="N345" s="35"/>
      <c r="O345" s="35"/>
      <c r="R345" s="35"/>
      <c r="S345" s="35"/>
      <c r="V345" s="36"/>
      <c r="W345" s="36"/>
    </row>
    <row r="346" spans="1:23" x14ac:dyDescent="0.2">
      <c r="A346" s="34"/>
      <c r="J346" s="30"/>
      <c r="K346" s="30"/>
      <c r="L346" s="30"/>
      <c r="M346" s="30"/>
      <c r="N346" s="35"/>
      <c r="O346" s="35"/>
      <c r="R346" s="35"/>
      <c r="S346" s="35"/>
      <c r="V346" s="36"/>
      <c r="W346" s="36"/>
    </row>
    <row r="347" spans="1:23" x14ac:dyDescent="0.2">
      <c r="A347" s="34"/>
      <c r="J347" s="30"/>
      <c r="K347" s="30"/>
      <c r="L347" s="30"/>
      <c r="M347" s="30"/>
      <c r="N347" s="35"/>
      <c r="O347" s="35"/>
      <c r="R347" s="35"/>
      <c r="S347" s="35"/>
      <c r="V347" s="36"/>
      <c r="W347" s="36"/>
    </row>
    <row r="348" spans="1:23" x14ac:dyDescent="0.2">
      <c r="A348" s="34"/>
      <c r="J348" s="30"/>
      <c r="K348" s="30"/>
      <c r="L348" s="30"/>
      <c r="M348" s="30"/>
      <c r="N348" s="35"/>
      <c r="O348" s="35"/>
      <c r="R348" s="35"/>
      <c r="S348" s="35"/>
      <c r="V348" s="36"/>
      <c r="W348" s="36"/>
    </row>
    <row r="349" spans="1:23" x14ac:dyDescent="0.2">
      <c r="A349" s="34"/>
      <c r="J349" s="30"/>
      <c r="K349" s="30"/>
      <c r="L349" s="30"/>
      <c r="M349" s="30"/>
      <c r="N349" s="35"/>
      <c r="O349" s="35"/>
      <c r="R349" s="35"/>
      <c r="S349" s="35"/>
      <c r="V349" s="36"/>
      <c r="W349" s="36"/>
    </row>
    <row r="350" spans="1:23" x14ac:dyDescent="0.2">
      <c r="A350" s="34"/>
      <c r="J350" s="30"/>
      <c r="K350" s="30"/>
      <c r="L350" s="30"/>
      <c r="M350" s="30"/>
      <c r="N350" s="35"/>
      <c r="O350" s="35"/>
      <c r="R350" s="35"/>
      <c r="S350" s="35"/>
      <c r="V350" s="36"/>
      <c r="W350" s="36"/>
    </row>
    <row r="351" spans="1:23" x14ac:dyDescent="0.2">
      <c r="A351" s="34"/>
      <c r="J351" s="30"/>
      <c r="K351" s="30"/>
      <c r="L351" s="30"/>
      <c r="M351" s="30"/>
      <c r="N351" s="35"/>
      <c r="O351" s="35"/>
      <c r="R351" s="35"/>
      <c r="S351" s="35"/>
      <c r="V351" s="36"/>
      <c r="W351" s="36"/>
    </row>
    <row r="352" spans="1:23" x14ac:dyDescent="0.2">
      <c r="A352" s="34"/>
      <c r="J352" s="30"/>
      <c r="K352" s="30"/>
      <c r="L352" s="30"/>
      <c r="M352" s="30"/>
      <c r="N352" s="35"/>
      <c r="O352" s="35"/>
      <c r="R352" s="35"/>
      <c r="S352" s="35"/>
      <c r="V352" s="36"/>
      <c r="W352" s="36"/>
    </row>
    <row r="353" spans="1:23" x14ac:dyDescent="0.2">
      <c r="A353" s="34"/>
      <c r="J353" s="30"/>
      <c r="K353" s="30"/>
      <c r="L353" s="30"/>
      <c r="M353" s="30"/>
      <c r="N353" s="35"/>
      <c r="O353" s="35"/>
      <c r="R353" s="35"/>
      <c r="S353" s="35"/>
      <c r="V353" s="36"/>
      <c r="W353" s="36"/>
    </row>
    <row r="354" spans="1:23" x14ac:dyDescent="0.2">
      <c r="A354" s="34"/>
      <c r="J354" s="30"/>
      <c r="K354" s="30"/>
      <c r="L354" s="30"/>
      <c r="M354" s="30"/>
      <c r="N354" s="35"/>
      <c r="O354" s="35"/>
      <c r="R354" s="35"/>
      <c r="S354" s="35"/>
      <c r="V354" s="36"/>
      <c r="W354" s="36"/>
    </row>
    <row r="355" spans="1:23" x14ac:dyDescent="0.2">
      <c r="A355" s="34"/>
      <c r="J355" s="30"/>
      <c r="K355" s="30"/>
      <c r="L355" s="30"/>
      <c r="M355" s="30"/>
      <c r="N355" s="35"/>
      <c r="O355" s="35"/>
      <c r="R355" s="35"/>
      <c r="S355" s="35"/>
      <c r="V355" s="36"/>
      <c r="W355" s="36"/>
    </row>
    <row r="356" spans="1:23" x14ac:dyDescent="0.2">
      <c r="A356" s="34"/>
      <c r="J356" s="30"/>
      <c r="K356" s="30"/>
      <c r="L356" s="30"/>
      <c r="M356" s="30"/>
      <c r="N356" s="35"/>
      <c r="O356" s="35"/>
      <c r="R356" s="35"/>
      <c r="S356" s="35"/>
      <c r="V356" s="36"/>
      <c r="W356" s="36"/>
    </row>
    <row r="357" spans="1:23" x14ac:dyDescent="0.2">
      <c r="A357" s="34"/>
      <c r="J357" s="30"/>
      <c r="K357" s="30"/>
      <c r="L357" s="30"/>
      <c r="M357" s="30"/>
      <c r="N357" s="35"/>
      <c r="O357" s="35"/>
      <c r="R357" s="35"/>
      <c r="S357" s="35"/>
      <c r="V357" s="36"/>
      <c r="W357" s="36"/>
    </row>
    <row r="358" spans="1:23" x14ac:dyDescent="0.2">
      <c r="A358" s="34"/>
      <c r="J358" s="30"/>
      <c r="K358" s="30"/>
      <c r="L358" s="30"/>
      <c r="M358" s="30"/>
      <c r="N358" s="35"/>
      <c r="O358" s="35"/>
      <c r="R358" s="35"/>
      <c r="S358" s="35"/>
      <c r="V358" s="36"/>
      <c r="W358" s="36"/>
    </row>
    <row r="359" spans="1:23" x14ac:dyDescent="0.2">
      <c r="A359" s="34"/>
      <c r="J359" s="30"/>
      <c r="K359" s="30"/>
      <c r="L359" s="30"/>
      <c r="M359" s="30"/>
      <c r="N359" s="35"/>
      <c r="O359" s="35"/>
      <c r="R359" s="35"/>
      <c r="S359" s="35"/>
      <c r="V359" s="36"/>
      <c r="W359" s="36"/>
    </row>
    <row r="360" spans="1:23" x14ac:dyDescent="0.2">
      <c r="A360" s="34"/>
      <c r="J360" s="30"/>
      <c r="K360" s="30"/>
      <c r="L360" s="30"/>
      <c r="M360" s="30"/>
      <c r="N360" s="35"/>
      <c r="O360" s="35"/>
      <c r="R360" s="35"/>
      <c r="S360" s="35"/>
      <c r="V360" s="36"/>
      <c r="W360" s="36"/>
    </row>
    <row r="361" spans="1:23" x14ac:dyDescent="0.2">
      <c r="A361" s="34"/>
      <c r="J361" s="30"/>
      <c r="K361" s="30"/>
      <c r="L361" s="30"/>
      <c r="M361" s="30"/>
      <c r="N361" s="35"/>
      <c r="O361" s="35"/>
      <c r="R361" s="35"/>
      <c r="S361" s="35"/>
      <c r="V361" s="36"/>
      <c r="W361" s="36"/>
    </row>
    <row r="362" spans="1:23" x14ac:dyDescent="0.2">
      <c r="A362" s="34"/>
      <c r="J362" s="30"/>
      <c r="K362" s="30"/>
      <c r="L362" s="30"/>
      <c r="M362" s="30"/>
      <c r="N362" s="35"/>
      <c r="O362" s="35"/>
      <c r="R362" s="35"/>
      <c r="S362" s="35"/>
      <c r="V362" s="36"/>
      <c r="W362" s="36"/>
    </row>
    <row r="363" spans="1:23" x14ac:dyDescent="0.2">
      <c r="A363" s="34"/>
      <c r="J363" s="30"/>
      <c r="K363" s="30"/>
      <c r="L363" s="30"/>
      <c r="M363" s="30"/>
      <c r="N363" s="35"/>
      <c r="O363" s="35"/>
      <c r="R363" s="35"/>
      <c r="S363" s="35"/>
      <c r="V363" s="36"/>
      <c r="W363" s="36"/>
    </row>
    <row r="364" spans="1:23" x14ac:dyDescent="0.2">
      <c r="A364" s="34"/>
      <c r="J364" s="30"/>
      <c r="K364" s="30"/>
      <c r="L364" s="30"/>
      <c r="M364" s="30"/>
      <c r="N364" s="35"/>
      <c r="O364" s="35"/>
      <c r="R364" s="35"/>
      <c r="S364" s="35"/>
      <c r="V364" s="36"/>
      <c r="W364" s="36"/>
    </row>
    <row r="365" spans="1:23" x14ac:dyDescent="0.2">
      <c r="A365" s="34"/>
      <c r="J365" s="30"/>
      <c r="K365" s="30"/>
      <c r="L365" s="30"/>
      <c r="M365" s="30"/>
      <c r="N365" s="35"/>
      <c r="O365" s="35"/>
      <c r="R365" s="35"/>
      <c r="S365" s="35"/>
      <c r="V365" s="36"/>
      <c r="W365" s="36"/>
    </row>
    <row r="366" spans="1:23" x14ac:dyDescent="0.2">
      <c r="A366" s="34"/>
      <c r="J366" s="30"/>
      <c r="K366" s="30"/>
      <c r="L366" s="30"/>
      <c r="M366" s="30"/>
      <c r="N366" s="35"/>
      <c r="O366" s="35"/>
      <c r="R366" s="35"/>
      <c r="S366" s="35"/>
      <c r="V366" s="36"/>
      <c r="W366" s="36"/>
    </row>
    <row r="367" spans="1:23" x14ac:dyDescent="0.2">
      <c r="A367" s="34"/>
      <c r="J367" s="30"/>
      <c r="K367" s="30"/>
      <c r="L367" s="30"/>
      <c r="M367" s="30"/>
      <c r="N367" s="35"/>
      <c r="O367" s="35"/>
      <c r="R367" s="35"/>
      <c r="S367" s="35"/>
      <c r="V367" s="36"/>
      <c r="W367" s="36"/>
    </row>
    <row r="368" spans="1:23" x14ac:dyDescent="0.2">
      <c r="A368" s="34"/>
      <c r="J368" s="30"/>
      <c r="K368" s="30"/>
      <c r="L368" s="30"/>
      <c r="M368" s="30"/>
      <c r="N368" s="35"/>
      <c r="O368" s="35"/>
      <c r="R368" s="35"/>
      <c r="S368" s="35"/>
      <c r="V368" s="36"/>
      <c r="W368" s="36"/>
    </row>
    <row r="369" spans="1:23" x14ac:dyDescent="0.2">
      <c r="A369" s="34"/>
      <c r="J369" s="30"/>
      <c r="K369" s="30"/>
      <c r="L369" s="30"/>
      <c r="M369" s="30"/>
      <c r="N369" s="35"/>
      <c r="O369" s="35"/>
      <c r="R369" s="35"/>
      <c r="S369" s="35"/>
      <c r="V369" s="36"/>
      <c r="W369" s="36"/>
    </row>
    <row r="370" spans="1:23" x14ac:dyDescent="0.2">
      <c r="A370" s="34"/>
      <c r="J370" s="30"/>
      <c r="K370" s="30"/>
      <c r="L370" s="30"/>
      <c r="M370" s="30"/>
      <c r="N370" s="35"/>
      <c r="O370" s="35"/>
      <c r="R370" s="35"/>
      <c r="S370" s="35"/>
      <c r="V370" s="36"/>
      <c r="W370" s="36"/>
    </row>
    <row r="371" spans="1:23" x14ac:dyDescent="0.2">
      <c r="A371" s="34"/>
      <c r="J371" s="30"/>
      <c r="K371" s="30"/>
      <c r="L371" s="30"/>
      <c r="M371" s="30"/>
      <c r="N371" s="35"/>
      <c r="O371" s="35"/>
      <c r="R371" s="35"/>
      <c r="S371" s="35"/>
      <c r="V371" s="36"/>
      <c r="W371" s="36"/>
    </row>
  </sheetData>
  <mergeCells count="1">
    <mergeCell ref="H1:I1"/>
  </mergeCells>
  <hyperlinks>
    <hyperlink ref="H1:I1" location="Index!A1" display="Regresar al Índice" xr:uid="{00000000-0004-0000-6B00-000000000000}"/>
  </hyperlink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5C271-EFEE-4119-98C3-7FF56CD7FC76}">
  <sheetPr codeName="Hoja120"/>
  <dimension ref="A1:AK285"/>
  <sheetViews>
    <sheetView topLeftCell="A281" zoomScale="96" zoomScaleNormal="96" workbookViewId="0">
      <selection activeCell="A2" sqref="A2"/>
    </sheetView>
  </sheetViews>
  <sheetFormatPr baseColWidth="10" defaultRowHeight="12.75" x14ac:dyDescent="0.2"/>
  <cols>
    <col min="1" max="1" width="40.7109375" style="347" customWidth="1"/>
    <col min="2" max="2" width="8.7109375" style="347" customWidth="1"/>
    <col min="3" max="3" width="14.7109375" style="347" customWidth="1"/>
    <col min="4" max="4" width="15.7109375" style="347" customWidth="1"/>
    <col min="5" max="5" width="19.7109375" style="347" customWidth="1"/>
    <col min="6" max="7" width="8.7109375" style="347" customWidth="1"/>
    <col min="8" max="8" width="6.7109375" style="347" customWidth="1"/>
    <col min="9" max="9" width="7.7109375" style="347" customWidth="1"/>
    <col min="10" max="10" width="9.7109375" style="347" customWidth="1"/>
    <col min="11" max="11" width="6.7109375" style="347" customWidth="1"/>
    <col min="12" max="12" width="7.7109375" style="347" customWidth="1"/>
    <col min="13" max="13" width="10.7109375" style="347" customWidth="1"/>
    <col min="14" max="14" width="8.7109375" style="347" customWidth="1"/>
    <col min="15" max="16" width="7.7109375" style="347" customWidth="1"/>
    <col min="17" max="17" width="17.7109375" style="347" customWidth="1"/>
    <col min="18" max="18" width="10.7109375" style="347" customWidth="1"/>
    <col min="19" max="20" width="7.7109375" style="347" customWidth="1"/>
    <col min="21" max="21" width="11.7109375" style="347" customWidth="1"/>
    <col min="22" max="23" width="6.7109375" style="347" customWidth="1"/>
    <col min="24" max="24" width="10.7109375" style="347" customWidth="1"/>
    <col min="25" max="25" width="12.7109375" style="347" customWidth="1"/>
    <col min="26" max="26" width="16.7109375" style="347" customWidth="1"/>
    <col min="27" max="27" width="7.7109375" style="347" customWidth="1"/>
    <col min="28" max="28" width="6.7109375" style="347" customWidth="1"/>
    <col min="29" max="29" width="7.7109375" style="347" customWidth="1"/>
    <col min="30" max="30" width="10.7109375" style="347" customWidth="1"/>
    <col min="31" max="33" width="8.7109375" style="347" customWidth="1"/>
    <col min="34" max="34" width="9.7109375" style="347" customWidth="1"/>
    <col min="35" max="35" width="8.7109375" style="347" customWidth="1"/>
    <col min="36" max="16384" width="11.42578125" style="347"/>
  </cols>
  <sheetData>
    <row r="1" spans="1:37" x14ac:dyDescent="0.2">
      <c r="A1" s="107" t="s">
        <v>1754</v>
      </c>
      <c r="B1" s="347" t="s">
        <v>54</v>
      </c>
      <c r="C1" s="347" t="s">
        <v>54</v>
      </c>
      <c r="D1" s="347" t="s">
        <v>54</v>
      </c>
      <c r="E1" s="347" t="s">
        <v>54</v>
      </c>
      <c r="F1" s="347" t="s">
        <v>54</v>
      </c>
      <c r="G1" s="347" t="s">
        <v>54</v>
      </c>
      <c r="H1" s="409" t="s">
        <v>38</v>
      </c>
      <c r="I1" s="409"/>
    </row>
    <row r="2" spans="1:37" x14ac:dyDescent="0.2">
      <c r="A2" s="347" t="s">
        <v>152</v>
      </c>
      <c r="B2" s="347" t="s">
        <v>54</v>
      </c>
      <c r="C2" s="347" t="s">
        <v>54</v>
      </c>
      <c r="D2" s="347" t="s">
        <v>54</v>
      </c>
      <c r="E2" s="347" t="s">
        <v>54</v>
      </c>
      <c r="F2" s="347" t="s">
        <v>54</v>
      </c>
      <c r="G2" s="347" t="s">
        <v>54</v>
      </c>
      <c r="H2" s="347" t="s">
        <v>54</v>
      </c>
    </row>
    <row r="6" spans="1:37" x14ac:dyDescent="0.2">
      <c r="A6" s="347" t="s">
        <v>1131</v>
      </c>
      <c r="B6" s="347" t="s">
        <v>1215</v>
      </c>
      <c r="C6" s="347" t="s">
        <v>3</v>
      </c>
      <c r="D6" s="347" t="s">
        <v>4</v>
      </c>
      <c r="E6" s="347" t="s">
        <v>5</v>
      </c>
      <c r="F6" s="347" t="s">
        <v>6</v>
      </c>
      <c r="G6" s="347" t="s">
        <v>10</v>
      </c>
      <c r="H6" s="347" t="s">
        <v>11</v>
      </c>
      <c r="I6" s="347" t="s">
        <v>7</v>
      </c>
      <c r="J6" s="347" t="s">
        <v>8</v>
      </c>
      <c r="K6" s="347" t="s">
        <v>1132</v>
      </c>
      <c r="L6" s="347" t="s">
        <v>12</v>
      </c>
      <c r="M6" s="347" t="s">
        <v>14</v>
      </c>
      <c r="N6" s="347" t="s">
        <v>15</v>
      </c>
      <c r="O6" s="347" t="s">
        <v>16</v>
      </c>
      <c r="P6" s="347" t="s">
        <v>0</v>
      </c>
      <c r="Q6" s="347" t="s">
        <v>13</v>
      </c>
      <c r="R6" s="347" t="s">
        <v>17</v>
      </c>
      <c r="S6" s="347" t="s">
        <v>18</v>
      </c>
      <c r="T6" s="347" t="s">
        <v>19</v>
      </c>
      <c r="U6" s="347" t="s">
        <v>20</v>
      </c>
      <c r="V6" s="347" t="s">
        <v>21</v>
      </c>
      <c r="W6" s="347" t="s">
        <v>22</v>
      </c>
      <c r="X6" s="347" t="s">
        <v>23</v>
      </c>
      <c r="Y6" s="347" t="s">
        <v>24</v>
      </c>
      <c r="Z6" s="347" t="s">
        <v>25</v>
      </c>
      <c r="AA6" s="347" t="s">
        <v>26</v>
      </c>
      <c r="AB6" s="347" t="s">
        <v>27</v>
      </c>
      <c r="AC6" s="347" t="s">
        <v>28</v>
      </c>
      <c r="AD6" s="347" t="s">
        <v>29</v>
      </c>
      <c r="AE6" s="347" t="s">
        <v>30</v>
      </c>
      <c r="AF6" s="347" t="s">
        <v>31</v>
      </c>
      <c r="AG6" s="347" t="s">
        <v>32</v>
      </c>
      <c r="AH6" s="347" t="s">
        <v>33</v>
      </c>
      <c r="AI6" s="347" t="s">
        <v>1</v>
      </c>
      <c r="AJ6" s="347" t="s">
        <v>451</v>
      </c>
      <c r="AK6" s="347" t="s">
        <v>576</v>
      </c>
    </row>
    <row r="7" spans="1:37" x14ac:dyDescent="0.2">
      <c r="A7" s="351">
        <v>36495</v>
      </c>
      <c r="B7" s="347" t="s">
        <v>785</v>
      </c>
      <c r="C7" s="347">
        <v>10920</v>
      </c>
      <c r="D7" s="347">
        <v>33906</v>
      </c>
      <c r="E7" s="347">
        <v>8148</v>
      </c>
      <c r="F7" s="347">
        <v>4743</v>
      </c>
      <c r="G7" s="347">
        <v>27294</v>
      </c>
      <c r="H7" s="347">
        <v>6682</v>
      </c>
      <c r="I7" s="347">
        <v>11628</v>
      </c>
      <c r="J7" s="347">
        <v>33166</v>
      </c>
      <c r="K7" s="347">
        <v>103706</v>
      </c>
      <c r="L7" s="347">
        <v>11638</v>
      </c>
      <c r="M7" s="347">
        <v>37505</v>
      </c>
      <c r="N7" s="347">
        <v>11885</v>
      </c>
      <c r="O7" s="347">
        <v>10322</v>
      </c>
      <c r="P7" s="347">
        <v>64682</v>
      </c>
      <c r="Q7" s="347">
        <v>45726</v>
      </c>
      <c r="R7" s="347">
        <v>22341</v>
      </c>
      <c r="S7" s="347">
        <v>9580</v>
      </c>
      <c r="T7" s="347">
        <v>8759</v>
      </c>
      <c r="U7" s="347">
        <v>51730</v>
      </c>
      <c r="V7" s="347">
        <v>10762</v>
      </c>
      <c r="W7" s="347">
        <v>21231</v>
      </c>
      <c r="X7" s="347">
        <v>13596</v>
      </c>
      <c r="Y7" s="347">
        <v>9885</v>
      </c>
      <c r="Z7" s="347">
        <v>15459</v>
      </c>
      <c r="AA7" s="347">
        <v>29508</v>
      </c>
      <c r="AB7" s="347">
        <v>28480</v>
      </c>
      <c r="AC7" s="347">
        <v>8784</v>
      </c>
      <c r="AD7" s="347">
        <v>30935</v>
      </c>
      <c r="AE7" s="347">
        <v>3173</v>
      </c>
      <c r="AF7" s="347">
        <v>36415</v>
      </c>
      <c r="AG7" s="347">
        <v>13503</v>
      </c>
      <c r="AH7" s="347">
        <v>8470</v>
      </c>
      <c r="AI7" s="347">
        <v>744562</v>
      </c>
      <c r="AJ7" s="347">
        <v>1999</v>
      </c>
      <c r="AK7" s="347" t="s">
        <v>645</v>
      </c>
    </row>
    <row r="8" spans="1:37" x14ac:dyDescent="0.2">
      <c r="A8" s="351">
        <v>36526</v>
      </c>
      <c r="B8" s="347" t="s">
        <v>1033</v>
      </c>
      <c r="C8" s="347">
        <v>10920</v>
      </c>
      <c r="D8" s="347">
        <v>33971</v>
      </c>
      <c r="E8" s="347">
        <v>8217</v>
      </c>
      <c r="F8" s="347">
        <v>4706</v>
      </c>
      <c r="G8" s="347">
        <v>27376</v>
      </c>
      <c r="H8" s="347">
        <v>6686</v>
      </c>
      <c r="I8" s="347">
        <v>11613</v>
      </c>
      <c r="J8" s="347">
        <v>33169</v>
      </c>
      <c r="K8" s="347">
        <v>103485</v>
      </c>
      <c r="L8" s="347">
        <v>11674</v>
      </c>
      <c r="M8" s="347">
        <v>37455</v>
      </c>
      <c r="N8" s="347">
        <v>11921</v>
      </c>
      <c r="O8" s="347">
        <v>10332</v>
      </c>
      <c r="P8" s="347">
        <v>64742</v>
      </c>
      <c r="Q8" s="347">
        <v>45623</v>
      </c>
      <c r="R8" s="347">
        <v>22457</v>
      </c>
      <c r="S8" s="347">
        <v>9581</v>
      </c>
      <c r="T8" s="347">
        <v>8690</v>
      </c>
      <c r="U8" s="347">
        <v>51804</v>
      </c>
      <c r="V8" s="347">
        <v>10746</v>
      </c>
      <c r="W8" s="347">
        <v>21220</v>
      </c>
      <c r="X8" s="347">
        <v>13666</v>
      </c>
      <c r="Y8" s="347">
        <v>9932</v>
      </c>
      <c r="Z8" s="347">
        <v>15504</v>
      </c>
      <c r="AA8" s="347">
        <v>29560</v>
      </c>
      <c r="AB8" s="347">
        <v>28523</v>
      </c>
      <c r="AC8" s="347">
        <v>8721</v>
      </c>
      <c r="AD8" s="347">
        <v>31076</v>
      </c>
      <c r="AE8" s="347">
        <v>3177</v>
      </c>
      <c r="AF8" s="347">
        <v>36517</v>
      </c>
      <c r="AG8" s="347">
        <v>13449</v>
      </c>
      <c r="AH8" s="347">
        <v>8466</v>
      </c>
      <c r="AI8" s="347">
        <v>744979</v>
      </c>
      <c r="AJ8" s="347">
        <v>2000</v>
      </c>
      <c r="AK8" s="347" t="s">
        <v>637</v>
      </c>
    </row>
    <row r="9" spans="1:37" x14ac:dyDescent="0.2">
      <c r="A9" s="351">
        <v>36557</v>
      </c>
      <c r="B9" s="347" t="s">
        <v>786</v>
      </c>
      <c r="C9" s="347">
        <v>11006</v>
      </c>
      <c r="D9" s="347">
        <v>34201</v>
      </c>
      <c r="E9" s="347">
        <v>8324</v>
      </c>
      <c r="F9" s="347">
        <v>4734</v>
      </c>
      <c r="G9" s="347">
        <v>27570</v>
      </c>
      <c r="H9" s="347">
        <v>6749</v>
      </c>
      <c r="I9" s="347">
        <v>11622</v>
      </c>
      <c r="J9" s="347">
        <v>33376</v>
      </c>
      <c r="K9" s="347">
        <v>103737</v>
      </c>
      <c r="L9" s="347">
        <v>11760</v>
      </c>
      <c r="M9" s="347">
        <v>37641</v>
      </c>
      <c r="N9" s="347">
        <v>11930</v>
      </c>
      <c r="O9" s="347">
        <v>10394</v>
      </c>
      <c r="P9" s="347">
        <v>65193</v>
      </c>
      <c r="Q9" s="347">
        <v>46027</v>
      </c>
      <c r="R9" s="347">
        <v>22595</v>
      </c>
      <c r="S9" s="347">
        <v>9606</v>
      </c>
      <c r="T9" s="347">
        <v>8733</v>
      </c>
      <c r="U9" s="347">
        <v>52235</v>
      </c>
      <c r="V9" s="347">
        <v>10846</v>
      </c>
      <c r="W9" s="347">
        <v>21349</v>
      </c>
      <c r="X9" s="347">
        <v>13826</v>
      </c>
      <c r="Y9" s="347">
        <v>10047</v>
      </c>
      <c r="Z9" s="347">
        <v>15633</v>
      </c>
      <c r="AA9" s="347">
        <v>29925</v>
      </c>
      <c r="AB9" s="347">
        <v>28774</v>
      </c>
      <c r="AC9" s="347">
        <v>8800</v>
      </c>
      <c r="AD9" s="347">
        <v>31337</v>
      </c>
      <c r="AE9" s="347">
        <v>3181</v>
      </c>
      <c r="AF9" s="347">
        <v>36914</v>
      </c>
      <c r="AG9" s="347">
        <v>13489</v>
      </c>
      <c r="AH9" s="347">
        <v>8555</v>
      </c>
      <c r="AI9" s="347">
        <v>750109</v>
      </c>
      <c r="AK9" s="347" t="s">
        <v>638</v>
      </c>
    </row>
    <row r="10" spans="1:37" x14ac:dyDescent="0.2">
      <c r="A10" s="351">
        <v>36586</v>
      </c>
      <c r="B10" s="347" t="s">
        <v>787</v>
      </c>
      <c r="C10" s="347">
        <v>11110</v>
      </c>
      <c r="D10" s="347">
        <v>34513</v>
      </c>
      <c r="E10" s="347">
        <v>8348</v>
      </c>
      <c r="F10" s="347">
        <v>4726</v>
      </c>
      <c r="G10" s="347">
        <v>27835</v>
      </c>
      <c r="H10" s="347">
        <v>6853</v>
      </c>
      <c r="I10" s="347">
        <v>11737</v>
      </c>
      <c r="J10" s="347">
        <v>33656</v>
      </c>
      <c r="K10" s="347">
        <v>104255</v>
      </c>
      <c r="L10" s="347">
        <v>11858</v>
      </c>
      <c r="M10" s="347">
        <v>37902</v>
      </c>
      <c r="N10" s="347">
        <v>11947</v>
      </c>
      <c r="O10" s="347">
        <v>10487</v>
      </c>
      <c r="P10" s="347">
        <v>65617</v>
      </c>
      <c r="Q10" s="347">
        <v>46467</v>
      </c>
      <c r="R10" s="347">
        <v>22778</v>
      </c>
      <c r="S10" s="347">
        <v>9669</v>
      </c>
      <c r="T10" s="347">
        <v>8768</v>
      </c>
      <c r="U10" s="347">
        <v>52785</v>
      </c>
      <c r="V10" s="347">
        <v>10896</v>
      </c>
      <c r="W10" s="347">
        <v>21546</v>
      </c>
      <c r="X10" s="347">
        <v>13963</v>
      </c>
      <c r="Y10" s="347">
        <v>10154</v>
      </c>
      <c r="Z10" s="347">
        <v>15758</v>
      </c>
      <c r="AA10" s="347">
        <v>30148</v>
      </c>
      <c r="AB10" s="347">
        <v>29008</v>
      </c>
      <c r="AC10" s="347">
        <v>8953</v>
      </c>
      <c r="AD10" s="347">
        <v>31589</v>
      </c>
      <c r="AE10" s="347">
        <v>3230</v>
      </c>
      <c r="AF10" s="347">
        <v>37235</v>
      </c>
      <c r="AG10" s="347">
        <v>13574</v>
      </c>
      <c r="AH10" s="347">
        <v>8641</v>
      </c>
      <c r="AI10" s="347">
        <v>756006</v>
      </c>
      <c r="AK10" s="347" t="s">
        <v>592</v>
      </c>
    </row>
    <row r="11" spans="1:37" x14ac:dyDescent="0.2">
      <c r="A11" s="351">
        <v>36617</v>
      </c>
      <c r="B11" s="347" t="s">
        <v>788</v>
      </c>
      <c r="C11" s="347">
        <v>11138</v>
      </c>
      <c r="D11" s="347">
        <v>34615</v>
      </c>
      <c r="E11" s="347">
        <v>8307</v>
      </c>
      <c r="F11" s="347">
        <v>4728</v>
      </c>
      <c r="G11" s="347">
        <v>27869</v>
      </c>
      <c r="H11" s="347">
        <v>6916</v>
      </c>
      <c r="I11" s="347">
        <v>11806</v>
      </c>
      <c r="J11" s="347">
        <v>33699</v>
      </c>
      <c r="K11" s="347">
        <v>104281</v>
      </c>
      <c r="L11" s="347">
        <v>11764</v>
      </c>
      <c r="M11" s="347">
        <v>37782</v>
      </c>
      <c r="N11" s="347">
        <v>11890</v>
      </c>
      <c r="O11" s="347">
        <v>10498</v>
      </c>
      <c r="P11" s="347">
        <v>65537</v>
      </c>
      <c r="Q11" s="347">
        <v>46595</v>
      </c>
      <c r="R11" s="347">
        <v>22680</v>
      </c>
      <c r="S11" s="347">
        <v>9724</v>
      </c>
      <c r="T11" s="347">
        <v>8696</v>
      </c>
      <c r="U11" s="347">
        <v>52892</v>
      </c>
      <c r="V11" s="347">
        <v>10906</v>
      </c>
      <c r="W11" s="347">
        <v>21581</v>
      </c>
      <c r="X11" s="347">
        <v>13938</v>
      </c>
      <c r="Y11" s="347">
        <v>10177</v>
      </c>
      <c r="Z11" s="347">
        <v>15785</v>
      </c>
      <c r="AA11" s="347">
        <v>30198</v>
      </c>
      <c r="AB11" s="347">
        <v>29001</v>
      </c>
      <c r="AC11" s="347">
        <v>9024</v>
      </c>
      <c r="AD11" s="347">
        <v>31668</v>
      </c>
      <c r="AE11" s="347">
        <v>3242</v>
      </c>
      <c r="AF11" s="347">
        <v>37384</v>
      </c>
      <c r="AG11" s="347">
        <v>13623</v>
      </c>
      <c r="AH11" s="347">
        <v>8557</v>
      </c>
      <c r="AI11" s="347">
        <v>756501</v>
      </c>
      <c r="AK11" s="347" t="s">
        <v>632</v>
      </c>
    </row>
    <row r="12" spans="1:37" x14ac:dyDescent="0.2">
      <c r="A12" s="351">
        <v>36647</v>
      </c>
      <c r="B12" s="347" t="s">
        <v>789</v>
      </c>
      <c r="C12" s="347">
        <v>11137</v>
      </c>
      <c r="D12" s="347">
        <v>34940</v>
      </c>
      <c r="E12" s="347">
        <v>8331</v>
      </c>
      <c r="F12" s="347">
        <v>4741</v>
      </c>
      <c r="G12" s="347">
        <v>28045</v>
      </c>
      <c r="H12" s="347">
        <v>7008</v>
      </c>
      <c r="I12" s="347">
        <v>11897</v>
      </c>
      <c r="J12" s="347">
        <v>33931</v>
      </c>
      <c r="K12" s="347">
        <v>104639</v>
      </c>
      <c r="L12" s="347">
        <v>11765</v>
      </c>
      <c r="M12" s="347">
        <v>38032</v>
      </c>
      <c r="N12" s="347">
        <v>11927</v>
      </c>
      <c r="O12" s="347">
        <v>10582</v>
      </c>
      <c r="P12" s="347">
        <v>65847</v>
      </c>
      <c r="Q12" s="347">
        <v>46949</v>
      </c>
      <c r="R12" s="347">
        <v>22814</v>
      </c>
      <c r="S12" s="347">
        <v>9782</v>
      </c>
      <c r="T12" s="347">
        <v>8741</v>
      </c>
      <c r="U12" s="347">
        <v>53234</v>
      </c>
      <c r="V12" s="347">
        <v>10930</v>
      </c>
      <c r="W12" s="347">
        <v>21798</v>
      </c>
      <c r="X12" s="347">
        <v>14119</v>
      </c>
      <c r="Y12" s="347">
        <v>10242</v>
      </c>
      <c r="Z12" s="347">
        <v>15830</v>
      </c>
      <c r="AA12" s="347">
        <v>30395</v>
      </c>
      <c r="AB12" s="347">
        <v>29172</v>
      </c>
      <c r="AC12" s="347">
        <v>9153</v>
      </c>
      <c r="AD12" s="347">
        <v>31817</v>
      </c>
      <c r="AE12" s="347">
        <v>3279</v>
      </c>
      <c r="AF12" s="347">
        <v>37747</v>
      </c>
      <c r="AG12" s="347">
        <v>13723</v>
      </c>
      <c r="AH12" s="347">
        <v>8584</v>
      </c>
      <c r="AI12" s="347">
        <v>761131</v>
      </c>
      <c r="AK12" s="347" t="s">
        <v>636</v>
      </c>
    </row>
    <row r="13" spans="1:37" x14ac:dyDescent="0.2">
      <c r="A13" s="351">
        <v>36678</v>
      </c>
      <c r="B13" s="347" t="s">
        <v>790</v>
      </c>
      <c r="C13" s="347">
        <v>11197</v>
      </c>
      <c r="D13" s="347">
        <v>35153</v>
      </c>
      <c r="E13" s="347">
        <v>8396</v>
      </c>
      <c r="F13" s="347">
        <v>4743</v>
      </c>
      <c r="G13" s="347">
        <v>28198</v>
      </c>
      <c r="H13" s="347">
        <v>7077</v>
      </c>
      <c r="I13" s="347">
        <v>12007</v>
      </c>
      <c r="J13" s="347">
        <v>34111</v>
      </c>
      <c r="K13" s="347">
        <v>105030</v>
      </c>
      <c r="L13" s="347">
        <v>11801</v>
      </c>
      <c r="M13" s="347">
        <v>38319</v>
      </c>
      <c r="N13" s="347">
        <v>11997</v>
      </c>
      <c r="O13" s="347">
        <v>10715</v>
      </c>
      <c r="P13" s="347">
        <v>66315</v>
      </c>
      <c r="Q13" s="347">
        <v>47327</v>
      </c>
      <c r="R13" s="347">
        <v>23042</v>
      </c>
      <c r="S13" s="347">
        <v>9826</v>
      </c>
      <c r="T13" s="347">
        <v>8815</v>
      </c>
      <c r="U13" s="347">
        <v>53727</v>
      </c>
      <c r="V13" s="347">
        <v>11027</v>
      </c>
      <c r="W13" s="347">
        <v>22039</v>
      </c>
      <c r="X13" s="347">
        <v>14349</v>
      </c>
      <c r="Y13" s="347">
        <v>10357</v>
      </c>
      <c r="Z13" s="347">
        <v>15940</v>
      </c>
      <c r="AA13" s="347">
        <v>30618</v>
      </c>
      <c r="AB13" s="347">
        <v>29443</v>
      </c>
      <c r="AC13" s="347">
        <v>9372</v>
      </c>
      <c r="AD13" s="347">
        <v>31960</v>
      </c>
      <c r="AE13" s="347">
        <v>3321</v>
      </c>
      <c r="AF13" s="347">
        <v>38180</v>
      </c>
      <c r="AG13" s="347">
        <v>13807</v>
      </c>
      <c r="AH13" s="347">
        <v>8660</v>
      </c>
      <c r="AI13" s="347">
        <v>766869</v>
      </c>
      <c r="AK13" s="347" t="s">
        <v>639</v>
      </c>
    </row>
    <row r="14" spans="1:37" x14ac:dyDescent="0.2">
      <c r="A14" s="351">
        <v>36708</v>
      </c>
      <c r="B14" s="347" t="s">
        <v>791</v>
      </c>
      <c r="C14" s="347">
        <v>11243</v>
      </c>
      <c r="D14" s="347">
        <v>35204</v>
      </c>
      <c r="E14" s="347">
        <v>8394</v>
      </c>
      <c r="F14" s="347">
        <v>4789</v>
      </c>
      <c r="G14" s="347">
        <v>28430</v>
      </c>
      <c r="H14" s="347">
        <v>7156</v>
      </c>
      <c r="I14" s="347">
        <v>12002</v>
      </c>
      <c r="J14" s="347">
        <v>34216</v>
      </c>
      <c r="K14" s="347">
        <v>105231</v>
      </c>
      <c r="L14" s="347">
        <v>11780</v>
      </c>
      <c r="M14" s="347">
        <v>38428</v>
      </c>
      <c r="N14" s="347">
        <v>12108</v>
      </c>
      <c r="O14" s="347">
        <v>10806</v>
      </c>
      <c r="P14" s="347">
        <v>66604</v>
      </c>
      <c r="Q14" s="347">
        <v>47595</v>
      </c>
      <c r="R14" s="347">
        <v>23240</v>
      </c>
      <c r="S14" s="347">
        <v>9836</v>
      </c>
      <c r="T14" s="347">
        <v>8852</v>
      </c>
      <c r="U14" s="347">
        <v>54015</v>
      </c>
      <c r="V14" s="347">
        <v>11081</v>
      </c>
      <c r="W14" s="347">
        <v>22284</v>
      </c>
      <c r="X14" s="347">
        <v>14470</v>
      </c>
      <c r="Y14" s="347">
        <v>10432</v>
      </c>
      <c r="Z14" s="347">
        <v>16132</v>
      </c>
      <c r="AA14" s="347">
        <v>30778</v>
      </c>
      <c r="AB14" s="347">
        <v>29545</v>
      </c>
      <c r="AC14" s="347">
        <v>9529</v>
      </c>
      <c r="AD14" s="347">
        <v>32147</v>
      </c>
      <c r="AE14" s="347">
        <v>3363</v>
      </c>
      <c r="AF14" s="347">
        <v>38465</v>
      </c>
      <c r="AG14" s="347">
        <v>13889</v>
      </c>
      <c r="AH14" s="347">
        <v>8708</v>
      </c>
      <c r="AI14" s="347">
        <v>770752</v>
      </c>
      <c r="AK14" s="347" t="s">
        <v>640</v>
      </c>
    </row>
    <row r="15" spans="1:37" x14ac:dyDescent="0.2">
      <c r="A15" s="351">
        <v>36739</v>
      </c>
      <c r="B15" s="347" t="s">
        <v>792</v>
      </c>
      <c r="C15" s="347">
        <v>11314</v>
      </c>
      <c r="D15" s="347">
        <v>35488</v>
      </c>
      <c r="E15" s="347">
        <v>8425</v>
      </c>
      <c r="F15" s="347">
        <v>4814</v>
      </c>
      <c r="G15" s="347">
        <v>28589</v>
      </c>
      <c r="H15" s="347">
        <v>7254</v>
      </c>
      <c r="I15" s="347">
        <v>12044</v>
      </c>
      <c r="J15" s="347">
        <v>34386</v>
      </c>
      <c r="K15" s="347">
        <v>105681</v>
      </c>
      <c r="L15" s="347">
        <v>11818</v>
      </c>
      <c r="M15" s="347">
        <v>38702</v>
      </c>
      <c r="N15" s="347">
        <v>12246</v>
      </c>
      <c r="O15" s="347">
        <v>10973</v>
      </c>
      <c r="P15" s="347">
        <v>67092</v>
      </c>
      <c r="Q15" s="347">
        <v>48085</v>
      </c>
      <c r="R15" s="347">
        <v>23436</v>
      </c>
      <c r="S15" s="347">
        <v>9873</v>
      </c>
      <c r="T15" s="347">
        <v>8850</v>
      </c>
      <c r="U15" s="347">
        <v>54441</v>
      </c>
      <c r="V15" s="347">
        <v>11198</v>
      </c>
      <c r="W15" s="347">
        <v>22638</v>
      </c>
      <c r="X15" s="347">
        <v>14602</v>
      </c>
      <c r="Y15" s="347">
        <v>10574</v>
      </c>
      <c r="Z15" s="347">
        <v>16338</v>
      </c>
      <c r="AA15" s="347">
        <v>30958</v>
      </c>
      <c r="AB15" s="347">
        <v>29776</v>
      </c>
      <c r="AC15" s="347">
        <v>9563</v>
      </c>
      <c r="AD15" s="347">
        <v>32391</v>
      </c>
      <c r="AE15" s="347">
        <v>3432</v>
      </c>
      <c r="AF15" s="347">
        <v>38773</v>
      </c>
      <c r="AG15" s="347">
        <v>13997</v>
      </c>
      <c r="AH15" s="347">
        <v>8833</v>
      </c>
      <c r="AI15" s="347">
        <v>776584</v>
      </c>
      <c r="AK15" s="347" t="s">
        <v>641</v>
      </c>
    </row>
    <row r="16" spans="1:37" x14ac:dyDescent="0.2">
      <c r="A16" s="351">
        <v>36770</v>
      </c>
      <c r="B16" s="347" t="s">
        <v>793</v>
      </c>
      <c r="C16" s="347">
        <v>11382</v>
      </c>
      <c r="D16" s="347">
        <v>35560</v>
      </c>
      <c r="E16" s="347">
        <v>8473</v>
      </c>
      <c r="F16" s="347">
        <v>4848</v>
      </c>
      <c r="G16" s="347">
        <v>28723</v>
      </c>
      <c r="H16" s="347">
        <v>7293</v>
      </c>
      <c r="I16" s="347">
        <v>12118</v>
      </c>
      <c r="J16" s="347">
        <v>34561</v>
      </c>
      <c r="K16" s="347">
        <v>106008</v>
      </c>
      <c r="L16" s="347">
        <v>11793</v>
      </c>
      <c r="M16" s="347">
        <v>38815</v>
      </c>
      <c r="N16" s="347">
        <v>12317</v>
      </c>
      <c r="O16" s="347">
        <v>11028</v>
      </c>
      <c r="P16" s="347">
        <v>67390</v>
      </c>
      <c r="Q16" s="347">
        <v>48529</v>
      </c>
      <c r="R16" s="347">
        <v>23636</v>
      </c>
      <c r="S16" s="347">
        <v>9944</v>
      </c>
      <c r="T16" s="347">
        <v>8860</v>
      </c>
      <c r="U16" s="347">
        <v>54690</v>
      </c>
      <c r="V16" s="347">
        <v>11177</v>
      </c>
      <c r="W16" s="347">
        <v>22783</v>
      </c>
      <c r="X16" s="347">
        <v>14715</v>
      </c>
      <c r="Y16" s="347">
        <v>10674</v>
      </c>
      <c r="Z16" s="347">
        <v>16482</v>
      </c>
      <c r="AA16" s="347">
        <v>31102</v>
      </c>
      <c r="AB16" s="347">
        <v>29980</v>
      </c>
      <c r="AC16" s="347">
        <v>9569</v>
      </c>
      <c r="AD16" s="347">
        <v>32545</v>
      </c>
      <c r="AE16" s="347">
        <v>3493</v>
      </c>
      <c r="AF16" s="347">
        <v>38917</v>
      </c>
      <c r="AG16" s="347">
        <v>14076</v>
      </c>
      <c r="AH16" s="347">
        <v>8874</v>
      </c>
      <c r="AI16" s="347">
        <v>780355</v>
      </c>
      <c r="AK16" s="347" t="s">
        <v>642</v>
      </c>
    </row>
    <row r="17" spans="1:37" x14ac:dyDescent="0.2">
      <c r="A17" s="351">
        <v>36800</v>
      </c>
      <c r="B17" s="347" t="s">
        <v>794</v>
      </c>
      <c r="C17" s="347">
        <v>11464</v>
      </c>
      <c r="D17" s="347">
        <v>35806</v>
      </c>
      <c r="E17" s="347">
        <v>8528</v>
      </c>
      <c r="F17" s="347">
        <v>4875</v>
      </c>
      <c r="G17" s="347">
        <v>28918</v>
      </c>
      <c r="H17" s="347">
        <v>7297</v>
      </c>
      <c r="I17" s="347">
        <v>12178</v>
      </c>
      <c r="J17" s="347">
        <v>34764</v>
      </c>
      <c r="K17" s="347">
        <v>106285</v>
      </c>
      <c r="L17" s="347">
        <v>11890</v>
      </c>
      <c r="M17" s="347">
        <v>39054</v>
      </c>
      <c r="N17" s="347">
        <v>12351</v>
      </c>
      <c r="O17" s="347">
        <v>11093</v>
      </c>
      <c r="P17" s="347">
        <v>67683</v>
      </c>
      <c r="Q17" s="347">
        <v>48984</v>
      </c>
      <c r="R17" s="347">
        <v>23759</v>
      </c>
      <c r="S17" s="347">
        <v>9983</v>
      </c>
      <c r="T17" s="347">
        <v>8998</v>
      </c>
      <c r="U17" s="347">
        <v>55047</v>
      </c>
      <c r="V17" s="347">
        <v>11294</v>
      </c>
      <c r="W17" s="347">
        <v>22925</v>
      </c>
      <c r="X17" s="347">
        <v>14871</v>
      </c>
      <c r="Y17" s="347">
        <v>10693</v>
      </c>
      <c r="Z17" s="347">
        <v>16657</v>
      </c>
      <c r="AA17" s="347">
        <v>31291</v>
      </c>
      <c r="AB17" s="347">
        <v>30197</v>
      </c>
      <c r="AC17" s="347">
        <v>9601</v>
      </c>
      <c r="AD17" s="347">
        <v>32777</v>
      </c>
      <c r="AE17" s="347">
        <v>3558</v>
      </c>
      <c r="AF17" s="347">
        <v>39000</v>
      </c>
      <c r="AG17" s="347">
        <v>14176</v>
      </c>
      <c r="AH17" s="347">
        <v>8982</v>
      </c>
      <c r="AI17" s="347">
        <v>784979</v>
      </c>
      <c r="AK17" s="347" t="s">
        <v>643</v>
      </c>
    </row>
    <row r="18" spans="1:37" x14ac:dyDescent="0.2">
      <c r="A18" s="351">
        <v>36831</v>
      </c>
      <c r="B18" s="347" t="s">
        <v>795</v>
      </c>
      <c r="C18" s="347">
        <v>11516</v>
      </c>
      <c r="D18" s="347">
        <v>36075</v>
      </c>
      <c r="E18" s="347">
        <v>8598</v>
      </c>
      <c r="F18" s="347">
        <v>4882</v>
      </c>
      <c r="G18" s="347">
        <v>29060</v>
      </c>
      <c r="H18" s="347">
        <v>7314</v>
      </c>
      <c r="I18" s="347">
        <v>12189</v>
      </c>
      <c r="J18" s="347">
        <v>34830</v>
      </c>
      <c r="K18" s="347">
        <v>106562</v>
      </c>
      <c r="L18" s="347">
        <v>11913</v>
      </c>
      <c r="M18" s="347">
        <v>39170</v>
      </c>
      <c r="N18" s="347">
        <v>12416</v>
      </c>
      <c r="O18" s="347">
        <v>11128</v>
      </c>
      <c r="P18" s="347">
        <v>68114</v>
      </c>
      <c r="Q18" s="347">
        <v>49243</v>
      </c>
      <c r="R18" s="347">
        <v>23757</v>
      </c>
      <c r="S18" s="347">
        <v>9967</v>
      </c>
      <c r="T18" s="347">
        <v>9112</v>
      </c>
      <c r="U18" s="347">
        <v>55438</v>
      </c>
      <c r="V18" s="347">
        <v>11305</v>
      </c>
      <c r="W18" s="347">
        <v>23009</v>
      </c>
      <c r="X18" s="347">
        <v>15026</v>
      </c>
      <c r="Y18" s="347">
        <v>10776</v>
      </c>
      <c r="Z18" s="347">
        <v>16741</v>
      </c>
      <c r="AA18" s="347">
        <v>31443</v>
      </c>
      <c r="AB18" s="347">
        <v>30445</v>
      </c>
      <c r="AC18" s="347">
        <v>9602</v>
      </c>
      <c r="AD18" s="347">
        <v>32880</v>
      </c>
      <c r="AE18" s="347">
        <v>3547</v>
      </c>
      <c r="AF18" s="347">
        <v>39013</v>
      </c>
      <c r="AG18" s="347">
        <v>14243</v>
      </c>
      <c r="AH18" s="347">
        <v>9050</v>
      </c>
      <c r="AI18" s="347">
        <v>788364</v>
      </c>
      <c r="AK18" s="347" t="s">
        <v>644</v>
      </c>
    </row>
    <row r="19" spans="1:37" x14ac:dyDescent="0.2">
      <c r="A19" s="351">
        <v>36861</v>
      </c>
      <c r="B19" s="347" t="s">
        <v>796</v>
      </c>
      <c r="C19" s="347">
        <v>11419</v>
      </c>
      <c r="D19" s="347">
        <v>35731</v>
      </c>
      <c r="E19" s="347">
        <v>8494</v>
      </c>
      <c r="F19" s="347">
        <v>4851</v>
      </c>
      <c r="G19" s="347">
        <v>28886</v>
      </c>
      <c r="H19" s="347">
        <v>7249</v>
      </c>
      <c r="I19" s="347">
        <v>11982</v>
      </c>
      <c r="J19" s="347">
        <v>34634</v>
      </c>
      <c r="K19" s="347">
        <v>106242</v>
      </c>
      <c r="L19" s="347">
        <v>11819</v>
      </c>
      <c r="M19" s="347">
        <v>38872</v>
      </c>
      <c r="N19" s="347">
        <v>12275</v>
      </c>
      <c r="O19" s="347">
        <v>11023</v>
      </c>
      <c r="P19" s="347">
        <v>67754</v>
      </c>
      <c r="Q19" s="347">
        <v>49105</v>
      </c>
      <c r="R19" s="347">
        <v>23588</v>
      </c>
      <c r="S19" s="347">
        <v>9877</v>
      </c>
      <c r="T19" s="347">
        <v>8984</v>
      </c>
      <c r="U19" s="347">
        <v>55186</v>
      </c>
      <c r="V19" s="347">
        <v>11188</v>
      </c>
      <c r="W19" s="347">
        <v>22869</v>
      </c>
      <c r="X19" s="347">
        <v>14907</v>
      </c>
      <c r="Y19" s="347">
        <v>10679</v>
      </c>
      <c r="Z19" s="347">
        <v>16693</v>
      </c>
      <c r="AA19" s="347">
        <v>31276</v>
      </c>
      <c r="AB19" s="347">
        <v>30192</v>
      </c>
      <c r="AC19" s="347">
        <v>9472</v>
      </c>
      <c r="AD19" s="347">
        <v>32619</v>
      </c>
      <c r="AE19" s="347">
        <v>3533</v>
      </c>
      <c r="AF19" s="347">
        <v>38555</v>
      </c>
      <c r="AG19" s="347">
        <v>14160</v>
      </c>
      <c r="AH19" s="347">
        <v>8971</v>
      </c>
      <c r="AI19" s="347">
        <v>783085</v>
      </c>
      <c r="AK19" s="347" t="s">
        <v>645</v>
      </c>
    </row>
    <row r="20" spans="1:37" x14ac:dyDescent="0.2">
      <c r="A20" s="351">
        <v>36892</v>
      </c>
      <c r="B20" s="347" t="s">
        <v>1034</v>
      </c>
      <c r="C20" s="347">
        <v>11390</v>
      </c>
      <c r="D20" s="347">
        <v>35655</v>
      </c>
      <c r="E20" s="347">
        <v>8530</v>
      </c>
      <c r="F20" s="347">
        <v>4866</v>
      </c>
      <c r="G20" s="347">
        <v>28915</v>
      </c>
      <c r="H20" s="347">
        <v>7286</v>
      </c>
      <c r="I20" s="347">
        <v>11899</v>
      </c>
      <c r="J20" s="347">
        <v>34655</v>
      </c>
      <c r="K20" s="347">
        <v>105885</v>
      </c>
      <c r="L20" s="347">
        <v>11893</v>
      </c>
      <c r="M20" s="347">
        <v>38768</v>
      </c>
      <c r="N20" s="347">
        <v>12317</v>
      </c>
      <c r="O20" s="347">
        <v>11025</v>
      </c>
      <c r="P20" s="347">
        <v>67670</v>
      </c>
      <c r="Q20" s="347">
        <v>49054</v>
      </c>
      <c r="R20" s="347">
        <v>23591</v>
      </c>
      <c r="S20" s="347">
        <v>9857</v>
      </c>
      <c r="T20" s="347">
        <v>9019</v>
      </c>
      <c r="U20" s="347">
        <v>55159</v>
      </c>
      <c r="V20" s="347">
        <v>11219</v>
      </c>
      <c r="W20" s="347">
        <v>22757</v>
      </c>
      <c r="X20" s="347">
        <v>14945</v>
      </c>
      <c r="Y20" s="347">
        <v>10575</v>
      </c>
      <c r="Z20" s="347">
        <v>16720</v>
      </c>
      <c r="AA20" s="347">
        <v>31322</v>
      </c>
      <c r="AB20" s="347">
        <v>30173</v>
      </c>
      <c r="AC20" s="347">
        <v>9444</v>
      </c>
      <c r="AD20" s="347">
        <v>32671</v>
      </c>
      <c r="AE20" s="347">
        <v>3503</v>
      </c>
      <c r="AF20" s="347">
        <v>38652</v>
      </c>
      <c r="AG20" s="347">
        <v>14236</v>
      </c>
      <c r="AH20" s="347">
        <v>8971</v>
      </c>
      <c r="AI20" s="347">
        <v>782622</v>
      </c>
      <c r="AJ20" s="347">
        <v>2001</v>
      </c>
      <c r="AK20" s="347" t="s">
        <v>637</v>
      </c>
    </row>
    <row r="21" spans="1:37" x14ac:dyDescent="0.2">
      <c r="A21" s="351">
        <v>36923</v>
      </c>
      <c r="B21" s="347" t="s">
        <v>797</v>
      </c>
      <c r="C21" s="347">
        <v>11461</v>
      </c>
      <c r="D21" s="347">
        <v>35798</v>
      </c>
      <c r="E21" s="347">
        <v>8640</v>
      </c>
      <c r="F21" s="347">
        <v>4892</v>
      </c>
      <c r="G21" s="347">
        <v>29087</v>
      </c>
      <c r="H21" s="347">
        <v>7315</v>
      </c>
      <c r="I21" s="347">
        <v>11970</v>
      </c>
      <c r="J21" s="347">
        <v>34754</v>
      </c>
      <c r="K21" s="347">
        <v>105983</v>
      </c>
      <c r="L21" s="347">
        <v>11937</v>
      </c>
      <c r="M21" s="347">
        <v>38734</v>
      </c>
      <c r="N21" s="347">
        <v>12415</v>
      </c>
      <c r="O21" s="347">
        <v>11102</v>
      </c>
      <c r="P21" s="347">
        <v>68021</v>
      </c>
      <c r="Q21" s="347">
        <v>49314</v>
      </c>
      <c r="R21" s="347">
        <v>23812</v>
      </c>
      <c r="S21" s="347">
        <v>9928</v>
      </c>
      <c r="T21" s="347">
        <v>9106</v>
      </c>
      <c r="U21" s="347">
        <v>55495</v>
      </c>
      <c r="V21" s="347">
        <v>11282</v>
      </c>
      <c r="W21" s="347">
        <v>22859</v>
      </c>
      <c r="X21" s="347">
        <v>15079</v>
      </c>
      <c r="Y21" s="347">
        <v>10669</v>
      </c>
      <c r="Z21" s="347">
        <v>16827</v>
      </c>
      <c r="AA21" s="347">
        <v>31461</v>
      </c>
      <c r="AB21" s="347">
        <v>30416</v>
      </c>
      <c r="AC21" s="347">
        <v>9501</v>
      </c>
      <c r="AD21" s="347">
        <v>32684</v>
      </c>
      <c r="AE21" s="347">
        <v>3457</v>
      </c>
      <c r="AF21" s="347">
        <v>38912</v>
      </c>
      <c r="AG21" s="347">
        <v>14276</v>
      </c>
      <c r="AH21" s="347">
        <v>8994</v>
      </c>
      <c r="AI21" s="347">
        <v>786181</v>
      </c>
      <c r="AK21" s="347" t="s">
        <v>638</v>
      </c>
    </row>
    <row r="22" spans="1:37" x14ac:dyDescent="0.2">
      <c r="A22" s="351">
        <v>36951</v>
      </c>
      <c r="B22" s="347" t="s">
        <v>798</v>
      </c>
      <c r="C22" s="347">
        <v>11492</v>
      </c>
      <c r="D22" s="347">
        <v>35991</v>
      </c>
      <c r="E22" s="347">
        <v>8737</v>
      </c>
      <c r="F22" s="347">
        <v>4920</v>
      </c>
      <c r="G22" s="347">
        <v>29257</v>
      </c>
      <c r="H22" s="347">
        <v>7391</v>
      </c>
      <c r="I22" s="347">
        <v>11993</v>
      </c>
      <c r="J22" s="347">
        <v>34966</v>
      </c>
      <c r="K22" s="347">
        <v>106130</v>
      </c>
      <c r="L22" s="347">
        <v>11920</v>
      </c>
      <c r="M22" s="347">
        <v>38877</v>
      </c>
      <c r="N22" s="347">
        <v>12489</v>
      </c>
      <c r="O22" s="347">
        <v>11139</v>
      </c>
      <c r="P22" s="347">
        <v>68315</v>
      </c>
      <c r="Q22" s="347">
        <v>49602</v>
      </c>
      <c r="R22" s="347">
        <v>23922</v>
      </c>
      <c r="S22" s="347">
        <v>10008</v>
      </c>
      <c r="T22" s="347">
        <v>9100</v>
      </c>
      <c r="U22" s="347">
        <v>55802</v>
      </c>
      <c r="V22" s="347">
        <v>11289</v>
      </c>
      <c r="W22" s="347">
        <v>22889</v>
      </c>
      <c r="X22" s="347">
        <v>15143</v>
      </c>
      <c r="Y22" s="347">
        <v>10706</v>
      </c>
      <c r="Z22" s="347">
        <v>16850</v>
      </c>
      <c r="AA22" s="347">
        <v>31538</v>
      </c>
      <c r="AB22" s="347">
        <v>30674</v>
      </c>
      <c r="AC22" s="347">
        <v>9615</v>
      </c>
      <c r="AD22" s="347">
        <v>32877</v>
      </c>
      <c r="AE22" s="347">
        <v>3448</v>
      </c>
      <c r="AF22" s="347">
        <v>39112</v>
      </c>
      <c r="AG22" s="347">
        <v>14307</v>
      </c>
      <c r="AH22" s="347">
        <v>9053</v>
      </c>
      <c r="AI22" s="347">
        <v>789552</v>
      </c>
      <c r="AK22" s="347" t="s">
        <v>592</v>
      </c>
    </row>
    <row r="23" spans="1:37" x14ac:dyDescent="0.2">
      <c r="A23" s="351">
        <v>36982</v>
      </c>
      <c r="B23" s="347" t="s">
        <v>799</v>
      </c>
      <c r="C23" s="347">
        <v>11503</v>
      </c>
      <c r="D23" s="347">
        <v>36239</v>
      </c>
      <c r="E23" s="347">
        <v>8808</v>
      </c>
      <c r="F23" s="347">
        <v>4977</v>
      </c>
      <c r="G23" s="347">
        <v>29267</v>
      </c>
      <c r="H23" s="347">
        <v>7447</v>
      </c>
      <c r="I23" s="347">
        <v>12101</v>
      </c>
      <c r="J23" s="347">
        <v>35017</v>
      </c>
      <c r="K23" s="347">
        <v>106281</v>
      </c>
      <c r="L23" s="347">
        <v>11847</v>
      </c>
      <c r="M23" s="347">
        <v>38885</v>
      </c>
      <c r="N23" s="347">
        <v>12516</v>
      </c>
      <c r="O23" s="347">
        <v>11226</v>
      </c>
      <c r="P23" s="347">
        <v>68944</v>
      </c>
      <c r="Q23" s="347">
        <v>49799</v>
      </c>
      <c r="R23" s="347">
        <v>24131</v>
      </c>
      <c r="S23" s="347">
        <v>10042</v>
      </c>
      <c r="T23" s="347">
        <v>9054</v>
      </c>
      <c r="U23" s="347">
        <v>56022</v>
      </c>
      <c r="V23" s="347">
        <v>11336</v>
      </c>
      <c r="W23" s="347">
        <v>23001</v>
      </c>
      <c r="X23" s="347">
        <v>15161</v>
      </c>
      <c r="Y23" s="347">
        <v>10799</v>
      </c>
      <c r="Z23" s="347">
        <v>16970</v>
      </c>
      <c r="AA23" s="347">
        <v>31688</v>
      </c>
      <c r="AB23" s="347">
        <v>30904</v>
      </c>
      <c r="AC23" s="347">
        <v>9717</v>
      </c>
      <c r="AD23" s="347">
        <v>32987</v>
      </c>
      <c r="AE23" s="347">
        <v>3457</v>
      </c>
      <c r="AF23" s="347">
        <v>39555</v>
      </c>
      <c r="AG23" s="347">
        <v>14407</v>
      </c>
      <c r="AH23" s="347">
        <v>9101</v>
      </c>
      <c r="AI23" s="347">
        <v>793189</v>
      </c>
      <c r="AK23" s="347" t="s">
        <v>632</v>
      </c>
    </row>
    <row r="24" spans="1:37" x14ac:dyDescent="0.2">
      <c r="A24" s="351">
        <v>37012</v>
      </c>
      <c r="B24" s="347" t="s">
        <v>800</v>
      </c>
      <c r="C24" s="347">
        <v>11533</v>
      </c>
      <c r="D24" s="347">
        <v>36513</v>
      </c>
      <c r="E24" s="347">
        <v>8896</v>
      </c>
      <c r="F24" s="347">
        <v>5006</v>
      </c>
      <c r="G24" s="347">
        <v>29321</v>
      </c>
      <c r="H24" s="347">
        <v>7509</v>
      </c>
      <c r="I24" s="347">
        <v>12220</v>
      </c>
      <c r="J24" s="347">
        <v>35153</v>
      </c>
      <c r="K24" s="347">
        <v>106573</v>
      </c>
      <c r="L24" s="347">
        <v>11775</v>
      </c>
      <c r="M24" s="347">
        <v>38994</v>
      </c>
      <c r="N24" s="347">
        <v>12554</v>
      </c>
      <c r="O24" s="347">
        <v>11241</v>
      </c>
      <c r="P24" s="347">
        <v>69277</v>
      </c>
      <c r="Q24" s="347">
        <v>50092</v>
      </c>
      <c r="R24" s="347">
        <v>24260</v>
      </c>
      <c r="S24" s="347">
        <v>10119</v>
      </c>
      <c r="T24" s="347">
        <v>9160</v>
      </c>
      <c r="U24" s="347">
        <v>56273</v>
      </c>
      <c r="V24" s="347">
        <v>11326</v>
      </c>
      <c r="W24" s="347">
        <v>23125</v>
      </c>
      <c r="X24" s="347">
        <v>15252</v>
      </c>
      <c r="Y24" s="347">
        <v>10882</v>
      </c>
      <c r="Z24" s="347">
        <v>17132</v>
      </c>
      <c r="AA24" s="347">
        <v>31909</v>
      </c>
      <c r="AB24" s="347">
        <v>30988</v>
      </c>
      <c r="AC24" s="347">
        <v>9787</v>
      </c>
      <c r="AD24" s="347">
        <v>33221</v>
      </c>
      <c r="AE24" s="347">
        <v>3472</v>
      </c>
      <c r="AF24" s="347">
        <v>39870</v>
      </c>
      <c r="AG24" s="347">
        <v>14510</v>
      </c>
      <c r="AH24" s="347">
        <v>9160</v>
      </c>
      <c r="AI24" s="347">
        <v>797103</v>
      </c>
      <c r="AK24" s="347" t="s">
        <v>636</v>
      </c>
    </row>
    <row r="25" spans="1:37" x14ac:dyDescent="0.2">
      <c r="A25" s="351">
        <v>37043</v>
      </c>
      <c r="B25" s="347" t="s">
        <v>801</v>
      </c>
      <c r="C25" s="347">
        <v>11545</v>
      </c>
      <c r="D25" s="347">
        <v>36786</v>
      </c>
      <c r="E25" s="347">
        <v>8951</v>
      </c>
      <c r="F25" s="347">
        <v>5041</v>
      </c>
      <c r="G25" s="347">
        <v>29378</v>
      </c>
      <c r="H25" s="347">
        <v>7591</v>
      </c>
      <c r="I25" s="347">
        <v>12370</v>
      </c>
      <c r="J25" s="347">
        <v>35114</v>
      </c>
      <c r="K25" s="347">
        <v>106774</v>
      </c>
      <c r="L25" s="347">
        <v>11754</v>
      </c>
      <c r="M25" s="347">
        <v>39203</v>
      </c>
      <c r="N25" s="347">
        <v>12574</v>
      </c>
      <c r="O25" s="347">
        <v>11287</v>
      </c>
      <c r="P25" s="347">
        <v>69555</v>
      </c>
      <c r="Q25" s="347">
        <v>50473</v>
      </c>
      <c r="R25" s="347">
        <v>24408</v>
      </c>
      <c r="S25" s="347">
        <v>10174</v>
      </c>
      <c r="T25" s="347">
        <v>9229</v>
      </c>
      <c r="U25" s="347">
        <v>56462</v>
      </c>
      <c r="V25" s="347">
        <v>11376</v>
      </c>
      <c r="W25" s="347">
        <v>23166</v>
      </c>
      <c r="X25" s="347">
        <v>15331</v>
      </c>
      <c r="Y25" s="347">
        <v>10964</v>
      </c>
      <c r="Z25" s="347">
        <v>17230</v>
      </c>
      <c r="AA25" s="347">
        <v>32092</v>
      </c>
      <c r="AB25" s="347">
        <v>31029</v>
      </c>
      <c r="AC25" s="347">
        <v>9883</v>
      </c>
      <c r="AD25" s="347">
        <v>33288</v>
      </c>
      <c r="AE25" s="347">
        <v>3517</v>
      </c>
      <c r="AF25" s="347">
        <v>40096</v>
      </c>
      <c r="AG25" s="347">
        <v>14581</v>
      </c>
      <c r="AH25" s="347">
        <v>9165</v>
      </c>
      <c r="AI25" s="347">
        <v>800387</v>
      </c>
      <c r="AK25" s="347" t="s">
        <v>639</v>
      </c>
    </row>
    <row r="26" spans="1:37" x14ac:dyDescent="0.2">
      <c r="A26" s="351">
        <v>37073</v>
      </c>
      <c r="B26" s="347" t="s">
        <v>802</v>
      </c>
      <c r="C26" s="347">
        <v>11549</v>
      </c>
      <c r="D26" s="347">
        <v>36822</v>
      </c>
      <c r="E26" s="347">
        <v>8972</v>
      </c>
      <c r="F26" s="347">
        <v>5078</v>
      </c>
      <c r="G26" s="347">
        <v>29364</v>
      </c>
      <c r="H26" s="347">
        <v>7620</v>
      </c>
      <c r="I26" s="347">
        <v>12385</v>
      </c>
      <c r="J26" s="347">
        <v>35116</v>
      </c>
      <c r="K26" s="347">
        <v>106986</v>
      </c>
      <c r="L26" s="347">
        <v>11708</v>
      </c>
      <c r="M26" s="347">
        <v>39262</v>
      </c>
      <c r="N26" s="347">
        <v>12564</v>
      </c>
      <c r="O26" s="347">
        <v>11349</v>
      </c>
      <c r="P26" s="347">
        <v>69751</v>
      </c>
      <c r="Q26" s="347">
        <v>50584</v>
      </c>
      <c r="R26" s="347">
        <v>24329</v>
      </c>
      <c r="S26" s="347">
        <v>10174</v>
      </c>
      <c r="T26" s="347">
        <v>9213</v>
      </c>
      <c r="U26" s="347">
        <v>56638</v>
      </c>
      <c r="V26" s="347">
        <v>11391</v>
      </c>
      <c r="W26" s="347">
        <v>23306</v>
      </c>
      <c r="X26" s="347">
        <v>15326</v>
      </c>
      <c r="Y26" s="347">
        <v>11064</v>
      </c>
      <c r="Z26" s="347">
        <v>17294</v>
      </c>
      <c r="AA26" s="347">
        <v>32166</v>
      </c>
      <c r="AB26" s="347">
        <v>31002</v>
      </c>
      <c r="AC26" s="347">
        <v>9943</v>
      </c>
      <c r="AD26" s="347">
        <v>33303</v>
      </c>
      <c r="AE26" s="347">
        <v>3568</v>
      </c>
      <c r="AF26" s="347">
        <v>40162</v>
      </c>
      <c r="AG26" s="347">
        <v>14653</v>
      </c>
      <c r="AH26" s="347">
        <v>9246</v>
      </c>
      <c r="AI26" s="347">
        <v>801888</v>
      </c>
      <c r="AK26" s="347" t="s">
        <v>640</v>
      </c>
    </row>
    <row r="27" spans="1:37" x14ac:dyDescent="0.2">
      <c r="A27" s="351">
        <v>37104</v>
      </c>
      <c r="B27" s="347" t="s">
        <v>803</v>
      </c>
      <c r="C27" s="347">
        <v>11653</v>
      </c>
      <c r="D27" s="347">
        <v>37110</v>
      </c>
      <c r="E27" s="347">
        <v>8984</v>
      </c>
      <c r="F27" s="347">
        <v>5119</v>
      </c>
      <c r="G27" s="347">
        <v>29412</v>
      </c>
      <c r="H27" s="347">
        <v>7703</v>
      </c>
      <c r="I27" s="347">
        <v>12425</v>
      </c>
      <c r="J27" s="347">
        <v>35144</v>
      </c>
      <c r="K27" s="347">
        <v>107278</v>
      </c>
      <c r="L27" s="347">
        <v>11736</v>
      </c>
      <c r="M27" s="347">
        <v>39351</v>
      </c>
      <c r="N27" s="347">
        <v>12597</v>
      </c>
      <c r="O27" s="347">
        <v>11431</v>
      </c>
      <c r="P27" s="347">
        <v>70430</v>
      </c>
      <c r="Q27" s="347">
        <v>50954</v>
      </c>
      <c r="R27" s="347">
        <v>24520</v>
      </c>
      <c r="S27" s="347">
        <v>10199</v>
      </c>
      <c r="T27" s="347">
        <v>9247</v>
      </c>
      <c r="U27" s="347">
        <v>56931</v>
      </c>
      <c r="V27" s="347">
        <v>11450</v>
      </c>
      <c r="W27" s="347">
        <v>23436</v>
      </c>
      <c r="X27" s="347">
        <v>15393</v>
      </c>
      <c r="Y27" s="347">
        <v>11178</v>
      </c>
      <c r="Z27" s="347">
        <v>17433</v>
      </c>
      <c r="AA27" s="347">
        <v>32234</v>
      </c>
      <c r="AB27" s="347">
        <v>31090</v>
      </c>
      <c r="AC27" s="347">
        <v>10085</v>
      </c>
      <c r="AD27" s="347">
        <v>33504</v>
      </c>
      <c r="AE27" s="347">
        <v>3607</v>
      </c>
      <c r="AF27" s="347">
        <v>40286</v>
      </c>
      <c r="AG27" s="347">
        <v>14769</v>
      </c>
      <c r="AH27" s="347">
        <v>9318</v>
      </c>
      <c r="AI27" s="347">
        <v>806007</v>
      </c>
      <c r="AK27" s="347" t="s">
        <v>641</v>
      </c>
    </row>
    <row r="28" spans="1:37" x14ac:dyDescent="0.2">
      <c r="A28" s="351">
        <v>37135</v>
      </c>
      <c r="B28" s="347" t="s">
        <v>804</v>
      </c>
      <c r="C28" s="347">
        <v>11611</v>
      </c>
      <c r="D28" s="347">
        <v>37084</v>
      </c>
      <c r="E28" s="347">
        <v>8967</v>
      </c>
      <c r="F28" s="347">
        <v>5142</v>
      </c>
      <c r="G28" s="347">
        <v>29346</v>
      </c>
      <c r="H28" s="347">
        <v>7699</v>
      </c>
      <c r="I28" s="347">
        <v>12449</v>
      </c>
      <c r="J28" s="347">
        <v>35085</v>
      </c>
      <c r="K28" s="347">
        <v>107359</v>
      </c>
      <c r="L28" s="347">
        <v>11746</v>
      </c>
      <c r="M28" s="347">
        <v>39298</v>
      </c>
      <c r="N28" s="347">
        <v>12546</v>
      </c>
      <c r="O28" s="347">
        <v>11448</v>
      </c>
      <c r="P28" s="347">
        <v>70666</v>
      </c>
      <c r="Q28" s="347">
        <v>51133</v>
      </c>
      <c r="R28" s="347">
        <v>24591</v>
      </c>
      <c r="S28" s="347">
        <v>10201</v>
      </c>
      <c r="T28" s="347">
        <v>9240</v>
      </c>
      <c r="U28" s="347">
        <v>56886</v>
      </c>
      <c r="V28" s="347">
        <v>11427</v>
      </c>
      <c r="W28" s="347">
        <v>23391</v>
      </c>
      <c r="X28" s="347">
        <v>15394</v>
      </c>
      <c r="Y28" s="347">
        <v>11072</v>
      </c>
      <c r="Z28" s="347">
        <v>17516</v>
      </c>
      <c r="AA28" s="347">
        <v>32286</v>
      </c>
      <c r="AB28" s="347">
        <v>31092</v>
      </c>
      <c r="AC28" s="347">
        <v>10127</v>
      </c>
      <c r="AD28" s="347">
        <v>33521</v>
      </c>
      <c r="AE28" s="347">
        <v>3630</v>
      </c>
      <c r="AF28" s="347">
        <v>40173</v>
      </c>
      <c r="AG28" s="347">
        <v>14855</v>
      </c>
      <c r="AH28" s="347">
        <v>9314</v>
      </c>
      <c r="AI28" s="347">
        <v>806295</v>
      </c>
      <c r="AK28" s="347" t="s">
        <v>642</v>
      </c>
    </row>
    <row r="29" spans="1:37" x14ac:dyDescent="0.2">
      <c r="A29" s="351">
        <v>37165</v>
      </c>
      <c r="B29" s="347" t="s">
        <v>805</v>
      </c>
      <c r="C29" s="347">
        <v>11629</v>
      </c>
      <c r="D29" s="347">
        <v>37081</v>
      </c>
      <c r="E29" s="347">
        <v>8925</v>
      </c>
      <c r="F29" s="347">
        <v>5164</v>
      </c>
      <c r="G29" s="347">
        <v>29420</v>
      </c>
      <c r="H29" s="347">
        <v>7725</v>
      </c>
      <c r="I29" s="347">
        <v>12536</v>
      </c>
      <c r="J29" s="347">
        <v>35108</v>
      </c>
      <c r="K29" s="347">
        <v>107723</v>
      </c>
      <c r="L29" s="347">
        <v>11791</v>
      </c>
      <c r="M29" s="347">
        <v>39346</v>
      </c>
      <c r="N29" s="347">
        <v>12556</v>
      </c>
      <c r="O29" s="347">
        <v>11512</v>
      </c>
      <c r="P29" s="347">
        <v>70967</v>
      </c>
      <c r="Q29" s="347">
        <v>51495</v>
      </c>
      <c r="R29" s="347">
        <v>24693</v>
      </c>
      <c r="S29" s="347">
        <v>10256</v>
      </c>
      <c r="T29" s="347">
        <v>9319</v>
      </c>
      <c r="U29" s="347">
        <v>57172</v>
      </c>
      <c r="V29" s="347">
        <v>11481</v>
      </c>
      <c r="W29" s="347">
        <v>23485</v>
      </c>
      <c r="X29" s="347">
        <v>15626</v>
      </c>
      <c r="Y29" s="347">
        <v>11082</v>
      </c>
      <c r="Z29" s="347">
        <v>17675</v>
      </c>
      <c r="AA29" s="347">
        <v>32435</v>
      </c>
      <c r="AB29" s="347">
        <v>31177</v>
      </c>
      <c r="AC29" s="347">
        <v>10134</v>
      </c>
      <c r="AD29" s="347">
        <v>33689</v>
      </c>
      <c r="AE29" s="347">
        <v>3655</v>
      </c>
      <c r="AF29" s="347">
        <v>40265</v>
      </c>
      <c r="AG29" s="347">
        <v>14966</v>
      </c>
      <c r="AH29" s="347">
        <v>9357</v>
      </c>
      <c r="AI29" s="347">
        <v>809445</v>
      </c>
      <c r="AK29" s="347" t="s">
        <v>643</v>
      </c>
    </row>
    <row r="30" spans="1:37" x14ac:dyDescent="0.2">
      <c r="A30" s="351">
        <v>37196</v>
      </c>
      <c r="B30" s="347" t="s">
        <v>806</v>
      </c>
      <c r="C30" s="347">
        <v>11664</v>
      </c>
      <c r="D30" s="347">
        <v>36868</v>
      </c>
      <c r="E30" s="347">
        <v>8878</v>
      </c>
      <c r="F30" s="347">
        <v>5175</v>
      </c>
      <c r="G30" s="347">
        <v>29458</v>
      </c>
      <c r="H30" s="347">
        <v>7818</v>
      </c>
      <c r="I30" s="347">
        <v>12550</v>
      </c>
      <c r="J30" s="347">
        <v>35154</v>
      </c>
      <c r="K30" s="347">
        <v>107747</v>
      </c>
      <c r="L30" s="347">
        <v>11809</v>
      </c>
      <c r="M30" s="347">
        <v>39503</v>
      </c>
      <c r="N30" s="347">
        <v>12562</v>
      </c>
      <c r="O30" s="347">
        <v>11496</v>
      </c>
      <c r="P30" s="347">
        <v>71309</v>
      </c>
      <c r="Q30" s="347">
        <v>51853</v>
      </c>
      <c r="R30" s="347">
        <v>24709</v>
      </c>
      <c r="S30" s="347">
        <v>10232</v>
      </c>
      <c r="T30" s="347">
        <v>9442</v>
      </c>
      <c r="U30" s="347">
        <v>57332</v>
      </c>
      <c r="V30" s="347">
        <v>11475</v>
      </c>
      <c r="W30" s="347">
        <v>23631</v>
      </c>
      <c r="X30" s="347">
        <v>15673</v>
      </c>
      <c r="Y30" s="347">
        <v>11114</v>
      </c>
      <c r="Z30" s="347">
        <v>17718</v>
      </c>
      <c r="AA30" s="347">
        <v>32600</v>
      </c>
      <c r="AB30" s="347">
        <v>31294</v>
      </c>
      <c r="AC30" s="347">
        <v>10139</v>
      </c>
      <c r="AD30" s="347">
        <v>33645</v>
      </c>
      <c r="AE30" s="347">
        <v>3670</v>
      </c>
      <c r="AF30" s="347">
        <v>40169</v>
      </c>
      <c r="AG30" s="347">
        <v>15052</v>
      </c>
      <c r="AH30" s="347">
        <v>9396</v>
      </c>
      <c r="AI30" s="347">
        <v>811135</v>
      </c>
      <c r="AK30" s="347" t="s">
        <v>644</v>
      </c>
    </row>
    <row r="31" spans="1:37" x14ac:dyDescent="0.2">
      <c r="A31" s="351">
        <v>37226</v>
      </c>
      <c r="B31" s="347" t="s">
        <v>807</v>
      </c>
      <c r="C31" s="347">
        <v>11659</v>
      </c>
      <c r="D31" s="347">
        <v>36553</v>
      </c>
      <c r="E31" s="347">
        <v>8789</v>
      </c>
      <c r="F31" s="347">
        <v>5147</v>
      </c>
      <c r="G31" s="347">
        <v>29233</v>
      </c>
      <c r="H31" s="347">
        <v>7760</v>
      </c>
      <c r="I31" s="347">
        <v>12393</v>
      </c>
      <c r="J31" s="347">
        <v>34891</v>
      </c>
      <c r="K31" s="347">
        <v>107537</v>
      </c>
      <c r="L31" s="347">
        <v>11695</v>
      </c>
      <c r="M31" s="347">
        <v>39251</v>
      </c>
      <c r="N31" s="347">
        <v>12461</v>
      </c>
      <c r="O31" s="347">
        <v>11406</v>
      </c>
      <c r="P31" s="347">
        <v>70983</v>
      </c>
      <c r="Q31" s="347">
        <v>51657</v>
      </c>
      <c r="R31" s="347">
        <v>24555</v>
      </c>
      <c r="S31" s="347">
        <v>10128</v>
      </c>
      <c r="T31" s="347">
        <v>9434</v>
      </c>
      <c r="U31" s="347">
        <v>57119</v>
      </c>
      <c r="V31" s="347">
        <v>11372</v>
      </c>
      <c r="W31" s="347">
        <v>23508</v>
      </c>
      <c r="X31" s="347">
        <v>15519</v>
      </c>
      <c r="Y31" s="347">
        <v>11011</v>
      </c>
      <c r="Z31" s="347">
        <v>17618</v>
      </c>
      <c r="AA31" s="347">
        <v>32447</v>
      </c>
      <c r="AB31" s="347">
        <v>31096</v>
      </c>
      <c r="AC31" s="347">
        <v>10004</v>
      </c>
      <c r="AD31" s="347">
        <v>33504</v>
      </c>
      <c r="AE31" s="347">
        <v>3602</v>
      </c>
      <c r="AF31" s="347">
        <v>39809</v>
      </c>
      <c r="AG31" s="347">
        <v>15022</v>
      </c>
      <c r="AH31" s="347">
        <v>9301</v>
      </c>
      <c r="AI31" s="347">
        <v>806464</v>
      </c>
      <c r="AK31" s="347" t="s">
        <v>645</v>
      </c>
    </row>
    <row r="32" spans="1:37" x14ac:dyDescent="0.2">
      <c r="A32" s="351">
        <v>37257</v>
      </c>
      <c r="B32" s="347" t="s">
        <v>1035</v>
      </c>
      <c r="C32" s="347">
        <v>11630</v>
      </c>
      <c r="D32" s="347">
        <v>36284</v>
      </c>
      <c r="E32" s="347">
        <v>8822</v>
      </c>
      <c r="F32" s="347">
        <v>5115</v>
      </c>
      <c r="G32" s="347">
        <v>29261</v>
      </c>
      <c r="H32" s="347">
        <v>7753</v>
      </c>
      <c r="I32" s="347">
        <v>12331</v>
      </c>
      <c r="J32" s="347">
        <v>34742</v>
      </c>
      <c r="K32" s="347">
        <v>107156</v>
      </c>
      <c r="L32" s="347">
        <v>11698</v>
      </c>
      <c r="M32" s="347">
        <v>39118</v>
      </c>
      <c r="N32" s="347">
        <v>12359</v>
      </c>
      <c r="O32" s="347">
        <v>11376</v>
      </c>
      <c r="P32" s="347">
        <v>70868</v>
      </c>
      <c r="Q32" s="347">
        <v>51413</v>
      </c>
      <c r="R32" s="347">
        <v>24501</v>
      </c>
      <c r="S32" s="347">
        <v>10090</v>
      </c>
      <c r="T32" s="347">
        <v>9438</v>
      </c>
      <c r="U32" s="347">
        <v>57029</v>
      </c>
      <c r="V32" s="347">
        <v>11336</v>
      </c>
      <c r="W32" s="347">
        <v>23381</v>
      </c>
      <c r="X32" s="347">
        <v>15451</v>
      </c>
      <c r="Y32" s="347">
        <v>11018</v>
      </c>
      <c r="Z32" s="347">
        <v>17605</v>
      </c>
      <c r="AA32" s="347">
        <v>32266</v>
      </c>
      <c r="AB32" s="347">
        <v>31065</v>
      </c>
      <c r="AC32" s="347">
        <v>9964</v>
      </c>
      <c r="AD32" s="347">
        <v>33538</v>
      </c>
      <c r="AE32" s="347">
        <v>3550</v>
      </c>
      <c r="AF32" s="347">
        <v>39645</v>
      </c>
      <c r="AG32" s="347">
        <v>14974</v>
      </c>
      <c r="AH32" s="347">
        <v>9287</v>
      </c>
      <c r="AI32" s="347">
        <v>804064</v>
      </c>
      <c r="AJ32" s="347">
        <v>2002</v>
      </c>
      <c r="AK32" s="347" t="s">
        <v>637</v>
      </c>
    </row>
    <row r="33" spans="1:37" x14ac:dyDescent="0.2">
      <c r="A33" s="351">
        <v>37288</v>
      </c>
      <c r="B33" s="347" t="s">
        <v>808</v>
      </c>
      <c r="C33" s="347">
        <v>11657</v>
      </c>
      <c r="D33" s="347">
        <v>36364</v>
      </c>
      <c r="E33" s="347">
        <v>8880</v>
      </c>
      <c r="F33" s="347">
        <v>5113</v>
      </c>
      <c r="G33" s="347">
        <v>29415</v>
      </c>
      <c r="H33" s="347">
        <v>7846</v>
      </c>
      <c r="I33" s="347">
        <v>12366</v>
      </c>
      <c r="J33" s="347">
        <v>34886</v>
      </c>
      <c r="K33" s="347">
        <v>107096</v>
      </c>
      <c r="L33" s="347">
        <v>11767</v>
      </c>
      <c r="M33" s="347">
        <v>39190</v>
      </c>
      <c r="N33" s="347">
        <v>12360</v>
      </c>
      <c r="O33" s="347">
        <v>11419</v>
      </c>
      <c r="P33" s="347">
        <v>71197</v>
      </c>
      <c r="Q33" s="347">
        <v>51455</v>
      </c>
      <c r="R33" s="347">
        <v>24492</v>
      </c>
      <c r="S33" s="347">
        <v>10145</v>
      </c>
      <c r="T33" s="347">
        <v>9423</v>
      </c>
      <c r="U33" s="347">
        <v>57200</v>
      </c>
      <c r="V33" s="347">
        <v>11329</v>
      </c>
      <c r="W33" s="347">
        <v>23475</v>
      </c>
      <c r="X33" s="347">
        <v>15583</v>
      </c>
      <c r="Y33" s="347">
        <v>11121</v>
      </c>
      <c r="Z33" s="347">
        <v>17728</v>
      </c>
      <c r="AA33" s="347">
        <v>32451</v>
      </c>
      <c r="AB33" s="347">
        <v>31334</v>
      </c>
      <c r="AC33" s="347">
        <v>10080</v>
      </c>
      <c r="AD33" s="347">
        <v>33710</v>
      </c>
      <c r="AE33" s="347">
        <v>3568</v>
      </c>
      <c r="AF33" s="347">
        <v>39673</v>
      </c>
      <c r="AG33" s="347">
        <v>14941</v>
      </c>
      <c r="AH33" s="347">
        <v>9284</v>
      </c>
      <c r="AI33" s="347">
        <v>806548</v>
      </c>
      <c r="AK33" s="347" t="s">
        <v>638</v>
      </c>
    </row>
    <row r="34" spans="1:37" x14ac:dyDescent="0.2">
      <c r="A34" s="351">
        <v>37316</v>
      </c>
      <c r="B34" s="347" t="s">
        <v>809</v>
      </c>
      <c r="C34" s="347">
        <v>11731</v>
      </c>
      <c r="D34" s="347">
        <v>36387</v>
      </c>
      <c r="E34" s="347">
        <v>8967</v>
      </c>
      <c r="F34" s="347">
        <v>5140</v>
      </c>
      <c r="G34" s="347">
        <v>29368</v>
      </c>
      <c r="H34" s="347">
        <v>7842</v>
      </c>
      <c r="I34" s="347">
        <v>12383</v>
      </c>
      <c r="J34" s="347">
        <v>34942</v>
      </c>
      <c r="K34" s="347">
        <v>106981</v>
      </c>
      <c r="L34" s="347">
        <v>11716</v>
      </c>
      <c r="M34" s="347">
        <v>39217</v>
      </c>
      <c r="N34" s="347">
        <v>12389</v>
      </c>
      <c r="O34" s="347">
        <v>11451</v>
      </c>
      <c r="P34" s="347">
        <v>71284</v>
      </c>
      <c r="Q34" s="347">
        <v>51475</v>
      </c>
      <c r="R34" s="347">
        <v>24472</v>
      </c>
      <c r="S34" s="347">
        <v>10136</v>
      </c>
      <c r="T34" s="347">
        <v>9360</v>
      </c>
      <c r="U34" s="347">
        <v>57281</v>
      </c>
      <c r="V34" s="347">
        <v>11292</v>
      </c>
      <c r="W34" s="347">
        <v>23463</v>
      </c>
      <c r="X34" s="347">
        <v>15496</v>
      </c>
      <c r="Y34" s="347">
        <v>11160</v>
      </c>
      <c r="Z34" s="347">
        <v>17778</v>
      </c>
      <c r="AA34" s="347">
        <v>32503</v>
      </c>
      <c r="AB34" s="347">
        <v>31422</v>
      </c>
      <c r="AC34" s="347">
        <v>10158</v>
      </c>
      <c r="AD34" s="347">
        <v>33811</v>
      </c>
      <c r="AE34" s="347">
        <v>3610</v>
      </c>
      <c r="AF34" s="347">
        <v>39722</v>
      </c>
      <c r="AG34" s="347">
        <v>15015</v>
      </c>
      <c r="AH34" s="347">
        <v>9267</v>
      </c>
      <c r="AI34" s="347">
        <v>807219</v>
      </c>
      <c r="AK34" s="347" t="s">
        <v>592</v>
      </c>
    </row>
    <row r="35" spans="1:37" x14ac:dyDescent="0.2">
      <c r="A35" s="351">
        <v>37347</v>
      </c>
      <c r="B35" s="347" t="s">
        <v>810</v>
      </c>
      <c r="C35" s="347">
        <v>11814</v>
      </c>
      <c r="D35" s="347">
        <v>36593</v>
      </c>
      <c r="E35" s="347">
        <v>9023</v>
      </c>
      <c r="F35" s="347">
        <v>5183</v>
      </c>
      <c r="G35" s="347">
        <v>29459</v>
      </c>
      <c r="H35" s="347">
        <v>7909</v>
      </c>
      <c r="I35" s="347">
        <v>12516</v>
      </c>
      <c r="J35" s="347">
        <v>35067</v>
      </c>
      <c r="K35" s="347">
        <v>107173</v>
      </c>
      <c r="L35" s="347">
        <v>11797</v>
      </c>
      <c r="M35" s="347">
        <v>39479</v>
      </c>
      <c r="N35" s="347">
        <v>12447</v>
      </c>
      <c r="O35" s="347">
        <v>11486</v>
      </c>
      <c r="P35" s="347">
        <v>71641</v>
      </c>
      <c r="Q35" s="347">
        <v>51622</v>
      </c>
      <c r="R35" s="347">
        <v>24656</v>
      </c>
      <c r="S35" s="347">
        <v>10228</v>
      </c>
      <c r="T35" s="347">
        <v>9480</v>
      </c>
      <c r="U35" s="347">
        <v>57707</v>
      </c>
      <c r="V35" s="347">
        <v>11453</v>
      </c>
      <c r="W35" s="347">
        <v>23624</v>
      </c>
      <c r="X35" s="347">
        <v>15638</v>
      </c>
      <c r="Y35" s="347">
        <v>11278</v>
      </c>
      <c r="Z35" s="347">
        <v>17925</v>
      </c>
      <c r="AA35" s="347">
        <v>32723</v>
      </c>
      <c r="AB35" s="347">
        <v>31573</v>
      </c>
      <c r="AC35" s="347">
        <v>10206</v>
      </c>
      <c r="AD35" s="347">
        <v>34026</v>
      </c>
      <c r="AE35" s="347">
        <v>3655</v>
      </c>
      <c r="AF35" s="347">
        <v>40146</v>
      </c>
      <c r="AG35" s="347">
        <v>15133</v>
      </c>
      <c r="AH35" s="347">
        <v>9331</v>
      </c>
      <c r="AI35" s="347">
        <v>811991</v>
      </c>
      <c r="AK35" s="347" t="s">
        <v>632</v>
      </c>
    </row>
    <row r="36" spans="1:37" x14ac:dyDescent="0.2">
      <c r="A36" s="351">
        <v>37377</v>
      </c>
      <c r="B36" s="347" t="s">
        <v>811</v>
      </c>
      <c r="C36" s="347">
        <v>11821</v>
      </c>
      <c r="D36" s="347">
        <v>36733</v>
      </c>
      <c r="E36" s="347">
        <v>9076</v>
      </c>
      <c r="F36" s="347">
        <v>5201</v>
      </c>
      <c r="G36" s="347">
        <v>29493</v>
      </c>
      <c r="H36" s="347">
        <v>8008</v>
      </c>
      <c r="I36" s="347">
        <v>12584</v>
      </c>
      <c r="J36" s="347">
        <v>35080</v>
      </c>
      <c r="K36" s="347">
        <v>107243</v>
      </c>
      <c r="L36" s="347">
        <v>11736</v>
      </c>
      <c r="M36" s="347">
        <v>39443</v>
      </c>
      <c r="N36" s="347">
        <v>12407</v>
      </c>
      <c r="O36" s="347">
        <v>11548</v>
      </c>
      <c r="P36" s="347">
        <v>71793</v>
      </c>
      <c r="Q36" s="347">
        <v>51645</v>
      </c>
      <c r="R36" s="347">
        <v>24697</v>
      </c>
      <c r="S36" s="347">
        <v>10275</v>
      </c>
      <c r="T36" s="347">
        <v>9557</v>
      </c>
      <c r="U36" s="347">
        <v>57841</v>
      </c>
      <c r="V36" s="347">
        <v>11469</v>
      </c>
      <c r="W36" s="347">
        <v>23649</v>
      </c>
      <c r="X36" s="347">
        <v>15607</v>
      </c>
      <c r="Y36" s="347">
        <v>11268</v>
      </c>
      <c r="Z36" s="347">
        <v>18011</v>
      </c>
      <c r="AA36" s="347">
        <v>32771</v>
      </c>
      <c r="AB36" s="347">
        <v>31625</v>
      </c>
      <c r="AC36" s="347">
        <v>10229</v>
      </c>
      <c r="AD36" s="347">
        <v>34102</v>
      </c>
      <c r="AE36" s="347">
        <v>3637</v>
      </c>
      <c r="AF36" s="347">
        <v>40186</v>
      </c>
      <c r="AG36" s="347">
        <v>15192</v>
      </c>
      <c r="AH36" s="347">
        <v>9296</v>
      </c>
      <c r="AI36" s="347">
        <v>813223</v>
      </c>
      <c r="AK36" s="347" t="s">
        <v>636</v>
      </c>
    </row>
    <row r="37" spans="1:37" x14ac:dyDescent="0.2">
      <c r="A37" s="351">
        <v>37408</v>
      </c>
      <c r="B37" s="347" t="s">
        <v>812</v>
      </c>
      <c r="C37" s="347">
        <v>11866</v>
      </c>
      <c r="D37" s="347">
        <v>36730</v>
      </c>
      <c r="E37" s="347">
        <v>9094</v>
      </c>
      <c r="F37" s="347">
        <v>5215</v>
      </c>
      <c r="G37" s="347">
        <v>29473</v>
      </c>
      <c r="H37" s="347">
        <v>8001</v>
      </c>
      <c r="I37" s="347">
        <v>12615</v>
      </c>
      <c r="J37" s="347">
        <v>35132</v>
      </c>
      <c r="K37" s="347">
        <v>107163</v>
      </c>
      <c r="L37" s="347">
        <v>11703</v>
      </c>
      <c r="M37" s="347">
        <v>39472</v>
      </c>
      <c r="N37" s="347">
        <v>12367</v>
      </c>
      <c r="O37" s="347">
        <v>11531</v>
      </c>
      <c r="P37" s="347">
        <v>71896</v>
      </c>
      <c r="Q37" s="347">
        <v>51832</v>
      </c>
      <c r="R37" s="347">
        <v>24738</v>
      </c>
      <c r="S37" s="347">
        <v>10248</v>
      </c>
      <c r="T37" s="347">
        <v>9589</v>
      </c>
      <c r="U37" s="347">
        <v>57829</v>
      </c>
      <c r="V37" s="347">
        <v>11524</v>
      </c>
      <c r="W37" s="347">
        <v>23748</v>
      </c>
      <c r="X37" s="347">
        <v>15584</v>
      </c>
      <c r="Y37" s="347">
        <v>11358</v>
      </c>
      <c r="Z37" s="347">
        <v>18019</v>
      </c>
      <c r="AA37" s="347">
        <v>32823</v>
      </c>
      <c r="AB37" s="347">
        <v>31703</v>
      </c>
      <c r="AC37" s="347">
        <v>10299</v>
      </c>
      <c r="AD37" s="347">
        <v>33939</v>
      </c>
      <c r="AE37" s="347">
        <v>3619</v>
      </c>
      <c r="AF37" s="347">
        <v>40236</v>
      </c>
      <c r="AG37" s="347">
        <v>15253</v>
      </c>
      <c r="AH37" s="347">
        <v>9290</v>
      </c>
      <c r="AI37" s="347">
        <v>813889</v>
      </c>
      <c r="AK37" s="347" t="s">
        <v>639</v>
      </c>
    </row>
    <row r="38" spans="1:37" x14ac:dyDescent="0.2">
      <c r="A38" s="351">
        <v>37438</v>
      </c>
      <c r="B38" s="347" t="s">
        <v>813</v>
      </c>
      <c r="C38" s="347">
        <v>11882</v>
      </c>
      <c r="D38" s="347">
        <v>36758</v>
      </c>
      <c r="E38" s="347">
        <v>9147</v>
      </c>
      <c r="F38" s="347">
        <v>5224</v>
      </c>
      <c r="G38" s="347">
        <v>29608</v>
      </c>
      <c r="H38" s="347">
        <v>8044</v>
      </c>
      <c r="I38" s="347">
        <v>12687</v>
      </c>
      <c r="J38" s="347">
        <v>35099</v>
      </c>
      <c r="K38" s="347">
        <v>107148</v>
      </c>
      <c r="L38" s="347">
        <v>11662</v>
      </c>
      <c r="M38" s="347">
        <v>39428</v>
      </c>
      <c r="N38" s="347">
        <v>12393</v>
      </c>
      <c r="O38" s="347">
        <v>11581</v>
      </c>
      <c r="P38" s="347">
        <v>71960</v>
      </c>
      <c r="Q38" s="347">
        <v>51997</v>
      </c>
      <c r="R38" s="347">
        <v>24698</v>
      </c>
      <c r="S38" s="347">
        <v>10279</v>
      </c>
      <c r="T38" s="347">
        <v>9604</v>
      </c>
      <c r="U38" s="347">
        <v>57831</v>
      </c>
      <c r="V38" s="347">
        <v>11734</v>
      </c>
      <c r="W38" s="347">
        <v>23816</v>
      </c>
      <c r="X38" s="347">
        <v>15720</v>
      </c>
      <c r="Y38" s="347">
        <v>11375</v>
      </c>
      <c r="Z38" s="347">
        <v>18093</v>
      </c>
      <c r="AA38" s="347">
        <v>32854</v>
      </c>
      <c r="AB38" s="347">
        <v>31694</v>
      </c>
      <c r="AC38" s="347">
        <v>10363</v>
      </c>
      <c r="AD38" s="347">
        <v>33853</v>
      </c>
      <c r="AE38" s="347">
        <v>3628</v>
      </c>
      <c r="AF38" s="347">
        <v>40428</v>
      </c>
      <c r="AG38" s="347">
        <v>15407</v>
      </c>
      <c r="AH38" s="347">
        <v>9319</v>
      </c>
      <c r="AI38" s="347">
        <v>815314</v>
      </c>
      <c r="AK38" s="347" t="s">
        <v>640</v>
      </c>
    </row>
    <row r="39" spans="1:37" x14ac:dyDescent="0.2">
      <c r="A39" s="351">
        <v>37469</v>
      </c>
      <c r="B39" s="347" t="s">
        <v>814</v>
      </c>
      <c r="C39" s="347">
        <v>11913</v>
      </c>
      <c r="D39" s="347">
        <v>36756</v>
      </c>
      <c r="E39" s="347">
        <v>9189</v>
      </c>
      <c r="F39" s="347">
        <v>5226</v>
      </c>
      <c r="G39" s="347">
        <v>29641</v>
      </c>
      <c r="H39" s="347">
        <v>8026</v>
      </c>
      <c r="I39" s="347">
        <v>12696</v>
      </c>
      <c r="J39" s="347">
        <v>35052</v>
      </c>
      <c r="K39" s="347">
        <v>107144</v>
      </c>
      <c r="L39" s="347">
        <v>11631</v>
      </c>
      <c r="M39" s="347">
        <v>39506</v>
      </c>
      <c r="N39" s="347">
        <v>12461</v>
      </c>
      <c r="O39" s="347">
        <v>11646</v>
      </c>
      <c r="P39" s="347">
        <v>71973</v>
      </c>
      <c r="Q39" s="347">
        <v>52250</v>
      </c>
      <c r="R39" s="347">
        <v>24665</v>
      </c>
      <c r="S39" s="347">
        <v>10295</v>
      </c>
      <c r="T39" s="347">
        <v>9621</v>
      </c>
      <c r="U39" s="347">
        <v>57912</v>
      </c>
      <c r="V39" s="347">
        <v>11782</v>
      </c>
      <c r="W39" s="347">
        <v>23857</v>
      </c>
      <c r="X39" s="347">
        <v>15768</v>
      </c>
      <c r="Y39" s="347">
        <v>11411</v>
      </c>
      <c r="Z39" s="347">
        <v>18168</v>
      </c>
      <c r="AA39" s="347">
        <v>32891</v>
      </c>
      <c r="AB39" s="347">
        <v>31667</v>
      </c>
      <c r="AC39" s="347">
        <v>10364</v>
      </c>
      <c r="AD39" s="347">
        <v>33826</v>
      </c>
      <c r="AE39" s="347">
        <v>3640</v>
      </c>
      <c r="AF39" s="347">
        <v>40589</v>
      </c>
      <c r="AG39" s="347">
        <v>15450</v>
      </c>
      <c r="AH39" s="347">
        <v>9333</v>
      </c>
      <c r="AI39" s="347">
        <v>816349</v>
      </c>
      <c r="AK39" s="347" t="s">
        <v>641</v>
      </c>
    </row>
    <row r="40" spans="1:37" x14ac:dyDescent="0.2">
      <c r="A40" s="351">
        <v>37500</v>
      </c>
      <c r="B40" s="347" t="s">
        <v>815</v>
      </c>
      <c r="C40" s="347">
        <v>11864</v>
      </c>
      <c r="D40" s="347">
        <v>36812</v>
      </c>
      <c r="E40" s="347">
        <v>9227</v>
      </c>
      <c r="F40" s="347">
        <v>5214</v>
      </c>
      <c r="G40" s="347">
        <v>29657</v>
      </c>
      <c r="H40" s="347">
        <v>7999</v>
      </c>
      <c r="I40" s="347">
        <v>12717</v>
      </c>
      <c r="J40" s="347">
        <v>35007</v>
      </c>
      <c r="K40" s="347">
        <v>107066</v>
      </c>
      <c r="L40" s="347">
        <v>11592</v>
      </c>
      <c r="M40" s="347">
        <v>39560</v>
      </c>
      <c r="N40" s="347">
        <v>12461</v>
      </c>
      <c r="O40" s="347">
        <v>11662</v>
      </c>
      <c r="P40" s="347">
        <v>71963</v>
      </c>
      <c r="Q40" s="347">
        <v>52348</v>
      </c>
      <c r="R40" s="347">
        <v>24654</v>
      </c>
      <c r="S40" s="347">
        <v>10313</v>
      </c>
      <c r="T40" s="347">
        <v>9597</v>
      </c>
      <c r="U40" s="347">
        <v>57898</v>
      </c>
      <c r="V40" s="347">
        <v>11850</v>
      </c>
      <c r="W40" s="347">
        <v>23858</v>
      </c>
      <c r="X40" s="347">
        <v>15770</v>
      </c>
      <c r="Y40" s="347">
        <v>11411</v>
      </c>
      <c r="Z40" s="347">
        <v>18197</v>
      </c>
      <c r="AA40" s="347">
        <v>32901</v>
      </c>
      <c r="AB40" s="347">
        <v>31672</v>
      </c>
      <c r="AC40" s="347">
        <v>10298</v>
      </c>
      <c r="AD40" s="347">
        <v>33817</v>
      </c>
      <c r="AE40" s="347">
        <v>3637</v>
      </c>
      <c r="AF40" s="347">
        <v>40722</v>
      </c>
      <c r="AG40" s="347">
        <v>15446</v>
      </c>
      <c r="AH40" s="347">
        <v>9351</v>
      </c>
      <c r="AI40" s="347">
        <v>816541</v>
      </c>
      <c r="AK40" s="347" t="s">
        <v>642</v>
      </c>
    </row>
    <row r="41" spans="1:37" x14ac:dyDescent="0.2">
      <c r="A41" s="351">
        <v>37530</v>
      </c>
      <c r="B41" s="347" t="s">
        <v>816</v>
      </c>
      <c r="C41" s="347">
        <v>11919</v>
      </c>
      <c r="D41" s="347">
        <v>36962</v>
      </c>
      <c r="E41" s="347">
        <v>9196</v>
      </c>
      <c r="F41" s="347">
        <v>5206</v>
      </c>
      <c r="G41" s="347">
        <v>29658</v>
      </c>
      <c r="H41" s="347">
        <v>7949</v>
      </c>
      <c r="I41" s="347">
        <v>12740</v>
      </c>
      <c r="J41" s="347">
        <v>34905</v>
      </c>
      <c r="K41" s="347">
        <v>107026</v>
      </c>
      <c r="L41" s="347">
        <v>11634</v>
      </c>
      <c r="M41" s="347">
        <v>39710</v>
      </c>
      <c r="N41" s="347">
        <v>12450</v>
      </c>
      <c r="O41" s="347">
        <v>11675</v>
      </c>
      <c r="P41" s="347">
        <v>72171</v>
      </c>
      <c r="Q41" s="347">
        <v>52437</v>
      </c>
      <c r="R41" s="347">
        <v>24653</v>
      </c>
      <c r="S41" s="347">
        <v>10329</v>
      </c>
      <c r="T41" s="347">
        <v>9662</v>
      </c>
      <c r="U41" s="347">
        <v>58074</v>
      </c>
      <c r="V41" s="347">
        <v>11848</v>
      </c>
      <c r="W41" s="347">
        <v>23963</v>
      </c>
      <c r="X41" s="347">
        <v>15908</v>
      </c>
      <c r="Y41" s="347">
        <v>11417</v>
      </c>
      <c r="Z41" s="347">
        <v>18201</v>
      </c>
      <c r="AA41" s="347">
        <v>32984</v>
      </c>
      <c r="AB41" s="347">
        <v>31722</v>
      </c>
      <c r="AC41" s="347">
        <v>10329</v>
      </c>
      <c r="AD41" s="347">
        <v>33740</v>
      </c>
      <c r="AE41" s="347">
        <v>3650</v>
      </c>
      <c r="AF41" s="347">
        <v>40731</v>
      </c>
      <c r="AG41" s="347">
        <v>15448</v>
      </c>
      <c r="AH41" s="347">
        <v>9367</v>
      </c>
      <c r="AI41" s="347">
        <v>817664</v>
      </c>
      <c r="AK41" s="347" t="s">
        <v>643</v>
      </c>
    </row>
    <row r="42" spans="1:37" x14ac:dyDescent="0.2">
      <c r="A42" s="351">
        <v>37561</v>
      </c>
      <c r="B42" s="347" t="s">
        <v>817</v>
      </c>
      <c r="C42" s="347">
        <v>11885</v>
      </c>
      <c r="D42" s="347">
        <v>36872</v>
      </c>
      <c r="E42" s="347">
        <v>9210</v>
      </c>
      <c r="F42" s="347">
        <v>5209</v>
      </c>
      <c r="G42" s="347">
        <v>29679</v>
      </c>
      <c r="H42" s="347">
        <v>7841</v>
      </c>
      <c r="I42" s="347">
        <v>12712</v>
      </c>
      <c r="J42" s="347">
        <v>34819</v>
      </c>
      <c r="K42" s="347">
        <v>106854</v>
      </c>
      <c r="L42" s="347">
        <v>11622</v>
      </c>
      <c r="M42" s="347">
        <v>39676</v>
      </c>
      <c r="N42" s="347">
        <v>12382</v>
      </c>
      <c r="O42" s="347">
        <v>11666</v>
      </c>
      <c r="P42" s="347">
        <v>72154</v>
      </c>
      <c r="Q42" s="347">
        <v>52350</v>
      </c>
      <c r="R42" s="347">
        <v>24593</v>
      </c>
      <c r="S42" s="347">
        <v>10331</v>
      </c>
      <c r="T42" s="347">
        <v>9635</v>
      </c>
      <c r="U42" s="347">
        <v>58019</v>
      </c>
      <c r="V42" s="347">
        <v>11808</v>
      </c>
      <c r="W42" s="347">
        <v>23975</v>
      </c>
      <c r="X42" s="347">
        <v>15947</v>
      </c>
      <c r="Y42" s="347">
        <v>11448</v>
      </c>
      <c r="Z42" s="347">
        <v>18160</v>
      </c>
      <c r="AA42" s="347">
        <v>32952</v>
      </c>
      <c r="AB42" s="347">
        <v>31690</v>
      </c>
      <c r="AC42" s="347">
        <v>10268</v>
      </c>
      <c r="AD42" s="347">
        <v>33547</v>
      </c>
      <c r="AE42" s="347">
        <v>3624</v>
      </c>
      <c r="AF42" s="347">
        <v>40522</v>
      </c>
      <c r="AG42" s="347">
        <v>15524</v>
      </c>
      <c r="AH42" s="347">
        <v>9361</v>
      </c>
      <c r="AI42" s="347">
        <v>816335</v>
      </c>
      <c r="AK42" s="347" t="s">
        <v>644</v>
      </c>
    </row>
    <row r="43" spans="1:37" x14ac:dyDescent="0.2">
      <c r="A43" s="351">
        <v>37591</v>
      </c>
      <c r="B43" s="347" t="s">
        <v>818</v>
      </c>
      <c r="C43" s="347">
        <v>11772</v>
      </c>
      <c r="D43" s="347">
        <v>36710</v>
      </c>
      <c r="E43" s="347">
        <v>9138</v>
      </c>
      <c r="F43" s="347">
        <v>5175</v>
      </c>
      <c r="G43" s="347">
        <v>29485</v>
      </c>
      <c r="H43" s="347">
        <v>7781</v>
      </c>
      <c r="I43" s="347">
        <v>12621</v>
      </c>
      <c r="J43" s="347">
        <v>34597</v>
      </c>
      <c r="K43" s="347">
        <v>106515</v>
      </c>
      <c r="L43" s="347">
        <v>11509</v>
      </c>
      <c r="M43" s="347">
        <v>39402</v>
      </c>
      <c r="N43" s="347">
        <v>12251</v>
      </c>
      <c r="O43" s="347">
        <v>11580</v>
      </c>
      <c r="P43" s="347">
        <v>71718</v>
      </c>
      <c r="Q43" s="347">
        <v>52135</v>
      </c>
      <c r="R43" s="347">
        <v>24408</v>
      </c>
      <c r="S43" s="347">
        <v>10249</v>
      </c>
      <c r="T43" s="347">
        <v>9558</v>
      </c>
      <c r="U43" s="347">
        <v>57775</v>
      </c>
      <c r="V43" s="347">
        <v>11684</v>
      </c>
      <c r="W43" s="347">
        <v>23820</v>
      </c>
      <c r="X43" s="347">
        <v>15778</v>
      </c>
      <c r="Y43" s="347">
        <v>11350</v>
      </c>
      <c r="Z43" s="347">
        <v>18029</v>
      </c>
      <c r="AA43" s="347">
        <v>32726</v>
      </c>
      <c r="AB43" s="347">
        <v>31539</v>
      </c>
      <c r="AC43" s="347">
        <v>10178</v>
      </c>
      <c r="AD43" s="347">
        <v>33219</v>
      </c>
      <c r="AE43" s="347">
        <v>3572</v>
      </c>
      <c r="AF43" s="347">
        <v>40178</v>
      </c>
      <c r="AG43" s="347">
        <v>15543</v>
      </c>
      <c r="AH43" s="347">
        <v>9312</v>
      </c>
      <c r="AI43" s="347">
        <v>811307</v>
      </c>
      <c r="AK43" s="347" t="s">
        <v>645</v>
      </c>
    </row>
    <row r="44" spans="1:37" x14ac:dyDescent="0.2">
      <c r="A44" s="351">
        <v>37622</v>
      </c>
      <c r="B44" s="347" t="s">
        <v>1036</v>
      </c>
      <c r="C44" s="347">
        <v>11800</v>
      </c>
      <c r="D44" s="347">
        <v>36565</v>
      </c>
      <c r="E44" s="347">
        <v>9155</v>
      </c>
      <c r="F44" s="347">
        <v>5162</v>
      </c>
      <c r="G44" s="347">
        <v>29349</v>
      </c>
      <c r="H44" s="347">
        <v>7716</v>
      </c>
      <c r="I44" s="347">
        <v>12525</v>
      </c>
      <c r="J44" s="347">
        <v>34520</v>
      </c>
      <c r="K44" s="347">
        <v>106142</v>
      </c>
      <c r="L44" s="347">
        <v>11556</v>
      </c>
      <c r="M44" s="347">
        <v>39221</v>
      </c>
      <c r="N44" s="347">
        <v>12185</v>
      </c>
      <c r="O44" s="347">
        <v>11549</v>
      </c>
      <c r="P44" s="347">
        <v>71421</v>
      </c>
      <c r="Q44" s="347">
        <v>52056</v>
      </c>
      <c r="R44" s="347">
        <v>24372</v>
      </c>
      <c r="S44" s="347">
        <v>10231</v>
      </c>
      <c r="T44" s="347">
        <v>9581</v>
      </c>
      <c r="U44" s="347">
        <v>57572</v>
      </c>
      <c r="V44" s="347">
        <v>11609</v>
      </c>
      <c r="W44" s="347">
        <v>23734</v>
      </c>
      <c r="X44" s="347">
        <v>15740</v>
      </c>
      <c r="Y44" s="347">
        <v>11291</v>
      </c>
      <c r="Z44" s="347">
        <v>17973</v>
      </c>
      <c r="AA44" s="347">
        <v>32645</v>
      </c>
      <c r="AB44" s="347">
        <v>31458</v>
      </c>
      <c r="AC44" s="347">
        <v>10158</v>
      </c>
      <c r="AD44" s="347">
        <v>33073</v>
      </c>
      <c r="AE44" s="347">
        <v>3573</v>
      </c>
      <c r="AF44" s="347">
        <v>39995</v>
      </c>
      <c r="AG44" s="347">
        <v>15539</v>
      </c>
      <c r="AH44" s="347">
        <v>9321</v>
      </c>
      <c r="AI44" s="347">
        <v>808787</v>
      </c>
      <c r="AJ44" s="347">
        <v>2003</v>
      </c>
      <c r="AK44" s="347" t="s">
        <v>637</v>
      </c>
    </row>
    <row r="45" spans="1:37" x14ac:dyDescent="0.2">
      <c r="A45" s="351">
        <v>37653</v>
      </c>
      <c r="B45" s="347" t="s">
        <v>819</v>
      </c>
      <c r="C45" s="347">
        <v>11804</v>
      </c>
      <c r="D45" s="347">
        <v>36533</v>
      </c>
      <c r="E45" s="347">
        <v>9225</v>
      </c>
      <c r="F45" s="347">
        <v>5211</v>
      </c>
      <c r="G45" s="347">
        <v>29238</v>
      </c>
      <c r="H45" s="347">
        <v>7686</v>
      </c>
      <c r="I45" s="347">
        <v>12566</v>
      </c>
      <c r="J45" s="347">
        <v>34637</v>
      </c>
      <c r="K45" s="347">
        <v>106003</v>
      </c>
      <c r="L45" s="347">
        <v>11623</v>
      </c>
      <c r="M45" s="347">
        <v>39271</v>
      </c>
      <c r="N45" s="347">
        <v>12228</v>
      </c>
      <c r="O45" s="347">
        <v>11603</v>
      </c>
      <c r="P45" s="347">
        <v>71535</v>
      </c>
      <c r="Q45" s="347">
        <v>52041</v>
      </c>
      <c r="R45" s="347">
        <v>24407</v>
      </c>
      <c r="S45" s="347">
        <v>10264</v>
      </c>
      <c r="T45" s="347">
        <v>9592</v>
      </c>
      <c r="U45" s="347">
        <v>57647</v>
      </c>
      <c r="V45" s="347">
        <v>11573</v>
      </c>
      <c r="W45" s="347">
        <v>23800</v>
      </c>
      <c r="X45" s="347">
        <v>15820</v>
      </c>
      <c r="Y45" s="347">
        <v>11347</v>
      </c>
      <c r="Z45" s="347">
        <v>18048</v>
      </c>
      <c r="AA45" s="347">
        <v>32606</v>
      </c>
      <c r="AB45" s="347">
        <v>31484</v>
      </c>
      <c r="AC45" s="347">
        <v>10219</v>
      </c>
      <c r="AD45" s="347">
        <v>33166</v>
      </c>
      <c r="AE45" s="347">
        <v>3577</v>
      </c>
      <c r="AF45" s="347">
        <v>40047</v>
      </c>
      <c r="AG45" s="347">
        <v>15652</v>
      </c>
      <c r="AH45" s="347">
        <v>9379</v>
      </c>
      <c r="AI45" s="347">
        <v>809832</v>
      </c>
      <c r="AK45" s="347" t="s">
        <v>638</v>
      </c>
    </row>
    <row r="46" spans="1:37" x14ac:dyDescent="0.2">
      <c r="A46" s="351">
        <v>37681</v>
      </c>
      <c r="B46" s="347" t="s">
        <v>820</v>
      </c>
      <c r="C46" s="347">
        <v>11858</v>
      </c>
      <c r="D46" s="347">
        <v>36716</v>
      </c>
      <c r="E46" s="347">
        <v>9252</v>
      </c>
      <c r="F46" s="347">
        <v>5213</v>
      </c>
      <c r="G46" s="347">
        <v>29178</v>
      </c>
      <c r="H46" s="347">
        <v>7655</v>
      </c>
      <c r="I46" s="347">
        <v>12597</v>
      </c>
      <c r="J46" s="347">
        <v>34713</v>
      </c>
      <c r="K46" s="347">
        <v>105819</v>
      </c>
      <c r="L46" s="347">
        <v>11638</v>
      </c>
      <c r="M46" s="347">
        <v>39442</v>
      </c>
      <c r="N46" s="347">
        <v>12268</v>
      </c>
      <c r="O46" s="347">
        <v>11663</v>
      </c>
      <c r="P46" s="347">
        <v>71599</v>
      </c>
      <c r="Q46" s="347">
        <v>52066</v>
      </c>
      <c r="R46" s="347">
        <v>24594</v>
      </c>
      <c r="S46" s="347">
        <v>10296</v>
      </c>
      <c r="T46" s="347">
        <v>9674</v>
      </c>
      <c r="U46" s="347">
        <v>57869</v>
      </c>
      <c r="V46" s="347">
        <v>11546</v>
      </c>
      <c r="W46" s="347">
        <v>23838</v>
      </c>
      <c r="X46" s="347">
        <v>15847</v>
      </c>
      <c r="Y46" s="347">
        <v>11406</v>
      </c>
      <c r="Z46" s="347">
        <v>18121</v>
      </c>
      <c r="AA46" s="347">
        <v>32444</v>
      </c>
      <c r="AB46" s="347">
        <v>31499</v>
      </c>
      <c r="AC46" s="347">
        <v>10255</v>
      </c>
      <c r="AD46" s="347">
        <v>33437</v>
      </c>
      <c r="AE46" s="347">
        <v>3585</v>
      </c>
      <c r="AF46" s="347">
        <v>40098</v>
      </c>
      <c r="AG46" s="347">
        <v>15633</v>
      </c>
      <c r="AH46" s="347">
        <v>9418</v>
      </c>
      <c r="AI46" s="347">
        <v>811237</v>
      </c>
      <c r="AK46" s="347" t="s">
        <v>592</v>
      </c>
    </row>
    <row r="47" spans="1:37" x14ac:dyDescent="0.2">
      <c r="A47" s="351">
        <v>37712</v>
      </c>
      <c r="B47" s="347" t="s">
        <v>821</v>
      </c>
      <c r="C47" s="347">
        <v>11913</v>
      </c>
      <c r="D47" s="347">
        <v>36763</v>
      </c>
      <c r="E47" s="347">
        <v>9274</v>
      </c>
      <c r="F47" s="347">
        <v>5244</v>
      </c>
      <c r="G47" s="347">
        <v>29124</v>
      </c>
      <c r="H47" s="347">
        <v>7687</v>
      </c>
      <c r="I47" s="347">
        <v>12550</v>
      </c>
      <c r="J47" s="347">
        <v>34594</v>
      </c>
      <c r="K47" s="347">
        <v>105637</v>
      </c>
      <c r="L47" s="347">
        <v>11539</v>
      </c>
      <c r="M47" s="347">
        <v>39476</v>
      </c>
      <c r="N47" s="347">
        <v>12309</v>
      </c>
      <c r="O47" s="347">
        <v>11722</v>
      </c>
      <c r="P47" s="347">
        <v>71753</v>
      </c>
      <c r="Q47" s="347">
        <v>51931</v>
      </c>
      <c r="R47" s="347">
        <v>24761</v>
      </c>
      <c r="S47" s="347">
        <v>10327</v>
      </c>
      <c r="T47" s="347">
        <v>9781</v>
      </c>
      <c r="U47" s="347">
        <v>57892</v>
      </c>
      <c r="V47" s="347">
        <v>11560</v>
      </c>
      <c r="W47" s="347">
        <v>23932</v>
      </c>
      <c r="X47" s="347">
        <v>15958</v>
      </c>
      <c r="Y47" s="347">
        <v>11458</v>
      </c>
      <c r="Z47" s="347">
        <v>18166</v>
      </c>
      <c r="AA47" s="347">
        <v>32303</v>
      </c>
      <c r="AB47" s="347">
        <v>31464</v>
      </c>
      <c r="AC47" s="347">
        <v>10278</v>
      </c>
      <c r="AD47" s="347">
        <v>33392</v>
      </c>
      <c r="AE47" s="347">
        <v>3591</v>
      </c>
      <c r="AF47" s="347">
        <v>40286</v>
      </c>
      <c r="AG47" s="347">
        <v>15660</v>
      </c>
      <c r="AH47" s="347">
        <v>9383</v>
      </c>
      <c r="AI47" s="347">
        <v>811708</v>
      </c>
      <c r="AK47" s="347" t="s">
        <v>632</v>
      </c>
    </row>
    <row r="48" spans="1:37" x14ac:dyDescent="0.2">
      <c r="A48" s="351">
        <v>37742</v>
      </c>
      <c r="B48" s="347" t="s">
        <v>822</v>
      </c>
      <c r="C48" s="347">
        <v>11891</v>
      </c>
      <c r="D48" s="347">
        <v>36703</v>
      </c>
      <c r="E48" s="347">
        <v>9294</v>
      </c>
      <c r="F48" s="347">
        <v>5225</v>
      </c>
      <c r="G48" s="347">
        <v>28993</v>
      </c>
      <c r="H48" s="347">
        <v>7702</v>
      </c>
      <c r="I48" s="347">
        <v>12635</v>
      </c>
      <c r="J48" s="347">
        <v>34514</v>
      </c>
      <c r="K48" s="347">
        <v>105319</v>
      </c>
      <c r="L48" s="347">
        <v>11476</v>
      </c>
      <c r="M48" s="347">
        <v>39443</v>
      </c>
      <c r="N48" s="347">
        <v>12329</v>
      </c>
      <c r="O48" s="347">
        <v>11736</v>
      </c>
      <c r="P48" s="347">
        <v>71625</v>
      </c>
      <c r="Q48" s="347">
        <v>51807</v>
      </c>
      <c r="R48" s="347">
        <v>24874</v>
      </c>
      <c r="S48" s="347">
        <v>10313</v>
      </c>
      <c r="T48" s="347">
        <v>9881</v>
      </c>
      <c r="U48" s="347">
        <v>57963</v>
      </c>
      <c r="V48" s="347">
        <v>11546</v>
      </c>
      <c r="W48" s="347">
        <v>23912</v>
      </c>
      <c r="X48" s="347">
        <v>15817</v>
      </c>
      <c r="Y48" s="347">
        <v>11502</v>
      </c>
      <c r="Z48" s="347">
        <v>18169</v>
      </c>
      <c r="AA48" s="347">
        <v>32217</v>
      </c>
      <c r="AB48" s="347">
        <v>31453</v>
      </c>
      <c r="AC48" s="347">
        <v>10267</v>
      </c>
      <c r="AD48" s="347">
        <v>33280</v>
      </c>
      <c r="AE48" s="347">
        <v>3637</v>
      </c>
      <c r="AF48" s="347">
        <v>40276</v>
      </c>
      <c r="AG48" s="347">
        <v>15655</v>
      </c>
      <c r="AH48" s="347">
        <v>9347</v>
      </c>
      <c r="AI48" s="347">
        <v>810801</v>
      </c>
      <c r="AK48" s="347" t="s">
        <v>636</v>
      </c>
    </row>
    <row r="49" spans="1:37" x14ac:dyDescent="0.2">
      <c r="A49" s="351">
        <v>37773</v>
      </c>
      <c r="B49" s="347" t="s">
        <v>823</v>
      </c>
      <c r="C49" s="347">
        <v>11917</v>
      </c>
      <c r="D49" s="347">
        <v>36750</v>
      </c>
      <c r="E49" s="347">
        <v>9253</v>
      </c>
      <c r="F49" s="347">
        <v>5240</v>
      </c>
      <c r="G49" s="347">
        <v>28877</v>
      </c>
      <c r="H49" s="347">
        <v>7713</v>
      </c>
      <c r="I49" s="347">
        <v>12748</v>
      </c>
      <c r="J49" s="347">
        <v>34458</v>
      </c>
      <c r="K49" s="347">
        <v>105104</v>
      </c>
      <c r="L49" s="347">
        <v>11474</v>
      </c>
      <c r="M49" s="347">
        <v>39466</v>
      </c>
      <c r="N49" s="347">
        <v>12289</v>
      </c>
      <c r="O49" s="347">
        <v>11733</v>
      </c>
      <c r="P49" s="347">
        <v>71727</v>
      </c>
      <c r="Q49" s="347">
        <v>51889</v>
      </c>
      <c r="R49" s="347">
        <v>25020</v>
      </c>
      <c r="S49" s="347">
        <v>10321</v>
      </c>
      <c r="T49" s="347">
        <v>9901</v>
      </c>
      <c r="U49" s="347">
        <v>57829</v>
      </c>
      <c r="V49" s="347">
        <v>11611</v>
      </c>
      <c r="W49" s="347">
        <v>24003</v>
      </c>
      <c r="X49" s="347">
        <v>15855</v>
      </c>
      <c r="Y49" s="347">
        <v>11563</v>
      </c>
      <c r="Z49" s="347">
        <v>18213</v>
      </c>
      <c r="AA49" s="347">
        <v>32259</v>
      </c>
      <c r="AB49" s="347">
        <v>31405</v>
      </c>
      <c r="AC49" s="347">
        <v>10327</v>
      </c>
      <c r="AD49" s="347">
        <v>33273</v>
      </c>
      <c r="AE49" s="347">
        <v>3634</v>
      </c>
      <c r="AF49" s="347">
        <v>40439</v>
      </c>
      <c r="AG49" s="347">
        <v>15669</v>
      </c>
      <c r="AH49" s="347">
        <v>9388</v>
      </c>
      <c r="AI49" s="347">
        <v>811348</v>
      </c>
      <c r="AK49" s="347" t="s">
        <v>639</v>
      </c>
    </row>
    <row r="50" spans="1:37" x14ac:dyDescent="0.2">
      <c r="A50" s="351">
        <v>37803</v>
      </c>
      <c r="B50" s="347" t="s">
        <v>824</v>
      </c>
      <c r="C50" s="347">
        <v>11914</v>
      </c>
      <c r="D50" s="347">
        <v>36818</v>
      </c>
      <c r="E50" s="347">
        <v>9196</v>
      </c>
      <c r="F50" s="347">
        <v>5280</v>
      </c>
      <c r="G50" s="347">
        <v>28676</v>
      </c>
      <c r="H50" s="347">
        <v>7722</v>
      </c>
      <c r="I50" s="347">
        <v>12804</v>
      </c>
      <c r="J50" s="347">
        <v>34410</v>
      </c>
      <c r="K50" s="347">
        <v>104987</v>
      </c>
      <c r="L50" s="347">
        <v>11468</v>
      </c>
      <c r="M50" s="347">
        <v>39470</v>
      </c>
      <c r="N50" s="347">
        <v>12297</v>
      </c>
      <c r="O50" s="347">
        <v>11684</v>
      </c>
      <c r="P50" s="347">
        <v>71568</v>
      </c>
      <c r="Q50" s="347">
        <v>51848</v>
      </c>
      <c r="R50" s="347">
        <v>25051</v>
      </c>
      <c r="S50" s="347">
        <v>10291</v>
      </c>
      <c r="T50" s="347">
        <v>9773</v>
      </c>
      <c r="U50" s="347">
        <v>57674</v>
      </c>
      <c r="V50" s="347">
        <v>11603</v>
      </c>
      <c r="W50" s="347">
        <v>24077</v>
      </c>
      <c r="X50" s="347">
        <v>15905</v>
      </c>
      <c r="Y50" s="347">
        <v>11562</v>
      </c>
      <c r="Z50" s="347">
        <v>18121</v>
      </c>
      <c r="AA50" s="347">
        <v>32132</v>
      </c>
      <c r="AB50" s="347">
        <v>31368</v>
      </c>
      <c r="AC50" s="347">
        <v>10338</v>
      </c>
      <c r="AD50" s="347">
        <v>33212</v>
      </c>
      <c r="AE50" s="347">
        <v>3658</v>
      </c>
      <c r="AF50" s="347">
        <v>40557</v>
      </c>
      <c r="AG50" s="347">
        <v>15666</v>
      </c>
      <c r="AH50" s="347">
        <v>9370</v>
      </c>
      <c r="AI50" s="347">
        <v>810500</v>
      </c>
      <c r="AK50" s="347" t="s">
        <v>640</v>
      </c>
    </row>
    <row r="51" spans="1:37" x14ac:dyDescent="0.2">
      <c r="A51" s="351">
        <v>37834</v>
      </c>
      <c r="B51" s="347" t="s">
        <v>825</v>
      </c>
      <c r="C51" s="347">
        <v>11927</v>
      </c>
      <c r="D51" s="347">
        <v>36813</v>
      </c>
      <c r="E51" s="347">
        <v>9156</v>
      </c>
      <c r="F51" s="347">
        <v>5282</v>
      </c>
      <c r="G51" s="347">
        <v>28570</v>
      </c>
      <c r="H51" s="347">
        <v>7746</v>
      </c>
      <c r="I51" s="347">
        <v>12846</v>
      </c>
      <c r="J51" s="347">
        <v>34334</v>
      </c>
      <c r="K51" s="347">
        <v>104834</v>
      </c>
      <c r="L51" s="347">
        <v>11439</v>
      </c>
      <c r="M51" s="347">
        <v>39505</v>
      </c>
      <c r="N51" s="347">
        <v>12289</v>
      </c>
      <c r="O51" s="347">
        <v>11692</v>
      </c>
      <c r="P51" s="347">
        <v>71557</v>
      </c>
      <c r="Q51" s="347">
        <v>51835</v>
      </c>
      <c r="R51" s="347">
        <v>25071</v>
      </c>
      <c r="S51" s="347">
        <v>10287</v>
      </c>
      <c r="T51" s="347">
        <v>9778</v>
      </c>
      <c r="U51" s="347">
        <v>57543</v>
      </c>
      <c r="V51" s="347">
        <v>11570</v>
      </c>
      <c r="W51" s="347">
        <v>24080</v>
      </c>
      <c r="X51" s="347">
        <v>15889</v>
      </c>
      <c r="Y51" s="347">
        <v>11516</v>
      </c>
      <c r="Z51" s="347">
        <v>18049</v>
      </c>
      <c r="AA51" s="347">
        <v>32041</v>
      </c>
      <c r="AB51" s="347">
        <v>31244</v>
      </c>
      <c r="AC51" s="347">
        <v>10328</v>
      </c>
      <c r="AD51" s="347">
        <v>33130</v>
      </c>
      <c r="AE51" s="347">
        <v>3654</v>
      </c>
      <c r="AF51" s="347">
        <v>40520</v>
      </c>
      <c r="AG51" s="347">
        <v>15696</v>
      </c>
      <c r="AH51" s="347">
        <v>9325</v>
      </c>
      <c r="AI51" s="347">
        <v>809546</v>
      </c>
      <c r="AK51" s="347" t="s">
        <v>641</v>
      </c>
    </row>
    <row r="52" spans="1:37" x14ac:dyDescent="0.2">
      <c r="A52" s="351">
        <v>37865</v>
      </c>
      <c r="B52" s="347" t="s">
        <v>826</v>
      </c>
      <c r="C52" s="347">
        <v>11910</v>
      </c>
      <c r="D52" s="347">
        <v>36853</v>
      </c>
      <c r="E52" s="347">
        <v>9195</v>
      </c>
      <c r="F52" s="347">
        <v>5283</v>
      </c>
      <c r="G52" s="347">
        <v>28580</v>
      </c>
      <c r="H52" s="347">
        <v>7776</v>
      </c>
      <c r="I52" s="347">
        <v>12943</v>
      </c>
      <c r="J52" s="347">
        <v>34423</v>
      </c>
      <c r="K52" s="347">
        <v>104830</v>
      </c>
      <c r="L52" s="347">
        <v>11392</v>
      </c>
      <c r="M52" s="347">
        <v>39499</v>
      </c>
      <c r="N52" s="347">
        <v>12290</v>
      </c>
      <c r="O52" s="347">
        <v>11696</v>
      </c>
      <c r="P52" s="347">
        <v>71553</v>
      </c>
      <c r="Q52" s="347">
        <v>52058</v>
      </c>
      <c r="R52" s="347">
        <v>25028</v>
      </c>
      <c r="S52" s="347">
        <v>10290</v>
      </c>
      <c r="T52" s="347">
        <v>9790</v>
      </c>
      <c r="U52" s="347">
        <v>57444</v>
      </c>
      <c r="V52" s="347">
        <v>11647</v>
      </c>
      <c r="W52" s="347">
        <v>24164</v>
      </c>
      <c r="X52" s="347">
        <v>15859</v>
      </c>
      <c r="Y52" s="347">
        <v>11521</v>
      </c>
      <c r="Z52" s="347">
        <v>18122</v>
      </c>
      <c r="AA52" s="347">
        <v>31984</v>
      </c>
      <c r="AB52" s="347">
        <v>31259</v>
      </c>
      <c r="AC52" s="347">
        <v>10343</v>
      </c>
      <c r="AD52" s="347">
        <v>33012</v>
      </c>
      <c r="AE52" s="347">
        <v>3684</v>
      </c>
      <c r="AF52" s="347">
        <v>40549</v>
      </c>
      <c r="AG52" s="347">
        <v>15744</v>
      </c>
      <c r="AH52" s="347">
        <v>9364</v>
      </c>
      <c r="AI52" s="347">
        <v>810085</v>
      </c>
      <c r="AK52" s="347" t="s">
        <v>642</v>
      </c>
    </row>
    <row r="53" spans="1:37" x14ac:dyDescent="0.2">
      <c r="A53" s="351">
        <v>37895</v>
      </c>
      <c r="B53" s="347" t="s">
        <v>827</v>
      </c>
      <c r="C53" s="347">
        <v>11972</v>
      </c>
      <c r="D53" s="347">
        <v>36949</v>
      </c>
      <c r="E53" s="347">
        <v>9195</v>
      </c>
      <c r="F53" s="347">
        <v>5300</v>
      </c>
      <c r="G53" s="347">
        <v>28649</v>
      </c>
      <c r="H53" s="347">
        <v>7769</v>
      </c>
      <c r="I53" s="347">
        <v>12977</v>
      </c>
      <c r="J53" s="347">
        <v>34397</v>
      </c>
      <c r="K53" s="347">
        <v>104886</v>
      </c>
      <c r="L53" s="347">
        <v>11459</v>
      </c>
      <c r="M53" s="347">
        <v>39480</v>
      </c>
      <c r="N53" s="347">
        <v>12349</v>
      </c>
      <c r="O53" s="347">
        <v>11713</v>
      </c>
      <c r="P53" s="347">
        <v>71683</v>
      </c>
      <c r="Q53" s="347">
        <v>52189</v>
      </c>
      <c r="R53" s="347">
        <v>25085</v>
      </c>
      <c r="S53" s="347">
        <v>10272</v>
      </c>
      <c r="T53" s="347">
        <v>9828</v>
      </c>
      <c r="U53" s="347">
        <v>57579</v>
      </c>
      <c r="V53" s="347">
        <v>11748</v>
      </c>
      <c r="W53" s="347">
        <v>24290</v>
      </c>
      <c r="X53" s="347">
        <v>15845</v>
      </c>
      <c r="Y53" s="347">
        <v>11587</v>
      </c>
      <c r="Z53" s="347">
        <v>18227</v>
      </c>
      <c r="AA53" s="347">
        <v>32054</v>
      </c>
      <c r="AB53" s="347">
        <v>31310</v>
      </c>
      <c r="AC53" s="347">
        <v>10307</v>
      </c>
      <c r="AD53" s="347">
        <v>32992</v>
      </c>
      <c r="AE53" s="347">
        <v>3703</v>
      </c>
      <c r="AF53" s="347">
        <v>40552</v>
      </c>
      <c r="AG53" s="347">
        <v>15789</v>
      </c>
      <c r="AH53" s="347">
        <v>9427</v>
      </c>
      <c r="AI53" s="347">
        <v>811562</v>
      </c>
      <c r="AK53" s="347" t="s">
        <v>643</v>
      </c>
    </row>
    <row r="54" spans="1:37" x14ac:dyDescent="0.2">
      <c r="A54" s="351">
        <v>37926</v>
      </c>
      <c r="B54" s="347" t="s">
        <v>828</v>
      </c>
      <c r="C54" s="347">
        <v>11900</v>
      </c>
      <c r="D54" s="347">
        <v>36982</v>
      </c>
      <c r="E54" s="347">
        <v>9168</v>
      </c>
      <c r="F54" s="347">
        <v>5276</v>
      </c>
      <c r="G54" s="347">
        <v>28472</v>
      </c>
      <c r="H54" s="347">
        <v>7716</v>
      </c>
      <c r="I54" s="347">
        <v>12956</v>
      </c>
      <c r="J54" s="347">
        <v>34301</v>
      </c>
      <c r="K54" s="347">
        <v>104722</v>
      </c>
      <c r="L54" s="347">
        <v>11464</v>
      </c>
      <c r="M54" s="347">
        <v>39356</v>
      </c>
      <c r="N54" s="347">
        <v>12333</v>
      </c>
      <c r="O54" s="347">
        <v>11685</v>
      </c>
      <c r="P54" s="347">
        <v>71467</v>
      </c>
      <c r="Q54" s="347">
        <v>52103</v>
      </c>
      <c r="R54" s="347">
        <v>25001</v>
      </c>
      <c r="S54" s="347">
        <v>10238</v>
      </c>
      <c r="T54" s="347">
        <v>9876</v>
      </c>
      <c r="U54" s="347">
        <v>57468</v>
      </c>
      <c r="V54" s="347">
        <v>11678</v>
      </c>
      <c r="W54" s="347">
        <v>24308</v>
      </c>
      <c r="X54" s="347">
        <v>15796</v>
      </c>
      <c r="Y54" s="347">
        <v>11578</v>
      </c>
      <c r="Z54" s="347">
        <v>18358</v>
      </c>
      <c r="AA54" s="347">
        <v>32013</v>
      </c>
      <c r="AB54" s="347">
        <v>31234</v>
      </c>
      <c r="AC54" s="347">
        <v>10254</v>
      </c>
      <c r="AD54" s="347">
        <v>32833</v>
      </c>
      <c r="AE54" s="347">
        <v>3664</v>
      </c>
      <c r="AF54" s="347">
        <v>40264</v>
      </c>
      <c r="AG54" s="347">
        <v>15763</v>
      </c>
      <c r="AH54" s="347">
        <v>9423</v>
      </c>
      <c r="AI54" s="347">
        <v>809650</v>
      </c>
      <c r="AK54" s="347" t="s">
        <v>644</v>
      </c>
    </row>
    <row r="55" spans="1:37" x14ac:dyDescent="0.2">
      <c r="A55" s="351">
        <v>37956</v>
      </c>
      <c r="B55" s="347" t="s">
        <v>829</v>
      </c>
      <c r="C55" s="347">
        <v>11807</v>
      </c>
      <c r="D55" s="347">
        <v>36841</v>
      </c>
      <c r="E55" s="347">
        <v>9114</v>
      </c>
      <c r="F55" s="347">
        <v>5280</v>
      </c>
      <c r="G55" s="347">
        <v>28343</v>
      </c>
      <c r="H55" s="347">
        <v>7660</v>
      </c>
      <c r="I55" s="347">
        <v>12820</v>
      </c>
      <c r="J55" s="347">
        <v>34014</v>
      </c>
      <c r="K55" s="347">
        <v>104516</v>
      </c>
      <c r="L55" s="347">
        <v>11397</v>
      </c>
      <c r="M55" s="347">
        <v>39214</v>
      </c>
      <c r="N55" s="347">
        <v>12306</v>
      </c>
      <c r="O55" s="347">
        <v>11625</v>
      </c>
      <c r="P55" s="347">
        <v>71354</v>
      </c>
      <c r="Q55" s="347">
        <v>51943</v>
      </c>
      <c r="R55" s="347">
        <v>24849</v>
      </c>
      <c r="S55" s="347">
        <v>10160</v>
      </c>
      <c r="T55" s="347">
        <v>9793</v>
      </c>
      <c r="U55" s="347">
        <v>57243</v>
      </c>
      <c r="V55" s="347">
        <v>11611</v>
      </c>
      <c r="W55" s="347">
        <v>24207</v>
      </c>
      <c r="X55" s="347">
        <v>15752</v>
      </c>
      <c r="Y55" s="347">
        <v>11504</v>
      </c>
      <c r="Z55" s="347">
        <v>18251</v>
      </c>
      <c r="AA55" s="347">
        <v>31755</v>
      </c>
      <c r="AB55" s="347">
        <v>31079</v>
      </c>
      <c r="AC55" s="347">
        <v>10197</v>
      </c>
      <c r="AD55" s="347">
        <v>32730</v>
      </c>
      <c r="AE55" s="347">
        <v>3632</v>
      </c>
      <c r="AF55" s="347">
        <v>39933</v>
      </c>
      <c r="AG55" s="347">
        <v>15656</v>
      </c>
      <c r="AH55" s="347">
        <v>9378</v>
      </c>
      <c r="AI55" s="347">
        <v>805964</v>
      </c>
      <c r="AK55" s="347" t="s">
        <v>645</v>
      </c>
    </row>
    <row r="56" spans="1:37" x14ac:dyDescent="0.2">
      <c r="A56" s="351">
        <v>37987</v>
      </c>
      <c r="B56" s="347" t="s">
        <v>1037</v>
      </c>
      <c r="C56" s="347">
        <v>11758</v>
      </c>
      <c r="D56" s="347">
        <v>36710</v>
      </c>
      <c r="E56" s="347">
        <v>9112</v>
      </c>
      <c r="F56" s="347">
        <v>5277</v>
      </c>
      <c r="G56" s="347">
        <v>28255</v>
      </c>
      <c r="H56" s="347">
        <v>7602</v>
      </c>
      <c r="I56" s="347">
        <v>12624</v>
      </c>
      <c r="J56" s="347">
        <v>33915</v>
      </c>
      <c r="K56" s="347">
        <v>103988</v>
      </c>
      <c r="L56" s="347">
        <v>11387</v>
      </c>
      <c r="M56" s="347">
        <v>38897</v>
      </c>
      <c r="N56" s="347">
        <v>12214</v>
      </c>
      <c r="O56" s="347">
        <v>11519</v>
      </c>
      <c r="P56" s="347">
        <v>71061</v>
      </c>
      <c r="Q56" s="347">
        <v>51723</v>
      </c>
      <c r="R56" s="347">
        <v>24717</v>
      </c>
      <c r="S56" s="347">
        <v>10116</v>
      </c>
      <c r="T56" s="347">
        <v>9749</v>
      </c>
      <c r="U56" s="347">
        <v>57025</v>
      </c>
      <c r="V56" s="347">
        <v>11532</v>
      </c>
      <c r="W56" s="347">
        <v>24110</v>
      </c>
      <c r="X56" s="347">
        <v>15629</v>
      </c>
      <c r="Y56" s="347">
        <v>11495</v>
      </c>
      <c r="Z56" s="347">
        <v>18186</v>
      </c>
      <c r="AA56" s="347">
        <v>31494</v>
      </c>
      <c r="AB56" s="347">
        <v>30900</v>
      </c>
      <c r="AC56" s="347">
        <v>10164</v>
      </c>
      <c r="AD56" s="347">
        <v>32573</v>
      </c>
      <c r="AE56" s="347">
        <v>3587</v>
      </c>
      <c r="AF56" s="347">
        <v>39772</v>
      </c>
      <c r="AG56" s="347">
        <v>15546</v>
      </c>
      <c r="AH56" s="347">
        <v>9323</v>
      </c>
      <c r="AI56" s="347">
        <v>801960</v>
      </c>
      <c r="AJ56" s="347">
        <v>2004</v>
      </c>
      <c r="AK56" s="347" t="s">
        <v>637</v>
      </c>
    </row>
    <row r="57" spans="1:37" x14ac:dyDescent="0.2">
      <c r="A57" s="351">
        <v>38018</v>
      </c>
      <c r="B57" s="347" t="s">
        <v>830</v>
      </c>
      <c r="C57" s="347">
        <v>11817</v>
      </c>
      <c r="D57" s="347">
        <v>36793</v>
      </c>
      <c r="E57" s="347">
        <v>9148</v>
      </c>
      <c r="F57" s="347">
        <v>5282</v>
      </c>
      <c r="G57" s="347">
        <v>28301</v>
      </c>
      <c r="H57" s="347">
        <v>7587</v>
      </c>
      <c r="I57" s="347">
        <v>12594</v>
      </c>
      <c r="J57" s="347">
        <v>33867</v>
      </c>
      <c r="K57" s="347">
        <v>103619</v>
      </c>
      <c r="L57" s="347">
        <v>11474</v>
      </c>
      <c r="M57" s="347">
        <v>38814</v>
      </c>
      <c r="N57" s="347">
        <v>12238</v>
      </c>
      <c r="O57" s="347">
        <v>11487</v>
      </c>
      <c r="P57" s="347">
        <v>71186</v>
      </c>
      <c r="Q57" s="347">
        <v>51672</v>
      </c>
      <c r="R57" s="347">
        <v>24790</v>
      </c>
      <c r="S57" s="347">
        <v>10125</v>
      </c>
      <c r="T57" s="347">
        <v>9746</v>
      </c>
      <c r="U57" s="347">
        <v>57036</v>
      </c>
      <c r="V57" s="347">
        <v>11548</v>
      </c>
      <c r="W57" s="347">
        <v>24067</v>
      </c>
      <c r="X57" s="347">
        <v>15644</v>
      </c>
      <c r="Y57" s="347">
        <v>11587</v>
      </c>
      <c r="Z57" s="347">
        <v>18179</v>
      </c>
      <c r="AA57" s="347">
        <v>31459</v>
      </c>
      <c r="AB57" s="347">
        <v>31013</v>
      </c>
      <c r="AC57" s="347">
        <v>10224</v>
      </c>
      <c r="AD57" s="347">
        <v>32631</v>
      </c>
      <c r="AE57" s="347">
        <v>3616</v>
      </c>
      <c r="AF57" s="347">
        <v>39815</v>
      </c>
      <c r="AG57" s="347">
        <v>15530</v>
      </c>
      <c r="AH57" s="347">
        <v>9329</v>
      </c>
      <c r="AI57" s="347">
        <v>802218</v>
      </c>
      <c r="AK57" s="347" t="s">
        <v>638</v>
      </c>
    </row>
    <row r="58" spans="1:37" x14ac:dyDescent="0.2">
      <c r="A58" s="351">
        <v>38047</v>
      </c>
      <c r="B58" s="347" t="s">
        <v>831</v>
      </c>
      <c r="C58" s="347">
        <v>11927</v>
      </c>
      <c r="D58" s="347">
        <v>37084</v>
      </c>
      <c r="E58" s="347">
        <v>9188</v>
      </c>
      <c r="F58" s="347">
        <v>5297</v>
      </c>
      <c r="G58" s="347">
        <v>28353</v>
      </c>
      <c r="H58" s="347">
        <v>7649</v>
      </c>
      <c r="I58" s="347">
        <v>12665</v>
      </c>
      <c r="J58" s="347">
        <v>33933</v>
      </c>
      <c r="K58" s="347">
        <v>103640</v>
      </c>
      <c r="L58" s="347">
        <v>11411</v>
      </c>
      <c r="M58" s="347">
        <v>39067</v>
      </c>
      <c r="N58" s="347">
        <v>12296</v>
      </c>
      <c r="O58" s="347">
        <v>11501</v>
      </c>
      <c r="P58" s="347">
        <v>71481</v>
      </c>
      <c r="Q58" s="347">
        <v>51936</v>
      </c>
      <c r="R58" s="347">
        <v>24843</v>
      </c>
      <c r="S58" s="347">
        <v>10192</v>
      </c>
      <c r="T58" s="347">
        <v>9788</v>
      </c>
      <c r="U58" s="347">
        <v>57184</v>
      </c>
      <c r="V58" s="347">
        <v>11595</v>
      </c>
      <c r="W58" s="347">
        <v>24259</v>
      </c>
      <c r="X58" s="347">
        <v>15686</v>
      </c>
      <c r="Y58" s="347">
        <v>11708</v>
      </c>
      <c r="Z58" s="347">
        <v>18306</v>
      </c>
      <c r="AA58" s="347">
        <v>31541</v>
      </c>
      <c r="AB58" s="347">
        <v>31248</v>
      </c>
      <c r="AC58" s="347">
        <v>10292</v>
      </c>
      <c r="AD58" s="347">
        <v>32797</v>
      </c>
      <c r="AE58" s="347">
        <v>3688</v>
      </c>
      <c r="AF58" s="347">
        <v>40123</v>
      </c>
      <c r="AG58" s="347">
        <v>15571</v>
      </c>
      <c r="AH58" s="347">
        <v>9350</v>
      </c>
      <c r="AI58" s="347">
        <v>805599</v>
      </c>
      <c r="AK58" s="347" t="s">
        <v>592</v>
      </c>
    </row>
    <row r="59" spans="1:37" x14ac:dyDescent="0.2">
      <c r="A59" s="351">
        <v>38078</v>
      </c>
      <c r="B59" s="347" t="s">
        <v>832</v>
      </c>
      <c r="C59" s="347">
        <v>11939</v>
      </c>
      <c r="D59" s="347">
        <v>37148</v>
      </c>
      <c r="E59" s="347">
        <v>9176</v>
      </c>
      <c r="F59" s="347">
        <v>5299</v>
      </c>
      <c r="G59" s="347">
        <v>28346</v>
      </c>
      <c r="H59" s="347">
        <v>7649</v>
      </c>
      <c r="I59" s="347">
        <v>12729</v>
      </c>
      <c r="J59" s="347">
        <v>33911</v>
      </c>
      <c r="K59" s="347">
        <v>103561</v>
      </c>
      <c r="L59" s="347">
        <v>11382</v>
      </c>
      <c r="M59" s="347">
        <v>39117</v>
      </c>
      <c r="N59" s="347">
        <v>12305</v>
      </c>
      <c r="O59" s="347">
        <v>11545</v>
      </c>
      <c r="P59" s="347">
        <v>71573</v>
      </c>
      <c r="Q59" s="347">
        <v>51932</v>
      </c>
      <c r="R59" s="347">
        <v>24825</v>
      </c>
      <c r="S59" s="347">
        <v>10212</v>
      </c>
      <c r="T59" s="347">
        <v>9832</v>
      </c>
      <c r="U59" s="347">
        <v>57160</v>
      </c>
      <c r="V59" s="347">
        <v>11644</v>
      </c>
      <c r="W59" s="347">
        <v>24318</v>
      </c>
      <c r="X59" s="347">
        <v>15702</v>
      </c>
      <c r="Y59" s="347">
        <v>11768</v>
      </c>
      <c r="Z59" s="347">
        <v>18338</v>
      </c>
      <c r="AA59" s="347">
        <v>31488</v>
      </c>
      <c r="AB59" s="347">
        <v>31277</v>
      </c>
      <c r="AC59" s="347">
        <v>10253</v>
      </c>
      <c r="AD59" s="347">
        <v>32740</v>
      </c>
      <c r="AE59" s="347">
        <v>3720</v>
      </c>
      <c r="AF59" s="347">
        <v>40161</v>
      </c>
      <c r="AG59" s="347">
        <v>15645</v>
      </c>
      <c r="AH59" s="347">
        <v>9374</v>
      </c>
      <c r="AI59" s="347">
        <v>806069</v>
      </c>
      <c r="AK59" s="347" t="s">
        <v>632</v>
      </c>
    </row>
    <row r="60" spans="1:37" x14ac:dyDescent="0.2">
      <c r="A60" s="351">
        <v>38108</v>
      </c>
      <c r="B60" s="347" t="s">
        <v>833</v>
      </c>
      <c r="C60" s="347">
        <v>11892</v>
      </c>
      <c r="D60" s="347">
        <v>37177</v>
      </c>
      <c r="E60" s="347">
        <v>9202</v>
      </c>
      <c r="F60" s="347">
        <v>5342</v>
      </c>
      <c r="G60" s="347">
        <v>28282</v>
      </c>
      <c r="H60" s="347">
        <v>7625</v>
      </c>
      <c r="I60" s="347">
        <v>12771</v>
      </c>
      <c r="J60" s="347">
        <v>33910</v>
      </c>
      <c r="K60" s="347">
        <v>103440</v>
      </c>
      <c r="L60" s="347">
        <v>11351</v>
      </c>
      <c r="M60" s="347">
        <v>38969</v>
      </c>
      <c r="N60" s="347">
        <v>12303</v>
      </c>
      <c r="O60" s="347">
        <v>11537</v>
      </c>
      <c r="P60" s="347">
        <v>71606</v>
      </c>
      <c r="Q60" s="347">
        <v>52008</v>
      </c>
      <c r="R60" s="347">
        <v>24805</v>
      </c>
      <c r="S60" s="347">
        <v>10203</v>
      </c>
      <c r="T60" s="347">
        <v>9824</v>
      </c>
      <c r="U60" s="347">
        <v>57117</v>
      </c>
      <c r="V60" s="347">
        <v>11624</v>
      </c>
      <c r="W60" s="347">
        <v>24407</v>
      </c>
      <c r="X60" s="347">
        <v>15700</v>
      </c>
      <c r="Y60" s="347">
        <v>11828</v>
      </c>
      <c r="Z60" s="347">
        <v>18394</v>
      </c>
      <c r="AA60" s="347">
        <v>31395</v>
      </c>
      <c r="AB60" s="347">
        <v>31338</v>
      </c>
      <c r="AC60" s="347">
        <v>10232</v>
      </c>
      <c r="AD60" s="347">
        <v>32712</v>
      </c>
      <c r="AE60" s="347">
        <v>3714</v>
      </c>
      <c r="AF60" s="347">
        <v>40175</v>
      </c>
      <c r="AG60" s="347">
        <v>15639</v>
      </c>
      <c r="AH60" s="347">
        <v>9357</v>
      </c>
      <c r="AI60" s="347">
        <v>805879</v>
      </c>
      <c r="AK60" s="347" t="s">
        <v>636</v>
      </c>
    </row>
    <row r="61" spans="1:37" x14ac:dyDescent="0.2">
      <c r="A61" s="351">
        <v>38139</v>
      </c>
      <c r="B61" s="347" t="s">
        <v>834</v>
      </c>
      <c r="C61" s="347">
        <v>11917</v>
      </c>
      <c r="D61" s="347">
        <v>37392</v>
      </c>
      <c r="E61" s="347">
        <v>9275</v>
      </c>
      <c r="F61" s="347">
        <v>5359</v>
      </c>
      <c r="G61" s="347">
        <v>28263</v>
      </c>
      <c r="H61" s="347">
        <v>7600</v>
      </c>
      <c r="I61" s="347">
        <v>12816</v>
      </c>
      <c r="J61" s="347">
        <v>33919</v>
      </c>
      <c r="K61" s="347">
        <v>103343</v>
      </c>
      <c r="L61" s="347">
        <v>11353</v>
      </c>
      <c r="M61" s="347">
        <v>39051</v>
      </c>
      <c r="N61" s="347">
        <v>12327</v>
      </c>
      <c r="O61" s="347">
        <v>11580</v>
      </c>
      <c r="P61" s="347">
        <v>71781</v>
      </c>
      <c r="Q61" s="347">
        <v>52044</v>
      </c>
      <c r="R61" s="347">
        <v>24836</v>
      </c>
      <c r="S61" s="347">
        <v>10255</v>
      </c>
      <c r="T61" s="347">
        <v>9902</v>
      </c>
      <c r="U61" s="347">
        <v>57256</v>
      </c>
      <c r="V61" s="347">
        <v>11657</v>
      </c>
      <c r="W61" s="347">
        <v>24487</v>
      </c>
      <c r="X61" s="347">
        <v>15716</v>
      </c>
      <c r="Y61" s="347">
        <v>11858</v>
      </c>
      <c r="Z61" s="347">
        <v>18519</v>
      </c>
      <c r="AA61" s="347">
        <v>31433</v>
      </c>
      <c r="AB61" s="347">
        <v>31413</v>
      </c>
      <c r="AC61" s="347">
        <v>10277</v>
      </c>
      <c r="AD61" s="347">
        <v>32739</v>
      </c>
      <c r="AE61" s="347">
        <v>3744</v>
      </c>
      <c r="AF61" s="347">
        <v>40173</v>
      </c>
      <c r="AG61" s="347">
        <v>15655</v>
      </c>
      <c r="AH61" s="347">
        <v>9444</v>
      </c>
      <c r="AI61" s="347">
        <v>807384</v>
      </c>
      <c r="AK61" s="347" t="s">
        <v>639</v>
      </c>
    </row>
    <row r="62" spans="1:37" x14ac:dyDescent="0.2">
      <c r="A62" s="351">
        <v>38169</v>
      </c>
      <c r="B62" s="347" t="s">
        <v>835</v>
      </c>
      <c r="C62" s="347">
        <v>11913</v>
      </c>
      <c r="D62" s="347">
        <v>37410</v>
      </c>
      <c r="E62" s="347">
        <v>9257</v>
      </c>
      <c r="F62" s="347">
        <v>5357</v>
      </c>
      <c r="G62" s="347">
        <v>28135</v>
      </c>
      <c r="H62" s="347">
        <v>7580</v>
      </c>
      <c r="I62" s="347">
        <v>12739</v>
      </c>
      <c r="J62" s="347">
        <v>33823</v>
      </c>
      <c r="K62" s="347">
        <v>103217</v>
      </c>
      <c r="L62" s="347">
        <v>11280</v>
      </c>
      <c r="M62" s="347">
        <v>39305</v>
      </c>
      <c r="N62" s="347">
        <v>12368</v>
      </c>
      <c r="O62" s="347">
        <v>11545</v>
      </c>
      <c r="P62" s="347">
        <v>71741</v>
      </c>
      <c r="Q62" s="347">
        <v>52017</v>
      </c>
      <c r="R62" s="347">
        <v>24844</v>
      </c>
      <c r="S62" s="347">
        <v>10216</v>
      </c>
      <c r="T62" s="347">
        <v>9977</v>
      </c>
      <c r="U62" s="347">
        <v>57174</v>
      </c>
      <c r="V62" s="347">
        <v>11658</v>
      </c>
      <c r="W62" s="347">
        <v>24514</v>
      </c>
      <c r="X62" s="347">
        <v>15751</v>
      </c>
      <c r="Y62" s="347">
        <v>11841</v>
      </c>
      <c r="Z62" s="347">
        <v>18536</v>
      </c>
      <c r="AA62" s="347">
        <v>31383</v>
      </c>
      <c r="AB62" s="347">
        <v>31354</v>
      </c>
      <c r="AC62" s="347">
        <v>10215</v>
      </c>
      <c r="AD62" s="347">
        <v>32600</v>
      </c>
      <c r="AE62" s="347">
        <v>3715</v>
      </c>
      <c r="AF62" s="347">
        <v>40102</v>
      </c>
      <c r="AG62" s="347">
        <v>15593</v>
      </c>
      <c r="AH62" s="347">
        <v>9424</v>
      </c>
      <c r="AI62" s="347">
        <v>806584</v>
      </c>
      <c r="AK62" s="347" t="s">
        <v>640</v>
      </c>
    </row>
    <row r="63" spans="1:37" x14ac:dyDescent="0.2">
      <c r="A63" s="351">
        <v>38200</v>
      </c>
      <c r="B63" s="347" t="s">
        <v>836</v>
      </c>
      <c r="C63" s="347">
        <v>11921</v>
      </c>
      <c r="D63" s="347">
        <v>37581</v>
      </c>
      <c r="E63" s="347">
        <v>9227</v>
      </c>
      <c r="F63" s="347">
        <v>5363</v>
      </c>
      <c r="G63" s="347">
        <v>28097</v>
      </c>
      <c r="H63" s="347">
        <v>7580</v>
      </c>
      <c r="I63" s="347">
        <v>12721</v>
      </c>
      <c r="J63" s="347">
        <v>33817</v>
      </c>
      <c r="K63" s="347">
        <v>103321</v>
      </c>
      <c r="L63" s="347">
        <v>11298</v>
      </c>
      <c r="M63" s="347">
        <v>39452</v>
      </c>
      <c r="N63" s="347">
        <v>12387</v>
      </c>
      <c r="O63" s="347">
        <v>11551</v>
      </c>
      <c r="P63" s="347">
        <v>71752</v>
      </c>
      <c r="Q63" s="347">
        <v>52086</v>
      </c>
      <c r="R63" s="347">
        <v>24904</v>
      </c>
      <c r="S63" s="347">
        <v>10249</v>
      </c>
      <c r="T63" s="347">
        <v>10013</v>
      </c>
      <c r="U63" s="347">
        <v>57224</v>
      </c>
      <c r="V63" s="347">
        <v>11628</v>
      </c>
      <c r="W63" s="347">
        <v>24586</v>
      </c>
      <c r="X63" s="347">
        <v>15774</v>
      </c>
      <c r="Y63" s="347">
        <v>11908</v>
      </c>
      <c r="Z63" s="347">
        <v>18535</v>
      </c>
      <c r="AA63" s="347">
        <v>31343</v>
      </c>
      <c r="AB63" s="347">
        <v>31316</v>
      </c>
      <c r="AC63" s="347">
        <v>10232</v>
      </c>
      <c r="AD63" s="347">
        <v>32584</v>
      </c>
      <c r="AE63" s="347">
        <v>3743</v>
      </c>
      <c r="AF63" s="347">
        <v>40123</v>
      </c>
      <c r="AG63" s="347">
        <v>15604</v>
      </c>
      <c r="AH63" s="347">
        <v>9438</v>
      </c>
      <c r="AI63" s="347">
        <v>807358</v>
      </c>
      <c r="AK63" s="347" t="s">
        <v>641</v>
      </c>
    </row>
    <row r="64" spans="1:37" x14ac:dyDescent="0.2">
      <c r="A64" s="351">
        <v>38231</v>
      </c>
      <c r="B64" s="347" t="s">
        <v>837</v>
      </c>
      <c r="C64" s="347">
        <v>11941</v>
      </c>
      <c r="D64" s="347">
        <v>37667</v>
      </c>
      <c r="E64" s="347">
        <v>9282</v>
      </c>
      <c r="F64" s="347">
        <v>5372</v>
      </c>
      <c r="G64" s="347">
        <v>28076</v>
      </c>
      <c r="H64" s="347">
        <v>7594</v>
      </c>
      <c r="I64" s="347">
        <v>12755</v>
      </c>
      <c r="J64" s="347">
        <v>33725</v>
      </c>
      <c r="K64" s="347">
        <v>103196</v>
      </c>
      <c r="L64" s="347">
        <v>11251</v>
      </c>
      <c r="M64" s="347">
        <v>39382</v>
      </c>
      <c r="N64" s="347">
        <v>12382</v>
      </c>
      <c r="O64" s="347">
        <v>11552</v>
      </c>
      <c r="P64" s="347">
        <v>71757</v>
      </c>
      <c r="Q64" s="347">
        <v>52254</v>
      </c>
      <c r="R64" s="347">
        <v>24963</v>
      </c>
      <c r="S64" s="347">
        <v>10245</v>
      </c>
      <c r="T64" s="347">
        <v>10033</v>
      </c>
      <c r="U64" s="347">
        <v>57132</v>
      </c>
      <c r="V64" s="347">
        <v>11620</v>
      </c>
      <c r="W64" s="347">
        <v>24674</v>
      </c>
      <c r="X64" s="347">
        <v>15818</v>
      </c>
      <c r="Y64" s="347">
        <v>11950</v>
      </c>
      <c r="Z64" s="347">
        <v>18532</v>
      </c>
      <c r="AA64" s="347">
        <v>31314</v>
      </c>
      <c r="AB64" s="347">
        <v>31422</v>
      </c>
      <c r="AC64" s="347">
        <v>10260</v>
      </c>
      <c r="AD64" s="347">
        <v>32574</v>
      </c>
      <c r="AE64" s="347">
        <v>3761</v>
      </c>
      <c r="AF64" s="347">
        <v>40035</v>
      </c>
      <c r="AG64" s="347">
        <v>15573</v>
      </c>
      <c r="AH64" s="347">
        <v>9372</v>
      </c>
      <c r="AI64" s="347">
        <v>807464</v>
      </c>
      <c r="AK64" s="347" t="s">
        <v>642</v>
      </c>
    </row>
    <row r="65" spans="1:37" x14ac:dyDescent="0.2">
      <c r="A65" s="351">
        <v>38261</v>
      </c>
      <c r="B65" s="347" t="s">
        <v>838</v>
      </c>
      <c r="C65" s="347">
        <v>11972</v>
      </c>
      <c r="D65" s="347">
        <v>37644</v>
      </c>
      <c r="E65" s="347">
        <v>9310</v>
      </c>
      <c r="F65" s="347">
        <v>5397</v>
      </c>
      <c r="G65" s="347">
        <v>28066</v>
      </c>
      <c r="H65" s="347">
        <v>7593</v>
      </c>
      <c r="I65" s="347">
        <v>12683</v>
      </c>
      <c r="J65" s="347">
        <v>33582</v>
      </c>
      <c r="K65" s="347">
        <v>103098</v>
      </c>
      <c r="L65" s="347">
        <v>11271</v>
      </c>
      <c r="M65" s="347">
        <v>39286</v>
      </c>
      <c r="N65" s="347">
        <v>12387</v>
      </c>
      <c r="O65" s="347">
        <v>11529</v>
      </c>
      <c r="P65" s="347">
        <v>71642</v>
      </c>
      <c r="Q65" s="347">
        <v>52303</v>
      </c>
      <c r="R65" s="347">
        <v>24967</v>
      </c>
      <c r="S65" s="347">
        <v>10276</v>
      </c>
      <c r="T65" s="347">
        <v>10045</v>
      </c>
      <c r="U65" s="347">
        <v>56992</v>
      </c>
      <c r="V65" s="347">
        <v>11604</v>
      </c>
      <c r="W65" s="347">
        <v>24654</v>
      </c>
      <c r="X65" s="347">
        <v>15826</v>
      </c>
      <c r="Y65" s="347">
        <v>11932</v>
      </c>
      <c r="Z65" s="347">
        <v>18523</v>
      </c>
      <c r="AA65" s="347">
        <v>31244</v>
      </c>
      <c r="AB65" s="347">
        <v>31400</v>
      </c>
      <c r="AC65" s="347">
        <v>10300</v>
      </c>
      <c r="AD65" s="347">
        <v>32487</v>
      </c>
      <c r="AE65" s="347">
        <v>3744</v>
      </c>
      <c r="AF65" s="347">
        <v>39942</v>
      </c>
      <c r="AG65" s="347">
        <v>15568</v>
      </c>
      <c r="AH65" s="347">
        <v>9365</v>
      </c>
      <c r="AI65" s="347">
        <v>806632</v>
      </c>
      <c r="AK65" s="347" t="s">
        <v>643</v>
      </c>
    </row>
    <row r="66" spans="1:37" x14ac:dyDescent="0.2">
      <c r="A66" s="351">
        <v>38292</v>
      </c>
      <c r="B66" s="347" t="s">
        <v>839</v>
      </c>
      <c r="C66" s="347">
        <v>11971</v>
      </c>
      <c r="D66" s="347">
        <v>37681</v>
      </c>
      <c r="E66" s="347">
        <v>9289</v>
      </c>
      <c r="F66" s="347">
        <v>5435</v>
      </c>
      <c r="G66" s="347">
        <v>28075</v>
      </c>
      <c r="H66" s="347">
        <v>7613</v>
      </c>
      <c r="I66" s="347">
        <v>12642</v>
      </c>
      <c r="J66" s="347">
        <v>33570</v>
      </c>
      <c r="K66" s="347">
        <v>103120</v>
      </c>
      <c r="L66" s="347">
        <v>11297</v>
      </c>
      <c r="M66" s="347">
        <v>39242</v>
      </c>
      <c r="N66" s="347">
        <v>12417</v>
      </c>
      <c r="O66" s="347">
        <v>11493</v>
      </c>
      <c r="P66" s="347">
        <v>71726</v>
      </c>
      <c r="Q66" s="347">
        <v>52399</v>
      </c>
      <c r="R66" s="347">
        <v>25021</v>
      </c>
      <c r="S66" s="347">
        <v>10272</v>
      </c>
      <c r="T66" s="347">
        <v>10096</v>
      </c>
      <c r="U66" s="347">
        <v>57033</v>
      </c>
      <c r="V66" s="347">
        <v>11583</v>
      </c>
      <c r="W66" s="347">
        <v>24596</v>
      </c>
      <c r="X66" s="347">
        <v>15825</v>
      </c>
      <c r="Y66" s="347">
        <v>11986</v>
      </c>
      <c r="Z66" s="347">
        <v>18607</v>
      </c>
      <c r="AA66" s="347">
        <v>31194</v>
      </c>
      <c r="AB66" s="347">
        <v>31402</v>
      </c>
      <c r="AC66" s="347">
        <v>10272</v>
      </c>
      <c r="AD66" s="347">
        <v>32436</v>
      </c>
      <c r="AE66" s="347">
        <v>3746</v>
      </c>
      <c r="AF66" s="347">
        <v>39947</v>
      </c>
      <c r="AG66" s="347">
        <v>15653</v>
      </c>
      <c r="AH66" s="347">
        <v>9414</v>
      </c>
      <c r="AI66" s="347">
        <v>807053</v>
      </c>
      <c r="AK66" s="347" t="s">
        <v>644</v>
      </c>
    </row>
    <row r="67" spans="1:37" x14ac:dyDescent="0.2">
      <c r="A67" s="351">
        <v>38322</v>
      </c>
      <c r="B67" s="347" t="s">
        <v>840</v>
      </c>
      <c r="C67" s="347">
        <v>11912</v>
      </c>
      <c r="D67" s="347">
        <v>37438</v>
      </c>
      <c r="E67" s="347">
        <v>9259</v>
      </c>
      <c r="F67" s="347">
        <v>5415</v>
      </c>
      <c r="G67" s="347">
        <v>27980</v>
      </c>
      <c r="H67" s="347">
        <v>7539</v>
      </c>
      <c r="I67" s="347">
        <v>12475</v>
      </c>
      <c r="J67" s="347">
        <v>33263</v>
      </c>
      <c r="K67" s="347">
        <v>102484</v>
      </c>
      <c r="L67" s="347">
        <v>11252</v>
      </c>
      <c r="M67" s="347">
        <v>39070</v>
      </c>
      <c r="N67" s="347">
        <v>12302</v>
      </c>
      <c r="O67" s="347">
        <v>11393</v>
      </c>
      <c r="P67" s="347">
        <v>71373</v>
      </c>
      <c r="Q67" s="347">
        <v>52281</v>
      </c>
      <c r="R67" s="347">
        <v>24841</v>
      </c>
      <c r="S67" s="347">
        <v>10218</v>
      </c>
      <c r="T67" s="347">
        <v>10043</v>
      </c>
      <c r="U67" s="347">
        <v>56792</v>
      </c>
      <c r="V67" s="347">
        <v>11465</v>
      </c>
      <c r="W67" s="347">
        <v>24460</v>
      </c>
      <c r="X67" s="347">
        <v>15639</v>
      </c>
      <c r="Y67" s="347">
        <v>11925</v>
      </c>
      <c r="Z67" s="347">
        <v>18511</v>
      </c>
      <c r="AA67" s="347">
        <v>31029</v>
      </c>
      <c r="AB67" s="347">
        <v>31157</v>
      </c>
      <c r="AC67" s="347">
        <v>10156</v>
      </c>
      <c r="AD67" s="347">
        <v>32234</v>
      </c>
      <c r="AE67" s="347">
        <v>3698</v>
      </c>
      <c r="AF67" s="347">
        <v>39508</v>
      </c>
      <c r="AG67" s="347">
        <v>15553</v>
      </c>
      <c r="AH67" s="347">
        <v>9347</v>
      </c>
      <c r="AI67" s="347">
        <v>802012</v>
      </c>
      <c r="AK67" s="347" t="s">
        <v>645</v>
      </c>
    </row>
    <row r="68" spans="1:37" x14ac:dyDescent="0.2">
      <c r="A68" s="351">
        <v>38353</v>
      </c>
      <c r="B68" s="347" t="s">
        <v>1038</v>
      </c>
      <c r="C68" s="347">
        <v>11866</v>
      </c>
      <c r="D68" s="347">
        <v>37315</v>
      </c>
      <c r="E68" s="347">
        <v>9311</v>
      </c>
      <c r="F68" s="347">
        <v>5436</v>
      </c>
      <c r="G68" s="347">
        <v>27954</v>
      </c>
      <c r="H68" s="347">
        <v>7499</v>
      </c>
      <c r="I68" s="347">
        <v>12376</v>
      </c>
      <c r="J68" s="347">
        <v>33102</v>
      </c>
      <c r="K68" s="347">
        <v>102235</v>
      </c>
      <c r="L68" s="347">
        <v>11223</v>
      </c>
      <c r="M68" s="347">
        <v>38767</v>
      </c>
      <c r="N68" s="347">
        <v>12309</v>
      </c>
      <c r="O68" s="347">
        <v>11381</v>
      </c>
      <c r="P68" s="347">
        <v>71035</v>
      </c>
      <c r="Q68" s="347">
        <v>52088</v>
      </c>
      <c r="R68" s="347">
        <v>24815</v>
      </c>
      <c r="S68" s="347">
        <v>10227</v>
      </c>
      <c r="T68" s="347">
        <v>10056</v>
      </c>
      <c r="U68" s="347">
        <v>56600</v>
      </c>
      <c r="V68" s="347">
        <v>11423</v>
      </c>
      <c r="W68" s="347">
        <v>24322</v>
      </c>
      <c r="X68" s="347">
        <v>15588</v>
      </c>
      <c r="Y68" s="347">
        <v>11941</v>
      </c>
      <c r="Z68" s="347">
        <v>18449</v>
      </c>
      <c r="AA68" s="347">
        <v>30854</v>
      </c>
      <c r="AB68" s="347">
        <v>31100</v>
      </c>
      <c r="AC68" s="347">
        <v>10075</v>
      </c>
      <c r="AD68" s="347">
        <v>32115</v>
      </c>
      <c r="AE68" s="347">
        <v>3653</v>
      </c>
      <c r="AF68" s="347">
        <v>39387</v>
      </c>
      <c r="AG68" s="347">
        <v>15513</v>
      </c>
      <c r="AH68" s="347">
        <v>9313</v>
      </c>
      <c r="AI68" s="347">
        <v>799328</v>
      </c>
      <c r="AJ68" s="347">
        <v>2005</v>
      </c>
      <c r="AK68" s="347" t="s">
        <v>637</v>
      </c>
    </row>
    <row r="69" spans="1:37" x14ac:dyDescent="0.2">
      <c r="A69" s="351">
        <v>38384</v>
      </c>
      <c r="B69" s="347" t="s">
        <v>841</v>
      </c>
      <c r="C69" s="347">
        <v>11914</v>
      </c>
      <c r="D69" s="347">
        <v>37297</v>
      </c>
      <c r="E69" s="347">
        <v>9353</v>
      </c>
      <c r="F69" s="347">
        <v>5457</v>
      </c>
      <c r="G69" s="347">
        <v>27956</v>
      </c>
      <c r="H69" s="347">
        <v>7514</v>
      </c>
      <c r="I69" s="347">
        <v>12421</v>
      </c>
      <c r="J69" s="347">
        <v>33126</v>
      </c>
      <c r="K69" s="347">
        <v>102074</v>
      </c>
      <c r="L69" s="347">
        <v>11247</v>
      </c>
      <c r="M69" s="347">
        <v>38703</v>
      </c>
      <c r="N69" s="347">
        <v>12284</v>
      </c>
      <c r="O69" s="347">
        <v>11399</v>
      </c>
      <c r="P69" s="347">
        <v>71219</v>
      </c>
      <c r="Q69" s="347">
        <v>52164</v>
      </c>
      <c r="R69" s="347">
        <v>24923</v>
      </c>
      <c r="S69" s="347">
        <v>10270</v>
      </c>
      <c r="T69" s="347">
        <v>10062</v>
      </c>
      <c r="U69" s="347">
        <v>56574</v>
      </c>
      <c r="V69" s="347">
        <v>11435</v>
      </c>
      <c r="W69" s="347">
        <v>24347</v>
      </c>
      <c r="X69" s="347">
        <v>15581</v>
      </c>
      <c r="Y69" s="347">
        <v>11987</v>
      </c>
      <c r="Z69" s="347">
        <v>18544</v>
      </c>
      <c r="AA69" s="347">
        <v>30831</v>
      </c>
      <c r="AB69" s="347">
        <v>31210</v>
      </c>
      <c r="AC69" s="347">
        <v>10140</v>
      </c>
      <c r="AD69" s="347">
        <v>32249</v>
      </c>
      <c r="AE69" s="347">
        <v>3641</v>
      </c>
      <c r="AF69" s="347">
        <v>39584</v>
      </c>
      <c r="AG69" s="347">
        <v>15590</v>
      </c>
      <c r="AH69" s="347">
        <v>9349</v>
      </c>
      <c r="AI69" s="347">
        <v>800445</v>
      </c>
      <c r="AK69" s="347" t="s">
        <v>638</v>
      </c>
    </row>
    <row r="70" spans="1:37" x14ac:dyDescent="0.2">
      <c r="A70" s="351">
        <v>38412</v>
      </c>
      <c r="B70" s="347" t="s">
        <v>842</v>
      </c>
      <c r="C70" s="347">
        <v>11878</v>
      </c>
      <c r="D70" s="347">
        <v>37339</v>
      </c>
      <c r="E70" s="347">
        <v>9381</v>
      </c>
      <c r="F70" s="347">
        <v>5478</v>
      </c>
      <c r="G70" s="347">
        <v>27975</v>
      </c>
      <c r="H70" s="347">
        <v>7477</v>
      </c>
      <c r="I70" s="347">
        <v>12517</v>
      </c>
      <c r="J70" s="347">
        <v>33124</v>
      </c>
      <c r="K70" s="347">
        <v>101979</v>
      </c>
      <c r="L70" s="347">
        <v>11229</v>
      </c>
      <c r="M70" s="347">
        <v>38578</v>
      </c>
      <c r="N70" s="347">
        <v>12299</v>
      </c>
      <c r="O70" s="347">
        <v>11344</v>
      </c>
      <c r="P70" s="347">
        <v>71205</v>
      </c>
      <c r="Q70" s="347">
        <v>52131</v>
      </c>
      <c r="R70" s="347">
        <v>24983</v>
      </c>
      <c r="S70" s="347">
        <v>10252</v>
      </c>
      <c r="T70" s="347">
        <v>10039</v>
      </c>
      <c r="U70" s="347">
        <v>56544</v>
      </c>
      <c r="V70" s="347">
        <v>11418</v>
      </c>
      <c r="W70" s="347">
        <v>24393</v>
      </c>
      <c r="X70" s="347">
        <v>15552</v>
      </c>
      <c r="Y70" s="347">
        <v>12069</v>
      </c>
      <c r="Z70" s="347">
        <v>18578</v>
      </c>
      <c r="AA70" s="347">
        <v>30742</v>
      </c>
      <c r="AB70" s="347">
        <v>31347</v>
      </c>
      <c r="AC70" s="347">
        <v>10151</v>
      </c>
      <c r="AD70" s="347">
        <v>32253</v>
      </c>
      <c r="AE70" s="347">
        <v>3615</v>
      </c>
      <c r="AF70" s="347">
        <v>39764</v>
      </c>
      <c r="AG70" s="347">
        <v>15618</v>
      </c>
      <c r="AH70" s="347">
        <v>9304</v>
      </c>
      <c r="AI70" s="347">
        <v>800556</v>
      </c>
      <c r="AK70" s="347" t="s">
        <v>592</v>
      </c>
    </row>
    <row r="71" spans="1:37" x14ac:dyDescent="0.2">
      <c r="A71" s="351">
        <v>38443</v>
      </c>
      <c r="B71" s="347" t="s">
        <v>843</v>
      </c>
      <c r="C71" s="347">
        <v>11881</v>
      </c>
      <c r="D71" s="347">
        <v>37508</v>
      </c>
      <c r="E71" s="347">
        <v>9421</v>
      </c>
      <c r="F71" s="347">
        <v>5482</v>
      </c>
      <c r="G71" s="347">
        <v>28040</v>
      </c>
      <c r="H71" s="347">
        <v>7488</v>
      </c>
      <c r="I71" s="347">
        <v>12542</v>
      </c>
      <c r="J71" s="347">
        <v>33181</v>
      </c>
      <c r="K71" s="347">
        <v>101903</v>
      </c>
      <c r="L71" s="347">
        <v>11266</v>
      </c>
      <c r="M71" s="347">
        <v>38722</v>
      </c>
      <c r="N71" s="347">
        <v>12294</v>
      </c>
      <c r="O71" s="347">
        <v>11389</v>
      </c>
      <c r="P71" s="347">
        <v>71242</v>
      </c>
      <c r="Q71" s="347">
        <v>52227</v>
      </c>
      <c r="R71" s="347">
        <v>25016</v>
      </c>
      <c r="S71" s="347">
        <v>10279</v>
      </c>
      <c r="T71" s="347">
        <v>10038</v>
      </c>
      <c r="U71" s="347">
        <v>56629</v>
      </c>
      <c r="V71" s="347">
        <v>11509</v>
      </c>
      <c r="W71" s="347">
        <v>24423</v>
      </c>
      <c r="X71" s="347">
        <v>15666</v>
      </c>
      <c r="Y71" s="347">
        <v>12162</v>
      </c>
      <c r="Z71" s="347">
        <v>18547</v>
      </c>
      <c r="AA71" s="347">
        <v>30845</v>
      </c>
      <c r="AB71" s="347">
        <v>31392</v>
      </c>
      <c r="AC71" s="347">
        <v>10177</v>
      </c>
      <c r="AD71" s="347">
        <v>32302</v>
      </c>
      <c r="AE71" s="347">
        <v>3651</v>
      </c>
      <c r="AF71" s="347">
        <v>40003</v>
      </c>
      <c r="AG71" s="347">
        <v>15639</v>
      </c>
      <c r="AH71" s="347">
        <v>9319</v>
      </c>
      <c r="AI71" s="347">
        <v>802183</v>
      </c>
      <c r="AK71" s="347" t="s">
        <v>632</v>
      </c>
    </row>
    <row r="72" spans="1:37" x14ac:dyDescent="0.2">
      <c r="A72" s="351">
        <v>38473</v>
      </c>
      <c r="B72" s="347" t="s">
        <v>844</v>
      </c>
      <c r="C72" s="347">
        <v>11888</v>
      </c>
      <c r="D72" s="347">
        <v>37500</v>
      </c>
      <c r="E72" s="347">
        <v>9489</v>
      </c>
      <c r="F72" s="347">
        <v>5461</v>
      </c>
      <c r="G72" s="347">
        <v>28045</v>
      </c>
      <c r="H72" s="347">
        <v>7496</v>
      </c>
      <c r="I72" s="347">
        <v>12551</v>
      </c>
      <c r="J72" s="347">
        <v>33202</v>
      </c>
      <c r="K72" s="347">
        <v>101822</v>
      </c>
      <c r="L72" s="347">
        <v>11234</v>
      </c>
      <c r="M72" s="347">
        <v>38806</v>
      </c>
      <c r="N72" s="347">
        <v>12284</v>
      </c>
      <c r="O72" s="347">
        <v>11390</v>
      </c>
      <c r="P72" s="347">
        <v>71398</v>
      </c>
      <c r="Q72" s="347">
        <v>52457</v>
      </c>
      <c r="R72" s="347">
        <v>24975</v>
      </c>
      <c r="S72" s="347">
        <v>10253</v>
      </c>
      <c r="T72" s="347">
        <v>10071</v>
      </c>
      <c r="U72" s="347">
        <v>56674</v>
      </c>
      <c r="V72" s="347">
        <v>11519</v>
      </c>
      <c r="W72" s="347">
        <v>24560</v>
      </c>
      <c r="X72" s="347">
        <v>15676</v>
      </c>
      <c r="Y72" s="347">
        <v>12214</v>
      </c>
      <c r="Z72" s="347">
        <v>18643</v>
      </c>
      <c r="AA72" s="347">
        <v>30810</v>
      </c>
      <c r="AB72" s="347">
        <v>31475</v>
      </c>
      <c r="AC72" s="347">
        <v>10168</v>
      </c>
      <c r="AD72" s="347">
        <v>32399</v>
      </c>
      <c r="AE72" s="347">
        <v>3665</v>
      </c>
      <c r="AF72" s="347">
        <v>40124</v>
      </c>
      <c r="AG72" s="347">
        <v>15644</v>
      </c>
      <c r="AH72" s="347">
        <v>9339</v>
      </c>
      <c r="AI72" s="347">
        <v>803232</v>
      </c>
      <c r="AK72" s="347" t="s">
        <v>636</v>
      </c>
    </row>
    <row r="73" spans="1:37" x14ac:dyDescent="0.2">
      <c r="A73" s="351">
        <v>38504</v>
      </c>
      <c r="B73" s="347" t="s">
        <v>845</v>
      </c>
      <c r="C73" s="347">
        <v>11881</v>
      </c>
      <c r="D73" s="347">
        <v>37728</v>
      </c>
      <c r="E73" s="347">
        <v>9566</v>
      </c>
      <c r="F73" s="347">
        <v>5471</v>
      </c>
      <c r="G73" s="347">
        <v>27963</v>
      </c>
      <c r="H73" s="347">
        <v>7528</v>
      </c>
      <c r="I73" s="347">
        <v>12607</v>
      </c>
      <c r="J73" s="347">
        <v>33199</v>
      </c>
      <c r="K73" s="347">
        <v>101993</v>
      </c>
      <c r="L73" s="347">
        <v>11235</v>
      </c>
      <c r="M73" s="347">
        <v>38850</v>
      </c>
      <c r="N73" s="347">
        <v>12251</v>
      </c>
      <c r="O73" s="347">
        <v>11405</v>
      </c>
      <c r="P73" s="347">
        <v>71695</v>
      </c>
      <c r="Q73" s="347">
        <v>52568</v>
      </c>
      <c r="R73" s="347">
        <v>25066</v>
      </c>
      <c r="S73" s="347">
        <v>10295</v>
      </c>
      <c r="T73" s="347">
        <v>10119</v>
      </c>
      <c r="U73" s="347">
        <v>56707</v>
      </c>
      <c r="V73" s="347">
        <v>11522</v>
      </c>
      <c r="W73" s="347">
        <v>24599</v>
      </c>
      <c r="X73" s="347">
        <v>15735</v>
      </c>
      <c r="Y73" s="347">
        <v>12261</v>
      </c>
      <c r="Z73" s="347">
        <v>18653</v>
      </c>
      <c r="AA73" s="347">
        <v>30858</v>
      </c>
      <c r="AB73" s="347">
        <v>31493</v>
      </c>
      <c r="AC73" s="347">
        <v>10237</v>
      </c>
      <c r="AD73" s="347">
        <v>32409</v>
      </c>
      <c r="AE73" s="347">
        <v>3669</v>
      </c>
      <c r="AF73" s="347">
        <v>40140</v>
      </c>
      <c r="AG73" s="347">
        <v>15696</v>
      </c>
      <c r="AH73" s="347">
        <v>9369</v>
      </c>
      <c r="AI73" s="347">
        <v>804768</v>
      </c>
      <c r="AK73" s="347" t="s">
        <v>639</v>
      </c>
    </row>
    <row r="74" spans="1:37" x14ac:dyDescent="0.2">
      <c r="A74" s="351">
        <v>38534</v>
      </c>
      <c r="B74" s="347" t="s">
        <v>846</v>
      </c>
      <c r="C74" s="347">
        <v>11815</v>
      </c>
      <c r="D74" s="347">
        <v>37716</v>
      </c>
      <c r="E74" s="347">
        <v>9546</v>
      </c>
      <c r="F74" s="347">
        <v>5480</v>
      </c>
      <c r="G74" s="347">
        <v>27947</v>
      </c>
      <c r="H74" s="347">
        <v>7499</v>
      </c>
      <c r="I74" s="347">
        <v>12669</v>
      </c>
      <c r="J74" s="347">
        <v>33111</v>
      </c>
      <c r="K74" s="347">
        <v>101959</v>
      </c>
      <c r="L74" s="347">
        <v>11213</v>
      </c>
      <c r="M74" s="347">
        <v>38730</v>
      </c>
      <c r="N74" s="347">
        <v>12228</v>
      </c>
      <c r="O74" s="347">
        <v>11409</v>
      </c>
      <c r="P74" s="347">
        <v>71419</v>
      </c>
      <c r="Q74" s="347">
        <v>52552</v>
      </c>
      <c r="R74" s="347">
        <v>24972</v>
      </c>
      <c r="S74" s="347">
        <v>10277</v>
      </c>
      <c r="T74" s="347">
        <v>10067</v>
      </c>
      <c r="U74" s="347">
        <v>56593</v>
      </c>
      <c r="V74" s="347">
        <v>11541</v>
      </c>
      <c r="W74" s="347">
        <v>24566</v>
      </c>
      <c r="X74" s="347">
        <v>15692</v>
      </c>
      <c r="Y74" s="347">
        <v>12282</v>
      </c>
      <c r="Z74" s="347">
        <v>18641</v>
      </c>
      <c r="AA74" s="347">
        <v>30676</v>
      </c>
      <c r="AB74" s="347">
        <v>31395</v>
      </c>
      <c r="AC74" s="347">
        <v>10254</v>
      </c>
      <c r="AD74" s="347">
        <v>32343</v>
      </c>
      <c r="AE74" s="347">
        <v>3662</v>
      </c>
      <c r="AF74" s="347">
        <v>40084</v>
      </c>
      <c r="AG74" s="347">
        <v>15686</v>
      </c>
      <c r="AH74" s="347">
        <v>9414</v>
      </c>
      <c r="AI74" s="347">
        <v>803438</v>
      </c>
      <c r="AK74" s="347" t="s">
        <v>640</v>
      </c>
    </row>
    <row r="75" spans="1:37" x14ac:dyDescent="0.2">
      <c r="A75" s="351">
        <v>38565</v>
      </c>
      <c r="B75" s="347" t="s">
        <v>847</v>
      </c>
      <c r="C75" s="347">
        <v>11828</v>
      </c>
      <c r="D75" s="347">
        <v>37854</v>
      </c>
      <c r="E75" s="347">
        <v>9581</v>
      </c>
      <c r="F75" s="347">
        <v>5507</v>
      </c>
      <c r="G75" s="347">
        <v>28040</v>
      </c>
      <c r="H75" s="347">
        <v>7520</v>
      </c>
      <c r="I75" s="347">
        <v>12742</v>
      </c>
      <c r="J75" s="347">
        <v>33160</v>
      </c>
      <c r="K75" s="347">
        <v>101976</v>
      </c>
      <c r="L75" s="347">
        <v>11215</v>
      </c>
      <c r="M75" s="347">
        <v>38765</v>
      </c>
      <c r="N75" s="347">
        <v>12243</v>
      </c>
      <c r="O75" s="347">
        <v>11419</v>
      </c>
      <c r="P75" s="347">
        <v>71621</v>
      </c>
      <c r="Q75" s="347">
        <v>52734</v>
      </c>
      <c r="R75" s="347">
        <v>24996</v>
      </c>
      <c r="S75" s="347">
        <v>10303</v>
      </c>
      <c r="T75" s="347">
        <v>10101</v>
      </c>
      <c r="U75" s="347">
        <v>56813</v>
      </c>
      <c r="V75" s="347">
        <v>11642</v>
      </c>
      <c r="W75" s="347">
        <v>24680</v>
      </c>
      <c r="X75" s="347">
        <v>15768</v>
      </c>
      <c r="Y75" s="347">
        <v>12345</v>
      </c>
      <c r="Z75" s="347">
        <v>18720</v>
      </c>
      <c r="AA75" s="347">
        <v>30615</v>
      </c>
      <c r="AB75" s="347">
        <v>31403</v>
      </c>
      <c r="AC75" s="347">
        <v>10293</v>
      </c>
      <c r="AD75" s="347">
        <v>32442</v>
      </c>
      <c r="AE75" s="347">
        <v>3700</v>
      </c>
      <c r="AF75" s="347">
        <v>40132</v>
      </c>
      <c r="AG75" s="347">
        <v>15710</v>
      </c>
      <c r="AH75" s="347">
        <v>9469</v>
      </c>
      <c r="AI75" s="347">
        <v>805337</v>
      </c>
      <c r="AK75" s="347" t="s">
        <v>641</v>
      </c>
    </row>
    <row r="76" spans="1:37" x14ac:dyDescent="0.2">
      <c r="A76" s="351">
        <v>38596</v>
      </c>
      <c r="B76" s="347" t="s">
        <v>848</v>
      </c>
      <c r="C76" s="347">
        <v>11837</v>
      </c>
      <c r="D76" s="347">
        <v>37977</v>
      </c>
      <c r="E76" s="347">
        <v>9591</v>
      </c>
      <c r="F76" s="347">
        <v>5509</v>
      </c>
      <c r="G76" s="347">
        <v>28042</v>
      </c>
      <c r="H76" s="347">
        <v>7524</v>
      </c>
      <c r="I76" s="347">
        <v>12738</v>
      </c>
      <c r="J76" s="347">
        <v>33107</v>
      </c>
      <c r="K76" s="347">
        <v>101996</v>
      </c>
      <c r="L76" s="347">
        <v>11237</v>
      </c>
      <c r="M76" s="347">
        <v>38749</v>
      </c>
      <c r="N76" s="347">
        <v>12294</v>
      </c>
      <c r="O76" s="347">
        <v>11451</v>
      </c>
      <c r="P76" s="347">
        <v>71594</v>
      </c>
      <c r="Q76" s="347">
        <v>52886</v>
      </c>
      <c r="R76" s="347">
        <v>25012</v>
      </c>
      <c r="S76" s="347">
        <v>10353</v>
      </c>
      <c r="T76" s="347">
        <v>10081</v>
      </c>
      <c r="U76" s="347">
        <v>56898</v>
      </c>
      <c r="V76" s="347">
        <v>11706</v>
      </c>
      <c r="W76" s="347">
        <v>24680</v>
      </c>
      <c r="X76" s="347">
        <v>15808</v>
      </c>
      <c r="Y76" s="347">
        <v>12430</v>
      </c>
      <c r="Z76" s="347">
        <v>18756</v>
      </c>
      <c r="AA76" s="347">
        <v>30541</v>
      </c>
      <c r="AB76" s="347">
        <v>31426</v>
      </c>
      <c r="AC76" s="347">
        <v>10312</v>
      </c>
      <c r="AD76" s="347">
        <v>32632</v>
      </c>
      <c r="AE76" s="347">
        <v>3743</v>
      </c>
      <c r="AF76" s="347">
        <v>40182</v>
      </c>
      <c r="AG76" s="347">
        <v>15669</v>
      </c>
      <c r="AH76" s="347">
        <v>9476</v>
      </c>
      <c r="AI76" s="347">
        <v>806237</v>
      </c>
      <c r="AK76" s="347" t="s">
        <v>642</v>
      </c>
    </row>
    <row r="77" spans="1:37" x14ac:dyDescent="0.2">
      <c r="A77" s="351">
        <v>38626</v>
      </c>
      <c r="B77" s="347" t="s">
        <v>849</v>
      </c>
      <c r="C77" s="347">
        <v>11818</v>
      </c>
      <c r="D77" s="347">
        <v>37998</v>
      </c>
      <c r="E77" s="347">
        <v>9606</v>
      </c>
      <c r="F77" s="347">
        <v>5543</v>
      </c>
      <c r="G77" s="347">
        <v>28064</v>
      </c>
      <c r="H77" s="347">
        <v>7537</v>
      </c>
      <c r="I77" s="347">
        <v>12695</v>
      </c>
      <c r="J77" s="347">
        <v>33134</v>
      </c>
      <c r="K77" s="347">
        <v>101980</v>
      </c>
      <c r="L77" s="347">
        <v>11317</v>
      </c>
      <c r="M77" s="347">
        <v>38779</v>
      </c>
      <c r="N77" s="347">
        <v>12261</v>
      </c>
      <c r="O77" s="347">
        <v>11464</v>
      </c>
      <c r="P77" s="347">
        <v>71856</v>
      </c>
      <c r="Q77" s="347">
        <v>53044</v>
      </c>
      <c r="R77" s="347">
        <v>25010</v>
      </c>
      <c r="S77" s="347">
        <v>10363</v>
      </c>
      <c r="T77" s="347">
        <v>10080</v>
      </c>
      <c r="U77" s="347">
        <v>56924</v>
      </c>
      <c r="V77" s="347">
        <v>11704</v>
      </c>
      <c r="W77" s="347">
        <v>24799</v>
      </c>
      <c r="X77" s="347">
        <v>15838</v>
      </c>
      <c r="Y77" s="347">
        <v>12407</v>
      </c>
      <c r="Z77" s="347">
        <v>18796</v>
      </c>
      <c r="AA77" s="347">
        <v>30554</v>
      </c>
      <c r="AB77" s="347">
        <v>31386</v>
      </c>
      <c r="AC77" s="347">
        <v>10324</v>
      </c>
      <c r="AD77" s="347">
        <v>32785</v>
      </c>
      <c r="AE77" s="347">
        <v>3811</v>
      </c>
      <c r="AF77" s="347">
        <v>40189</v>
      </c>
      <c r="AG77" s="347">
        <v>15682</v>
      </c>
      <c r="AH77" s="347">
        <v>9512</v>
      </c>
      <c r="AI77" s="347">
        <v>807260</v>
      </c>
      <c r="AK77" s="347" t="s">
        <v>643</v>
      </c>
    </row>
    <row r="78" spans="1:37" x14ac:dyDescent="0.2">
      <c r="A78" s="351">
        <v>38657</v>
      </c>
      <c r="B78" s="347" t="s">
        <v>850</v>
      </c>
      <c r="C78" s="347">
        <v>11820</v>
      </c>
      <c r="D78" s="347">
        <v>38058</v>
      </c>
      <c r="E78" s="347">
        <v>9633</v>
      </c>
      <c r="F78" s="347">
        <v>5579</v>
      </c>
      <c r="G78" s="347">
        <v>28072</v>
      </c>
      <c r="H78" s="347">
        <v>7520</v>
      </c>
      <c r="I78" s="347">
        <v>12629</v>
      </c>
      <c r="J78" s="347">
        <v>33151</v>
      </c>
      <c r="K78" s="347">
        <v>101805</v>
      </c>
      <c r="L78" s="347">
        <v>11352</v>
      </c>
      <c r="M78" s="347">
        <v>38793</v>
      </c>
      <c r="N78" s="347">
        <v>12287</v>
      </c>
      <c r="O78" s="347">
        <v>11463</v>
      </c>
      <c r="P78" s="347">
        <v>71972</v>
      </c>
      <c r="Q78" s="347">
        <v>53170</v>
      </c>
      <c r="R78" s="347">
        <v>25053</v>
      </c>
      <c r="S78" s="347">
        <v>10337</v>
      </c>
      <c r="T78" s="347">
        <v>10070</v>
      </c>
      <c r="U78" s="347">
        <v>56892</v>
      </c>
      <c r="V78" s="347">
        <v>11719</v>
      </c>
      <c r="W78" s="347">
        <v>24923</v>
      </c>
      <c r="X78" s="347">
        <v>15862</v>
      </c>
      <c r="Y78" s="347">
        <v>12229</v>
      </c>
      <c r="Z78" s="347">
        <v>18852</v>
      </c>
      <c r="AA78" s="347">
        <v>30544</v>
      </c>
      <c r="AB78" s="347">
        <v>31379</v>
      </c>
      <c r="AC78" s="347">
        <v>10360</v>
      </c>
      <c r="AD78" s="347">
        <v>32820</v>
      </c>
      <c r="AE78" s="347">
        <v>3841</v>
      </c>
      <c r="AF78" s="347">
        <v>40311</v>
      </c>
      <c r="AG78" s="347">
        <v>15684</v>
      </c>
      <c r="AH78" s="347">
        <v>9528</v>
      </c>
      <c r="AI78" s="347">
        <v>807708</v>
      </c>
      <c r="AK78" s="347" t="s">
        <v>644</v>
      </c>
    </row>
    <row r="79" spans="1:37" x14ac:dyDescent="0.2">
      <c r="A79" s="351">
        <v>38687</v>
      </c>
      <c r="B79" s="347" t="s">
        <v>851</v>
      </c>
      <c r="C79" s="347">
        <v>11789</v>
      </c>
      <c r="D79" s="347">
        <v>37920</v>
      </c>
      <c r="E79" s="347">
        <v>9595</v>
      </c>
      <c r="F79" s="347">
        <v>5518</v>
      </c>
      <c r="G79" s="347">
        <v>27974</v>
      </c>
      <c r="H79" s="347">
        <v>7476</v>
      </c>
      <c r="I79" s="347">
        <v>12514</v>
      </c>
      <c r="J79" s="347">
        <v>32941</v>
      </c>
      <c r="K79" s="347">
        <v>101379</v>
      </c>
      <c r="L79" s="347">
        <v>11266</v>
      </c>
      <c r="M79" s="347">
        <v>38504</v>
      </c>
      <c r="N79" s="347">
        <v>12261</v>
      </c>
      <c r="O79" s="347">
        <v>11387</v>
      </c>
      <c r="P79" s="347">
        <v>71703</v>
      </c>
      <c r="Q79" s="347">
        <v>53044</v>
      </c>
      <c r="R79" s="347">
        <v>24954</v>
      </c>
      <c r="S79" s="347">
        <v>10279</v>
      </c>
      <c r="T79" s="347">
        <v>10010</v>
      </c>
      <c r="U79" s="347">
        <v>56634</v>
      </c>
      <c r="V79" s="347">
        <v>11659</v>
      </c>
      <c r="W79" s="347">
        <v>24813</v>
      </c>
      <c r="X79" s="347">
        <v>15772</v>
      </c>
      <c r="Y79" s="347">
        <v>12139</v>
      </c>
      <c r="Z79" s="347">
        <v>18799</v>
      </c>
      <c r="AA79" s="347">
        <v>30379</v>
      </c>
      <c r="AB79" s="347">
        <v>31206</v>
      </c>
      <c r="AC79" s="347">
        <v>10261</v>
      </c>
      <c r="AD79" s="347">
        <v>32658</v>
      </c>
      <c r="AE79" s="347">
        <v>3830</v>
      </c>
      <c r="AF79" s="347">
        <v>40115</v>
      </c>
      <c r="AG79" s="347">
        <v>15608</v>
      </c>
      <c r="AH79" s="347">
        <v>9461</v>
      </c>
      <c r="AI79" s="347">
        <v>803848</v>
      </c>
      <c r="AK79" s="347" t="s">
        <v>645</v>
      </c>
    </row>
    <row r="80" spans="1:37" x14ac:dyDescent="0.2">
      <c r="A80" s="351">
        <v>38718</v>
      </c>
      <c r="B80" s="347" t="s">
        <v>1039</v>
      </c>
      <c r="C80" s="347">
        <v>11762</v>
      </c>
      <c r="D80" s="347">
        <v>37827</v>
      </c>
      <c r="E80" s="347">
        <v>9641</v>
      </c>
      <c r="F80" s="347">
        <v>5525</v>
      </c>
      <c r="G80" s="347">
        <v>28011</v>
      </c>
      <c r="H80" s="347">
        <v>7456</v>
      </c>
      <c r="I80" s="347">
        <v>12504</v>
      </c>
      <c r="J80" s="347">
        <v>32853</v>
      </c>
      <c r="K80" s="347">
        <v>101184</v>
      </c>
      <c r="L80" s="347">
        <v>11324</v>
      </c>
      <c r="M80" s="347">
        <v>38367</v>
      </c>
      <c r="N80" s="347">
        <v>12215</v>
      </c>
      <c r="O80" s="347">
        <v>11366</v>
      </c>
      <c r="P80" s="347">
        <v>71670</v>
      </c>
      <c r="Q80" s="347">
        <v>53010</v>
      </c>
      <c r="R80" s="347">
        <v>24880</v>
      </c>
      <c r="S80" s="347">
        <v>10264</v>
      </c>
      <c r="T80" s="347">
        <v>10082</v>
      </c>
      <c r="U80" s="347">
        <v>56593</v>
      </c>
      <c r="V80" s="347">
        <v>11615</v>
      </c>
      <c r="W80" s="347">
        <v>24727</v>
      </c>
      <c r="X80" s="347">
        <v>15759</v>
      </c>
      <c r="Y80" s="347">
        <v>12203</v>
      </c>
      <c r="Z80" s="347">
        <v>18842</v>
      </c>
      <c r="AA80" s="347">
        <v>30334</v>
      </c>
      <c r="AB80" s="347">
        <v>31202</v>
      </c>
      <c r="AC80" s="347">
        <v>10140</v>
      </c>
      <c r="AD80" s="347">
        <v>32585</v>
      </c>
      <c r="AE80" s="347">
        <v>3810</v>
      </c>
      <c r="AF80" s="347">
        <v>40198</v>
      </c>
      <c r="AG80" s="347">
        <v>15586</v>
      </c>
      <c r="AH80" s="347">
        <v>9453</v>
      </c>
      <c r="AI80" s="347">
        <v>802988</v>
      </c>
      <c r="AJ80" s="347">
        <v>2006</v>
      </c>
      <c r="AK80" s="347" t="s">
        <v>637</v>
      </c>
    </row>
    <row r="81" spans="1:37" x14ac:dyDescent="0.2">
      <c r="A81" s="351">
        <v>38749</v>
      </c>
      <c r="B81" s="347" t="s">
        <v>852</v>
      </c>
      <c r="C81" s="347">
        <v>11755</v>
      </c>
      <c r="D81" s="347">
        <v>38007</v>
      </c>
      <c r="E81" s="347">
        <v>9691</v>
      </c>
      <c r="F81" s="347">
        <v>5531</v>
      </c>
      <c r="G81" s="347">
        <v>28047</v>
      </c>
      <c r="H81" s="347">
        <v>7426</v>
      </c>
      <c r="I81" s="347">
        <v>12509</v>
      </c>
      <c r="J81" s="347">
        <v>32980</v>
      </c>
      <c r="K81" s="347">
        <v>101091</v>
      </c>
      <c r="L81" s="347">
        <v>11336</v>
      </c>
      <c r="M81" s="347">
        <v>38365</v>
      </c>
      <c r="N81" s="347">
        <v>12250</v>
      </c>
      <c r="O81" s="347">
        <v>11426</v>
      </c>
      <c r="P81" s="347">
        <v>71807</v>
      </c>
      <c r="Q81" s="347">
        <v>53092</v>
      </c>
      <c r="R81" s="347">
        <v>25039</v>
      </c>
      <c r="S81" s="347">
        <v>10271</v>
      </c>
      <c r="T81" s="347">
        <v>10076</v>
      </c>
      <c r="U81" s="347">
        <v>56688</v>
      </c>
      <c r="V81" s="347">
        <v>11626</v>
      </c>
      <c r="W81" s="347">
        <v>24731</v>
      </c>
      <c r="X81" s="347">
        <v>15793</v>
      </c>
      <c r="Y81" s="347">
        <v>12333</v>
      </c>
      <c r="Z81" s="347">
        <v>18970</v>
      </c>
      <c r="AA81" s="347">
        <v>30458</v>
      </c>
      <c r="AB81" s="347">
        <v>31362</v>
      </c>
      <c r="AC81" s="347">
        <v>10213</v>
      </c>
      <c r="AD81" s="347">
        <v>32729</v>
      </c>
      <c r="AE81" s="347">
        <v>3803</v>
      </c>
      <c r="AF81" s="347">
        <v>40378</v>
      </c>
      <c r="AG81" s="347">
        <v>15683</v>
      </c>
      <c r="AH81" s="347">
        <v>9476</v>
      </c>
      <c r="AI81" s="347">
        <v>804942</v>
      </c>
      <c r="AK81" s="347" t="s">
        <v>638</v>
      </c>
    </row>
    <row r="82" spans="1:37" x14ac:dyDescent="0.2">
      <c r="A82" s="351">
        <v>38777</v>
      </c>
      <c r="B82" s="347" t="s">
        <v>853</v>
      </c>
      <c r="C82" s="347">
        <v>11772</v>
      </c>
      <c r="D82" s="347">
        <v>38240</v>
      </c>
      <c r="E82" s="347">
        <v>9791</v>
      </c>
      <c r="F82" s="347">
        <v>5558</v>
      </c>
      <c r="G82" s="347">
        <v>28265</v>
      </c>
      <c r="H82" s="347">
        <v>7457</v>
      </c>
      <c r="I82" s="347">
        <v>12619</v>
      </c>
      <c r="J82" s="347">
        <v>33130</v>
      </c>
      <c r="K82" s="347">
        <v>101026</v>
      </c>
      <c r="L82" s="347">
        <v>11354</v>
      </c>
      <c r="M82" s="347">
        <v>38557</v>
      </c>
      <c r="N82" s="347">
        <v>12311</v>
      </c>
      <c r="O82" s="347">
        <v>11445</v>
      </c>
      <c r="P82" s="347">
        <v>72117</v>
      </c>
      <c r="Q82" s="347">
        <v>53195</v>
      </c>
      <c r="R82" s="347">
        <v>25212</v>
      </c>
      <c r="S82" s="347">
        <v>10314</v>
      </c>
      <c r="T82" s="347">
        <v>10109</v>
      </c>
      <c r="U82" s="347">
        <v>56765</v>
      </c>
      <c r="V82" s="347">
        <v>11653</v>
      </c>
      <c r="W82" s="347">
        <v>24824</v>
      </c>
      <c r="X82" s="347">
        <v>15862</v>
      </c>
      <c r="Y82" s="347">
        <v>12422</v>
      </c>
      <c r="Z82" s="347">
        <v>19088</v>
      </c>
      <c r="AA82" s="347">
        <v>30605</v>
      </c>
      <c r="AB82" s="347">
        <v>31548</v>
      </c>
      <c r="AC82" s="347">
        <v>10287</v>
      </c>
      <c r="AD82" s="347">
        <v>32843</v>
      </c>
      <c r="AE82" s="347">
        <v>3817</v>
      </c>
      <c r="AF82" s="347">
        <v>40474</v>
      </c>
      <c r="AG82" s="347">
        <v>15793</v>
      </c>
      <c r="AH82" s="347">
        <v>9458</v>
      </c>
      <c r="AI82" s="347">
        <v>807911</v>
      </c>
      <c r="AK82" s="347" t="s">
        <v>592</v>
      </c>
    </row>
    <row r="83" spans="1:37" x14ac:dyDescent="0.2">
      <c r="A83" s="351">
        <v>38808</v>
      </c>
      <c r="B83" s="347" t="s">
        <v>854</v>
      </c>
      <c r="C83" s="347">
        <v>11792</v>
      </c>
      <c r="D83" s="347">
        <v>38330</v>
      </c>
      <c r="E83" s="347">
        <v>9812</v>
      </c>
      <c r="F83" s="347">
        <v>5596</v>
      </c>
      <c r="G83" s="347">
        <v>28287</v>
      </c>
      <c r="H83" s="347">
        <v>7464</v>
      </c>
      <c r="I83" s="347">
        <v>12694</v>
      </c>
      <c r="J83" s="347">
        <v>33109</v>
      </c>
      <c r="K83" s="347">
        <v>100998</v>
      </c>
      <c r="L83" s="347">
        <v>11366</v>
      </c>
      <c r="M83" s="347">
        <v>38596</v>
      </c>
      <c r="N83" s="347">
        <v>12415</v>
      </c>
      <c r="O83" s="347">
        <v>11451</v>
      </c>
      <c r="P83" s="347">
        <v>72086</v>
      </c>
      <c r="Q83" s="347">
        <v>53151</v>
      </c>
      <c r="R83" s="347">
        <v>25299</v>
      </c>
      <c r="S83" s="347">
        <v>10363</v>
      </c>
      <c r="T83" s="347">
        <v>10073</v>
      </c>
      <c r="U83" s="347">
        <v>56646</v>
      </c>
      <c r="V83" s="347">
        <v>11637</v>
      </c>
      <c r="W83" s="347">
        <v>24882</v>
      </c>
      <c r="X83" s="347">
        <v>15816</v>
      </c>
      <c r="Y83" s="347">
        <v>12464</v>
      </c>
      <c r="Z83" s="347">
        <v>19133</v>
      </c>
      <c r="AA83" s="347">
        <v>30611</v>
      </c>
      <c r="AB83" s="347">
        <v>31553</v>
      </c>
      <c r="AC83" s="347">
        <v>10309</v>
      </c>
      <c r="AD83" s="347">
        <v>32878</v>
      </c>
      <c r="AE83" s="347">
        <v>3797</v>
      </c>
      <c r="AF83" s="347">
        <v>40574</v>
      </c>
      <c r="AG83" s="347">
        <v>15834</v>
      </c>
      <c r="AH83" s="347">
        <v>9475</v>
      </c>
      <c r="AI83" s="347">
        <v>808491</v>
      </c>
      <c r="AK83" s="347" t="s">
        <v>632</v>
      </c>
    </row>
    <row r="84" spans="1:37" x14ac:dyDescent="0.2">
      <c r="A84" s="351">
        <v>38838</v>
      </c>
      <c r="B84" s="347" t="s">
        <v>855</v>
      </c>
      <c r="C84" s="347">
        <v>11750</v>
      </c>
      <c r="D84" s="347">
        <v>38434</v>
      </c>
      <c r="E84" s="347">
        <v>9896</v>
      </c>
      <c r="F84" s="347">
        <v>5640</v>
      </c>
      <c r="G84" s="347">
        <v>28336</v>
      </c>
      <c r="H84" s="347">
        <v>7522</v>
      </c>
      <c r="I84" s="347">
        <v>12759</v>
      </c>
      <c r="J84" s="347">
        <v>33139</v>
      </c>
      <c r="K84" s="347">
        <v>101122</v>
      </c>
      <c r="L84" s="347">
        <v>11432</v>
      </c>
      <c r="M84" s="347">
        <v>38790</v>
      </c>
      <c r="N84" s="347">
        <v>12449</v>
      </c>
      <c r="O84" s="347">
        <v>11449</v>
      </c>
      <c r="P84" s="347">
        <v>72195</v>
      </c>
      <c r="Q84" s="347">
        <v>53144</v>
      </c>
      <c r="R84" s="347">
        <v>25406</v>
      </c>
      <c r="S84" s="347">
        <v>10382</v>
      </c>
      <c r="T84" s="347">
        <v>10129</v>
      </c>
      <c r="U84" s="347">
        <v>56657</v>
      </c>
      <c r="V84" s="347">
        <v>11709</v>
      </c>
      <c r="W84" s="347">
        <v>24966</v>
      </c>
      <c r="X84" s="347">
        <v>15850</v>
      </c>
      <c r="Y84" s="347">
        <v>12547</v>
      </c>
      <c r="Z84" s="347">
        <v>19132</v>
      </c>
      <c r="AA84" s="347">
        <v>30662</v>
      </c>
      <c r="AB84" s="347">
        <v>31662</v>
      </c>
      <c r="AC84" s="347">
        <v>10350</v>
      </c>
      <c r="AD84" s="347">
        <v>32859</v>
      </c>
      <c r="AE84" s="347">
        <v>3758</v>
      </c>
      <c r="AF84" s="347">
        <v>40556</v>
      </c>
      <c r="AG84" s="347">
        <v>15901</v>
      </c>
      <c r="AH84" s="347">
        <v>9559</v>
      </c>
      <c r="AI84" s="347">
        <v>810142</v>
      </c>
      <c r="AK84" s="347" t="s">
        <v>636</v>
      </c>
    </row>
    <row r="85" spans="1:37" x14ac:dyDescent="0.2">
      <c r="A85" s="351">
        <v>38869</v>
      </c>
      <c r="B85" s="347" t="s">
        <v>856</v>
      </c>
      <c r="C85" s="347">
        <v>11800</v>
      </c>
      <c r="D85" s="347">
        <v>38557</v>
      </c>
      <c r="E85" s="347">
        <v>9928</v>
      </c>
      <c r="F85" s="347">
        <v>5701</v>
      </c>
      <c r="G85" s="347">
        <v>28427</v>
      </c>
      <c r="H85" s="347">
        <v>7533</v>
      </c>
      <c r="I85" s="347">
        <v>12892</v>
      </c>
      <c r="J85" s="347">
        <v>33238</v>
      </c>
      <c r="K85" s="347">
        <v>101306</v>
      </c>
      <c r="L85" s="347">
        <v>11481</v>
      </c>
      <c r="M85" s="347">
        <v>39055</v>
      </c>
      <c r="N85" s="347">
        <v>12476</v>
      </c>
      <c r="O85" s="347">
        <v>11432</v>
      </c>
      <c r="P85" s="347">
        <v>72517</v>
      </c>
      <c r="Q85" s="347">
        <v>53262</v>
      </c>
      <c r="R85" s="347">
        <v>25474</v>
      </c>
      <c r="S85" s="347">
        <v>10446</v>
      </c>
      <c r="T85" s="347">
        <v>10182</v>
      </c>
      <c r="U85" s="347">
        <v>56932</v>
      </c>
      <c r="V85" s="347">
        <v>11792</v>
      </c>
      <c r="W85" s="347">
        <v>25188</v>
      </c>
      <c r="X85" s="347">
        <v>15973</v>
      </c>
      <c r="Y85" s="347">
        <v>12636</v>
      </c>
      <c r="Z85" s="347">
        <v>19238</v>
      </c>
      <c r="AA85" s="347">
        <v>30745</v>
      </c>
      <c r="AB85" s="347">
        <v>31790</v>
      </c>
      <c r="AC85" s="347">
        <v>10403</v>
      </c>
      <c r="AD85" s="347">
        <v>32881</v>
      </c>
      <c r="AE85" s="347">
        <v>3785</v>
      </c>
      <c r="AF85" s="347">
        <v>40807</v>
      </c>
      <c r="AG85" s="347">
        <v>15923</v>
      </c>
      <c r="AH85" s="347">
        <v>9559</v>
      </c>
      <c r="AI85" s="347">
        <v>813359</v>
      </c>
      <c r="AK85" s="347" t="s">
        <v>639</v>
      </c>
    </row>
    <row r="86" spans="1:37" x14ac:dyDescent="0.2">
      <c r="A86" s="351">
        <v>38899</v>
      </c>
      <c r="B86" s="347" t="s">
        <v>857</v>
      </c>
      <c r="C86" s="347">
        <v>11804</v>
      </c>
      <c r="D86" s="347">
        <v>38561</v>
      </c>
      <c r="E86" s="347">
        <v>9961</v>
      </c>
      <c r="F86" s="347">
        <v>5711</v>
      </c>
      <c r="G86" s="347">
        <v>28505</v>
      </c>
      <c r="H86" s="347">
        <v>7548</v>
      </c>
      <c r="I86" s="347">
        <v>12871</v>
      </c>
      <c r="J86" s="347">
        <v>33239</v>
      </c>
      <c r="K86" s="347">
        <v>101219</v>
      </c>
      <c r="L86" s="347">
        <v>11484</v>
      </c>
      <c r="M86" s="347">
        <v>39120</v>
      </c>
      <c r="N86" s="347">
        <v>12472</v>
      </c>
      <c r="O86" s="347">
        <v>11411</v>
      </c>
      <c r="P86" s="347">
        <v>72512</v>
      </c>
      <c r="Q86" s="347">
        <v>53366</v>
      </c>
      <c r="R86" s="347">
        <v>25525</v>
      </c>
      <c r="S86" s="347">
        <v>10437</v>
      </c>
      <c r="T86" s="347">
        <v>10161</v>
      </c>
      <c r="U86" s="347">
        <v>56987</v>
      </c>
      <c r="V86" s="347">
        <v>11752</v>
      </c>
      <c r="W86" s="347">
        <v>25101</v>
      </c>
      <c r="X86" s="347">
        <v>15956</v>
      </c>
      <c r="Y86" s="347">
        <v>12711</v>
      </c>
      <c r="Z86" s="347">
        <v>19212</v>
      </c>
      <c r="AA86" s="347">
        <v>30727</v>
      </c>
      <c r="AB86" s="347">
        <v>31758</v>
      </c>
      <c r="AC86" s="347">
        <v>10393</v>
      </c>
      <c r="AD86" s="347">
        <v>32905</v>
      </c>
      <c r="AE86" s="347">
        <v>3805</v>
      </c>
      <c r="AF86" s="347">
        <v>40643</v>
      </c>
      <c r="AG86" s="347">
        <v>15917</v>
      </c>
      <c r="AH86" s="347">
        <v>9611</v>
      </c>
      <c r="AI86" s="347">
        <v>813385</v>
      </c>
      <c r="AK86" s="347" t="s">
        <v>640</v>
      </c>
    </row>
    <row r="87" spans="1:37" x14ac:dyDescent="0.2">
      <c r="A87" s="351">
        <v>38930</v>
      </c>
      <c r="B87" s="347" t="s">
        <v>858</v>
      </c>
      <c r="C87" s="347">
        <v>11806</v>
      </c>
      <c r="D87" s="347">
        <v>38450</v>
      </c>
      <c r="E87" s="347">
        <v>9983</v>
      </c>
      <c r="F87" s="347">
        <v>5729</v>
      </c>
      <c r="G87" s="347">
        <v>28615</v>
      </c>
      <c r="H87" s="347">
        <v>7593</v>
      </c>
      <c r="I87" s="347">
        <v>12931</v>
      </c>
      <c r="J87" s="347">
        <v>33275</v>
      </c>
      <c r="K87" s="347">
        <v>101382</v>
      </c>
      <c r="L87" s="347">
        <v>11492</v>
      </c>
      <c r="M87" s="347">
        <v>39312</v>
      </c>
      <c r="N87" s="347">
        <v>12562</v>
      </c>
      <c r="O87" s="347">
        <v>11487</v>
      </c>
      <c r="P87" s="347">
        <v>72680</v>
      </c>
      <c r="Q87" s="347">
        <v>53585</v>
      </c>
      <c r="R87" s="347">
        <v>25674</v>
      </c>
      <c r="S87" s="347">
        <v>10476</v>
      </c>
      <c r="T87" s="347">
        <v>10218</v>
      </c>
      <c r="U87" s="347">
        <v>57267</v>
      </c>
      <c r="V87" s="347">
        <v>11742</v>
      </c>
      <c r="W87" s="347">
        <v>25264</v>
      </c>
      <c r="X87" s="347">
        <v>16059</v>
      </c>
      <c r="Y87" s="347">
        <v>12835</v>
      </c>
      <c r="Z87" s="347">
        <v>19295</v>
      </c>
      <c r="AA87" s="347">
        <v>30797</v>
      </c>
      <c r="AB87" s="347">
        <v>31885</v>
      </c>
      <c r="AC87" s="347">
        <v>10478</v>
      </c>
      <c r="AD87" s="347">
        <v>32992</v>
      </c>
      <c r="AE87" s="347">
        <v>3843</v>
      </c>
      <c r="AF87" s="347">
        <v>40846</v>
      </c>
      <c r="AG87" s="347">
        <v>15952</v>
      </c>
      <c r="AH87" s="347">
        <v>9679</v>
      </c>
      <c r="AI87" s="347">
        <v>816184</v>
      </c>
      <c r="AK87" s="347" t="s">
        <v>641</v>
      </c>
    </row>
    <row r="88" spans="1:37" x14ac:dyDescent="0.2">
      <c r="A88" s="351">
        <v>38961</v>
      </c>
      <c r="B88" s="347" t="s">
        <v>859</v>
      </c>
      <c r="C88" s="347">
        <v>11827</v>
      </c>
      <c r="D88" s="347">
        <v>38431</v>
      </c>
      <c r="E88" s="347">
        <v>10018</v>
      </c>
      <c r="F88" s="347">
        <v>5764</v>
      </c>
      <c r="G88" s="347">
        <v>28668</v>
      </c>
      <c r="H88" s="347">
        <v>7586</v>
      </c>
      <c r="I88" s="347">
        <v>12923</v>
      </c>
      <c r="J88" s="347">
        <v>33322</v>
      </c>
      <c r="K88" s="347">
        <v>101359</v>
      </c>
      <c r="L88" s="347">
        <v>11491</v>
      </c>
      <c r="M88" s="347">
        <v>39415</v>
      </c>
      <c r="N88" s="347">
        <v>12576</v>
      </c>
      <c r="O88" s="347">
        <v>11502</v>
      </c>
      <c r="P88" s="347">
        <v>72841</v>
      </c>
      <c r="Q88" s="347">
        <v>53718</v>
      </c>
      <c r="R88" s="347">
        <v>25734</v>
      </c>
      <c r="S88" s="347">
        <v>10493</v>
      </c>
      <c r="T88" s="347">
        <v>10220</v>
      </c>
      <c r="U88" s="347">
        <v>57261</v>
      </c>
      <c r="V88" s="347">
        <v>11651</v>
      </c>
      <c r="W88" s="347">
        <v>25297</v>
      </c>
      <c r="X88" s="347">
        <v>16085</v>
      </c>
      <c r="Y88" s="347">
        <v>12816</v>
      </c>
      <c r="Z88" s="347">
        <v>19312</v>
      </c>
      <c r="AA88" s="347">
        <v>30845</v>
      </c>
      <c r="AB88" s="347">
        <v>31915</v>
      </c>
      <c r="AC88" s="347">
        <v>10524</v>
      </c>
      <c r="AD88" s="347">
        <v>32981</v>
      </c>
      <c r="AE88" s="347">
        <v>3871</v>
      </c>
      <c r="AF88" s="347">
        <v>40902</v>
      </c>
      <c r="AG88" s="347">
        <v>15983</v>
      </c>
      <c r="AH88" s="347">
        <v>9675</v>
      </c>
      <c r="AI88" s="347">
        <v>817006</v>
      </c>
      <c r="AK88" s="347" t="s">
        <v>642</v>
      </c>
    </row>
    <row r="89" spans="1:37" x14ac:dyDescent="0.2">
      <c r="A89" s="351">
        <v>38991</v>
      </c>
      <c r="B89" s="347" t="s">
        <v>860</v>
      </c>
      <c r="C89" s="347">
        <v>11891</v>
      </c>
      <c r="D89" s="347">
        <v>38497</v>
      </c>
      <c r="E89" s="347">
        <v>10066</v>
      </c>
      <c r="F89" s="347">
        <v>5788</v>
      </c>
      <c r="G89" s="347">
        <v>28813</v>
      </c>
      <c r="H89" s="347">
        <v>7614</v>
      </c>
      <c r="I89" s="347">
        <v>12977</v>
      </c>
      <c r="J89" s="347">
        <v>33483</v>
      </c>
      <c r="K89" s="347">
        <v>101465</v>
      </c>
      <c r="L89" s="347">
        <v>11608</v>
      </c>
      <c r="M89" s="347">
        <v>39659</v>
      </c>
      <c r="N89" s="347">
        <v>12702</v>
      </c>
      <c r="O89" s="347">
        <v>11551</v>
      </c>
      <c r="P89" s="347">
        <v>72942</v>
      </c>
      <c r="Q89" s="347">
        <v>53928</v>
      </c>
      <c r="R89" s="347">
        <v>25872</v>
      </c>
      <c r="S89" s="347">
        <v>10531</v>
      </c>
      <c r="T89" s="347">
        <v>10321</v>
      </c>
      <c r="U89" s="347">
        <v>57482</v>
      </c>
      <c r="V89" s="347">
        <v>11637</v>
      </c>
      <c r="W89" s="347">
        <v>25493</v>
      </c>
      <c r="X89" s="347">
        <v>16194</v>
      </c>
      <c r="Y89" s="347">
        <v>12824</v>
      </c>
      <c r="Z89" s="347">
        <v>19362</v>
      </c>
      <c r="AA89" s="347">
        <v>30938</v>
      </c>
      <c r="AB89" s="347">
        <v>31967</v>
      </c>
      <c r="AC89" s="347">
        <v>10503</v>
      </c>
      <c r="AD89" s="347">
        <v>33058</v>
      </c>
      <c r="AE89" s="347">
        <v>3939</v>
      </c>
      <c r="AF89" s="347">
        <v>41034</v>
      </c>
      <c r="AG89" s="347">
        <v>16123</v>
      </c>
      <c r="AH89" s="347">
        <v>9729</v>
      </c>
      <c r="AI89" s="347">
        <v>819991</v>
      </c>
      <c r="AK89" s="347" t="s">
        <v>643</v>
      </c>
    </row>
    <row r="90" spans="1:37" x14ac:dyDescent="0.2">
      <c r="A90" s="351">
        <v>39022</v>
      </c>
      <c r="B90" s="347" t="s">
        <v>861</v>
      </c>
      <c r="C90" s="347">
        <v>11893</v>
      </c>
      <c r="D90" s="347">
        <v>38299</v>
      </c>
      <c r="E90" s="347">
        <v>10099</v>
      </c>
      <c r="F90" s="347">
        <v>5802</v>
      </c>
      <c r="G90" s="347">
        <v>28923</v>
      </c>
      <c r="H90" s="347">
        <v>7603</v>
      </c>
      <c r="I90" s="347">
        <v>12936</v>
      </c>
      <c r="J90" s="347">
        <v>33462</v>
      </c>
      <c r="K90" s="347">
        <v>101407</v>
      </c>
      <c r="L90" s="347">
        <v>11651</v>
      </c>
      <c r="M90" s="347">
        <v>39674</v>
      </c>
      <c r="N90" s="347">
        <v>12706</v>
      </c>
      <c r="O90" s="347">
        <v>11575</v>
      </c>
      <c r="P90" s="347">
        <v>73048</v>
      </c>
      <c r="Q90" s="347">
        <v>53973</v>
      </c>
      <c r="R90" s="347">
        <v>25982</v>
      </c>
      <c r="S90" s="347">
        <v>10546</v>
      </c>
      <c r="T90" s="347">
        <v>10360</v>
      </c>
      <c r="U90" s="347">
        <v>57497</v>
      </c>
      <c r="V90" s="347">
        <v>11659</v>
      </c>
      <c r="W90" s="347">
        <v>25476</v>
      </c>
      <c r="X90" s="347">
        <v>16218</v>
      </c>
      <c r="Y90" s="347">
        <v>12880</v>
      </c>
      <c r="Z90" s="347">
        <v>19336</v>
      </c>
      <c r="AA90" s="347">
        <v>30918</v>
      </c>
      <c r="AB90" s="347">
        <v>31962</v>
      </c>
      <c r="AC90" s="347">
        <v>10481</v>
      </c>
      <c r="AD90" s="347">
        <v>33145</v>
      </c>
      <c r="AE90" s="347">
        <v>3976</v>
      </c>
      <c r="AF90" s="347">
        <v>41006</v>
      </c>
      <c r="AG90" s="347">
        <v>16151</v>
      </c>
      <c r="AH90" s="347">
        <v>9729</v>
      </c>
      <c r="AI90" s="347">
        <v>820373</v>
      </c>
      <c r="AK90" s="347" t="s">
        <v>644</v>
      </c>
    </row>
    <row r="91" spans="1:37" x14ac:dyDescent="0.2">
      <c r="A91" s="351">
        <v>39052</v>
      </c>
      <c r="B91" s="347" t="s">
        <v>862</v>
      </c>
      <c r="C91" s="347">
        <v>11821</v>
      </c>
      <c r="D91" s="347">
        <v>38113</v>
      </c>
      <c r="E91" s="347">
        <v>10048</v>
      </c>
      <c r="F91" s="347">
        <v>5771</v>
      </c>
      <c r="G91" s="347">
        <v>28833</v>
      </c>
      <c r="H91" s="347">
        <v>7536</v>
      </c>
      <c r="I91" s="347">
        <v>12788</v>
      </c>
      <c r="J91" s="347">
        <v>33214</v>
      </c>
      <c r="K91" s="347">
        <v>101213</v>
      </c>
      <c r="L91" s="347">
        <v>11555</v>
      </c>
      <c r="M91" s="347">
        <v>39445</v>
      </c>
      <c r="N91" s="347">
        <v>12656</v>
      </c>
      <c r="O91" s="347">
        <v>11512</v>
      </c>
      <c r="P91" s="347">
        <v>72651</v>
      </c>
      <c r="Q91" s="347">
        <v>53850</v>
      </c>
      <c r="R91" s="347">
        <v>25871</v>
      </c>
      <c r="S91" s="347">
        <v>10492</v>
      </c>
      <c r="T91" s="347">
        <v>10336</v>
      </c>
      <c r="U91" s="347">
        <v>57255</v>
      </c>
      <c r="V91" s="347">
        <v>11573</v>
      </c>
      <c r="W91" s="347">
        <v>25348</v>
      </c>
      <c r="X91" s="347">
        <v>16145</v>
      </c>
      <c r="Y91" s="347">
        <v>12839</v>
      </c>
      <c r="Z91" s="347">
        <v>19244</v>
      </c>
      <c r="AA91" s="347">
        <v>30748</v>
      </c>
      <c r="AB91" s="347">
        <v>31818</v>
      </c>
      <c r="AC91" s="347">
        <v>10411</v>
      </c>
      <c r="AD91" s="347">
        <v>33027</v>
      </c>
      <c r="AE91" s="347">
        <v>3923</v>
      </c>
      <c r="AF91" s="347">
        <v>40565</v>
      </c>
      <c r="AG91" s="347">
        <v>16069</v>
      </c>
      <c r="AH91" s="347">
        <v>9649</v>
      </c>
      <c r="AI91" s="347">
        <v>816319</v>
      </c>
      <c r="AK91" s="347" t="s">
        <v>645</v>
      </c>
    </row>
    <row r="92" spans="1:37" x14ac:dyDescent="0.2">
      <c r="A92" s="351">
        <v>39083</v>
      </c>
      <c r="B92" s="347" t="s">
        <v>1040</v>
      </c>
      <c r="C92" s="347">
        <v>11801</v>
      </c>
      <c r="D92" s="347">
        <v>38113</v>
      </c>
      <c r="E92" s="347">
        <v>10126</v>
      </c>
      <c r="F92" s="347">
        <v>5758</v>
      </c>
      <c r="G92" s="347">
        <v>28813</v>
      </c>
      <c r="H92" s="347">
        <v>7557</v>
      </c>
      <c r="I92" s="347">
        <v>12587</v>
      </c>
      <c r="J92" s="347">
        <v>33171</v>
      </c>
      <c r="K92" s="347">
        <v>100993</v>
      </c>
      <c r="L92" s="347">
        <v>11572</v>
      </c>
      <c r="M92" s="347">
        <v>39335</v>
      </c>
      <c r="N92" s="347">
        <v>12694</v>
      </c>
      <c r="O92" s="347">
        <v>11537</v>
      </c>
      <c r="P92" s="347">
        <v>72730</v>
      </c>
      <c r="Q92" s="347">
        <v>53921</v>
      </c>
      <c r="R92" s="347">
        <v>25945</v>
      </c>
      <c r="S92" s="347">
        <v>10473</v>
      </c>
      <c r="T92" s="347">
        <v>10319</v>
      </c>
      <c r="U92" s="347">
        <v>57335</v>
      </c>
      <c r="V92" s="347">
        <v>11583</v>
      </c>
      <c r="W92" s="347">
        <v>25363</v>
      </c>
      <c r="X92" s="347">
        <v>16176</v>
      </c>
      <c r="Y92" s="347">
        <v>12792</v>
      </c>
      <c r="Z92" s="347">
        <v>19230</v>
      </c>
      <c r="AA92" s="347">
        <v>30712</v>
      </c>
      <c r="AB92" s="347">
        <v>31846</v>
      </c>
      <c r="AC92" s="347">
        <v>10405</v>
      </c>
      <c r="AD92" s="347">
        <v>33044</v>
      </c>
      <c r="AE92" s="347">
        <v>3917</v>
      </c>
      <c r="AF92" s="347">
        <v>40589</v>
      </c>
      <c r="AG92" s="347">
        <v>16012</v>
      </c>
      <c r="AH92" s="347">
        <v>9663</v>
      </c>
      <c r="AI92" s="347">
        <v>816112</v>
      </c>
      <c r="AJ92" s="347">
        <v>2007</v>
      </c>
      <c r="AK92" s="347" t="s">
        <v>637</v>
      </c>
    </row>
    <row r="93" spans="1:37" x14ac:dyDescent="0.2">
      <c r="A93" s="351">
        <v>39114</v>
      </c>
      <c r="B93" s="347" t="s">
        <v>863</v>
      </c>
      <c r="C93" s="347">
        <v>11849</v>
      </c>
      <c r="D93" s="347">
        <v>38170</v>
      </c>
      <c r="E93" s="347">
        <v>10223</v>
      </c>
      <c r="F93" s="347">
        <v>5761</v>
      </c>
      <c r="G93" s="347">
        <v>28969</v>
      </c>
      <c r="H93" s="347">
        <v>7585</v>
      </c>
      <c r="I93" s="347">
        <v>12614</v>
      </c>
      <c r="J93" s="347">
        <v>33243</v>
      </c>
      <c r="K93" s="347">
        <v>101027</v>
      </c>
      <c r="L93" s="347">
        <v>11627</v>
      </c>
      <c r="M93" s="347">
        <v>39447</v>
      </c>
      <c r="N93" s="347">
        <v>12757</v>
      </c>
      <c r="O93" s="347">
        <v>11605</v>
      </c>
      <c r="P93" s="347">
        <v>73077</v>
      </c>
      <c r="Q93" s="347">
        <v>54160</v>
      </c>
      <c r="R93" s="347">
        <v>26145</v>
      </c>
      <c r="S93" s="347">
        <v>10501</v>
      </c>
      <c r="T93" s="347">
        <v>10419</v>
      </c>
      <c r="U93" s="347">
        <v>57510</v>
      </c>
      <c r="V93" s="347">
        <v>11679</v>
      </c>
      <c r="W93" s="347">
        <v>25501</v>
      </c>
      <c r="X93" s="347">
        <v>16290</v>
      </c>
      <c r="Y93" s="347">
        <v>12853</v>
      </c>
      <c r="Z93" s="347">
        <v>19306</v>
      </c>
      <c r="AA93" s="347">
        <v>30878</v>
      </c>
      <c r="AB93" s="347">
        <v>31967</v>
      </c>
      <c r="AC93" s="347">
        <v>10492</v>
      </c>
      <c r="AD93" s="347">
        <v>33206</v>
      </c>
      <c r="AE93" s="347">
        <v>3902</v>
      </c>
      <c r="AF93" s="347">
        <v>40831</v>
      </c>
      <c r="AG93" s="347">
        <v>16082</v>
      </c>
      <c r="AH93" s="347">
        <v>9779</v>
      </c>
      <c r="AI93" s="347">
        <v>819455</v>
      </c>
      <c r="AK93" s="347" t="s">
        <v>638</v>
      </c>
    </row>
    <row r="94" spans="1:37" x14ac:dyDescent="0.2">
      <c r="A94" s="351">
        <v>39142</v>
      </c>
      <c r="B94" s="347" t="s">
        <v>864</v>
      </c>
      <c r="C94" s="347">
        <v>11856</v>
      </c>
      <c r="D94" s="347">
        <v>38215</v>
      </c>
      <c r="E94" s="347">
        <v>10312</v>
      </c>
      <c r="F94" s="347">
        <v>5801</v>
      </c>
      <c r="G94" s="347">
        <v>29041</v>
      </c>
      <c r="H94" s="347">
        <v>7586</v>
      </c>
      <c r="I94" s="347">
        <v>12731</v>
      </c>
      <c r="J94" s="347">
        <v>33453</v>
      </c>
      <c r="K94" s="347">
        <v>100973</v>
      </c>
      <c r="L94" s="347">
        <v>11668</v>
      </c>
      <c r="M94" s="347">
        <v>39567</v>
      </c>
      <c r="N94" s="347">
        <v>12744</v>
      </c>
      <c r="O94" s="347">
        <v>11574</v>
      </c>
      <c r="P94" s="347">
        <v>73348</v>
      </c>
      <c r="Q94" s="347">
        <v>54233</v>
      </c>
      <c r="R94" s="347">
        <v>26288</v>
      </c>
      <c r="S94" s="347">
        <v>10502</v>
      </c>
      <c r="T94" s="347">
        <v>10450</v>
      </c>
      <c r="U94" s="347">
        <v>57631</v>
      </c>
      <c r="V94" s="347">
        <v>11702</v>
      </c>
      <c r="W94" s="347">
        <v>25556</v>
      </c>
      <c r="X94" s="347">
        <v>16338</v>
      </c>
      <c r="Y94" s="347">
        <v>12898</v>
      </c>
      <c r="Z94" s="347">
        <v>19392</v>
      </c>
      <c r="AA94" s="347">
        <v>30965</v>
      </c>
      <c r="AB94" s="347">
        <v>32048</v>
      </c>
      <c r="AC94" s="347">
        <v>10532</v>
      </c>
      <c r="AD94" s="347">
        <v>33255</v>
      </c>
      <c r="AE94" s="347">
        <v>3905</v>
      </c>
      <c r="AF94" s="347">
        <v>41011</v>
      </c>
      <c r="AG94" s="347">
        <v>16168</v>
      </c>
      <c r="AH94" s="347">
        <v>9843</v>
      </c>
      <c r="AI94" s="347">
        <v>821586</v>
      </c>
      <c r="AK94" s="347" t="s">
        <v>592</v>
      </c>
    </row>
    <row r="95" spans="1:37" x14ac:dyDescent="0.2">
      <c r="A95" s="351">
        <v>39173</v>
      </c>
      <c r="B95" s="347" t="s">
        <v>865</v>
      </c>
      <c r="C95" s="347">
        <v>11886</v>
      </c>
      <c r="D95" s="347">
        <v>38148</v>
      </c>
      <c r="E95" s="347">
        <v>10364</v>
      </c>
      <c r="F95" s="347">
        <v>5840</v>
      </c>
      <c r="G95" s="347">
        <v>29054</v>
      </c>
      <c r="H95" s="347">
        <v>7626</v>
      </c>
      <c r="I95" s="347">
        <v>12788</v>
      </c>
      <c r="J95" s="347">
        <v>33564</v>
      </c>
      <c r="K95" s="347">
        <v>101061</v>
      </c>
      <c r="L95" s="347">
        <v>11712</v>
      </c>
      <c r="M95" s="347">
        <v>39638</v>
      </c>
      <c r="N95" s="347">
        <v>12837</v>
      </c>
      <c r="O95" s="347">
        <v>11631</v>
      </c>
      <c r="P95" s="347">
        <v>73417</v>
      </c>
      <c r="Q95" s="347">
        <v>54351</v>
      </c>
      <c r="R95" s="347">
        <v>26400</v>
      </c>
      <c r="S95" s="347">
        <v>10563</v>
      </c>
      <c r="T95" s="347">
        <v>10511</v>
      </c>
      <c r="U95" s="347">
        <v>57705</v>
      </c>
      <c r="V95" s="347">
        <v>11706</v>
      </c>
      <c r="W95" s="347">
        <v>25639</v>
      </c>
      <c r="X95" s="347">
        <v>16389</v>
      </c>
      <c r="Y95" s="347">
        <v>12974</v>
      </c>
      <c r="Z95" s="347">
        <v>19382</v>
      </c>
      <c r="AA95" s="347">
        <v>31029</v>
      </c>
      <c r="AB95" s="347">
        <v>32021</v>
      </c>
      <c r="AC95" s="347">
        <v>10564</v>
      </c>
      <c r="AD95" s="347">
        <v>33398</v>
      </c>
      <c r="AE95" s="347">
        <v>3892</v>
      </c>
      <c r="AF95" s="347">
        <v>41181</v>
      </c>
      <c r="AG95" s="347">
        <v>16296</v>
      </c>
      <c r="AH95" s="347">
        <v>9905</v>
      </c>
      <c r="AI95" s="347">
        <v>823472</v>
      </c>
      <c r="AK95" s="347" t="s">
        <v>632</v>
      </c>
    </row>
    <row r="96" spans="1:37" x14ac:dyDescent="0.2">
      <c r="A96" s="351">
        <v>39203</v>
      </c>
      <c r="B96" s="347" t="s">
        <v>866</v>
      </c>
      <c r="C96" s="347">
        <v>11870</v>
      </c>
      <c r="D96" s="347">
        <v>38106</v>
      </c>
      <c r="E96" s="347">
        <v>10410</v>
      </c>
      <c r="F96" s="347">
        <v>5845</v>
      </c>
      <c r="G96" s="347">
        <v>29125</v>
      </c>
      <c r="H96" s="347">
        <v>7646</v>
      </c>
      <c r="I96" s="347">
        <v>12805</v>
      </c>
      <c r="J96" s="347">
        <v>33650</v>
      </c>
      <c r="K96" s="347">
        <v>101057</v>
      </c>
      <c r="L96" s="347">
        <v>11754</v>
      </c>
      <c r="M96" s="347">
        <v>39732</v>
      </c>
      <c r="N96" s="347">
        <v>12834</v>
      </c>
      <c r="O96" s="347">
        <v>11655</v>
      </c>
      <c r="P96" s="347">
        <v>73601</v>
      </c>
      <c r="Q96" s="347">
        <v>54380</v>
      </c>
      <c r="R96" s="347">
        <v>26513</v>
      </c>
      <c r="S96" s="347">
        <v>10612</v>
      </c>
      <c r="T96" s="347">
        <v>10483</v>
      </c>
      <c r="U96" s="347">
        <v>57827</v>
      </c>
      <c r="V96" s="347">
        <v>11736</v>
      </c>
      <c r="W96" s="347">
        <v>25775</v>
      </c>
      <c r="X96" s="347">
        <v>16462</v>
      </c>
      <c r="Y96" s="347">
        <v>13001</v>
      </c>
      <c r="Z96" s="347">
        <v>19471</v>
      </c>
      <c r="AA96" s="347">
        <v>31096</v>
      </c>
      <c r="AB96" s="347">
        <v>32161</v>
      </c>
      <c r="AC96" s="347">
        <v>10560</v>
      </c>
      <c r="AD96" s="347">
        <v>33461</v>
      </c>
      <c r="AE96" s="347">
        <v>3873</v>
      </c>
      <c r="AF96" s="347">
        <v>41261</v>
      </c>
      <c r="AG96" s="347">
        <v>16346</v>
      </c>
      <c r="AH96" s="347">
        <v>9928</v>
      </c>
      <c r="AI96" s="347">
        <v>825036</v>
      </c>
      <c r="AK96" s="347" t="s">
        <v>636</v>
      </c>
    </row>
    <row r="97" spans="1:37" x14ac:dyDescent="0.2">
      <c r="A97" s="351">
        <v>39234</v>
      </c>
      <c r="B97" s="347" t="s">
        <v>867</v>
      </c>
      <c r="C97" s="347">
        <v>11879</v>
      </c>
      <c r="D97" s="347">
        <v>38206</v>
      </c>
      <c r="E97" s="347">
        <v>10446</v>
      </c>
      <c r="F97" s="347">
        <v>5860</v>
      </c>
      <c r="G97" s="347">
        <v>29190</v>
      </c>
      <c r="H97" s="347">
        <v>7692</v>
      </c>
      <c r="I97" s="347">
        <v>12870</v>
      </c>
      <c r="J97" s="347">
        <v>33743</v>
      </c>
      <c r="K97" s="347">
        <v>101294</v>
      </c>
      <c r="L97" s="347">
        <v>11826</v>
      </c>
      <c r="M97" s="347">
        <v>39819</v>
      </c>
      <c r="N97" s="347">
        <v>12887</v>
      </c>
      <c r="O97" s="347">
        <v>11693</v>
      </c>
      <c r="P97" s="347">
        <v>73755</v>
      </c>
      <c r="Q97" s="347">
        <v>54446</v>
      </c>
      <c r="R97" s="347">
        <v>26590</v>
      </c>
      <c r="S97" s="347">
        <v>10637</v>
      </c>
      <c r="T97" s="347">
        <v>10509</v>
      </c>
      <c r="U97" s="347">
        <v>57987</v>
      </c>
      <c r="V97" s="347">
        <v>11784</v>
      </c>
      <c r="W97" s="347">
        <v>25983</v>
      </c>
      <c r="X97" s="347">
        <v>16575</v>
      </c>
      <c r="Y97" s="347">
        <v>13058</v>
      </c>
      <c r="Z97" s="347">
        <v>19551</v>
      </c>
      <c r="AA97" s="347">
        <v>31186</v>
      </c>
      <c r="AB97" s="347">
        <v>32223</v>
      </c>
      <c r="AC97" s="347">
        <v>10634</v>
      </c>
      <c r="AD97" s="347">
        <v>33583</v>
      </c>
      <c r="AE97" s="347">
        <v>3898</v>
      </c>
      <c r="AF97" s="347">
        <v>41284</v>
      </c>
      <c r="AG97" s="347">
        <v>16356</v>
      </c>
      <c r="AH97" s="347">
        <v>9943</v>
      </c>
      <c r="AI97" s="347">
        <v>827387</v>
      </c>
      <c r="AK97" s="347" t="s">
        <v>639</v>
      </c>
    </row>
    <row r="98" spans="1:37" x14ac:dyDescent="0.2">
      <c r="A98" s="351">
        <v>39264</v>
      </c>
      <c r="B98" s="347" t="s">
        <v>868</v>
      </c>
      <c r="C98" s="347">
        <v>11908</v>
      </c>
      <c r="D98" s="347">
        <v>38191</v>
      </c>
      <c r="E98" s="347">
        <v>10490</v>
      </c>
      <c r="F98" s="347">
        <v>5836</v>
      </c>
      <c r="G98" s="347">
        <v>29236</v>
      </c>
      <c r="H98" s="347">
        <v>7723</v>
      </c>
      <c r="I98" s="347">
        <v>12882</v>
      </c>
      <c r="J98" s="347">
        <v>33748</v>
      </c>
      <c r="K98" s="347">
        <v>101389</v>
      </c>
      <c r="L98" s="347">
        <v>11795</v>
      </c>
      <c r="M98" s="347">
        <v>39925</v>
      </c>
      <c r="N98" s="347">
        <v>12953</v>
      </c>
      <c r="O98" s="347">
        <v>11679</v>
      </c>
      <c r="P98" s="347">
        <v>73868</v>
      </c>
      <c r="Q98" s="347">
        <v>54576</v>
      </c>
      <c r="R98" s="347">
        <v>26646</v>
      </c>
      <c r="S98" s="347">
        <v>10601</v>
      </c>
      <c r="T98" s="347">
        <v>10533</v>
      </c>
      <c r="U98" s="347">
        <v>58030</v>
      </c>
      <c r="V98" s="347">
        <v>11770</v>
      </c>
      <c r="W98" s="347">
        <v>26105</v>
      </c>
      <c r="X98" s="347">
        <v>16638</v>
      </c>
      <c r="Y98" s="347">
        <v>13067</v>
      </c>
      <c r="Z98" s="347">
        <v>19636</v>
      </c>
      <c r="AA98" s="347">
        <v>31202</v>
      </c>
      <c r="AB98" s="347">
        <v>32228</v>
      </c>
      <c r="AC98" s="347">
        <v>10692</v>
      </c>
      <c r="AD98" s="347">
        <v>33551</v>
      </c>
      <c r="AE98" s="347">
        <v>3883</v>
      </c>
      <c r="AF98" s="347">
        <v>41316</v>
      </c>
      <c r="AG98" s="347">
        <v>16362</v>
      </c>
      <c r="AH98" s="347">
        <v>9917</v>
      </c>
      <c r="AI98" s="347">
        <v>828376</v>
      </c>
      <c r="AK98" s="347" t="s">
        <v>640</v>
      </c>
    </row>
    <row r="99" spans="1:37" x14ac:dyDescent="0.2">
      <c r="A99" s="351">
        <v>39295</v>
      </c>
      <c r="B99" s="347" t="s">
        <v>869</v>
      </c>
      <c r="C99" s="347">
        <v>11937</v>
      </c>
      <c r="D99" s="347">
        <v>38214</v>
      </c>
      <c r="E99" s="347">
        <v>10557</v>
      </c>
      <c r="F99" s="347">
        <v>5857</v>
      </c>
      <c r="G99" s="347">
        <v>29319</v>
      </c>
      <c r="H99" s="347">
        <v>7802</v>
      </c>
      <c r="I99" s="347">
        <v>12928</v>
      </c>
      <c r="J99" s="347">
        <v>33775</v>
      </c>
      <c r="K99" s="347">
        <v>101403</v>
      </c>
      <c r="L99" s="347">
        <v>11821</v>
      </c>
      <c r="M99" s="347">
        <v>39988</v>
      </c>
      <c r="N99" s="347">
        <v>13068</v>
      </c>
      <c r="O99" s="347">
        <v>11747</v>
      </c>
      <c r="P99" s="347">
        <v>73971</v>
      </c>
      <c r="Q99" s="347">
        <v>54682</v>
      </c>
      <c r="R99" s="347">
        <v>26690</v>
      </c>
      <c r="S99" s="347">
        <v>10639</v>
      </c>
      <c r="T99" s="347">
        <v>10513</v>
      </c>
      <c r="U99" s="347">
        <v>58108</v>
      </c>
      <c r="V99" s="347">
        <v>11841</v>
      </c>
      <c r="W99" s="347">
        <v>26191</v>
      </c>
      <c r="X99" s="347">
        <v>16663</v>
      </c>
      <c r="Y99" s="347">
        <v>13062</v>
      </c>
      <c r="Z99" s="347">
        <v>19677</v>
      </c>
      <c r="AA99" s="347">
        <v>31267</v>
      </c>
      <c r="AB99" s="347">
        <v>32305</v>
      </c>
      <c r="AC99" s="347">
        <v>10673</v>
      </c>
      <c r="AD99" s="347">
        <v>33632</v>
      </c>
      <c r="AE99" s="347">
        <v>3907</v>
      </c>
      <c r="AF99" s="347">
        <v>41374</v>
      </c>
      <c r="AG99" s="347">
        <v>16380</v>
      </c>
      <c r="AH99" s="347">
        <v>10038</v>
      </c>
      <c r="AI99" s="347">
        <v>830029</v>
      </c>
      <c r="AK99" s="347" t="s">
        <v>641</v>
      </c>
    </row>
    <row r="100" spans="1:37" x14ac:dyDescent="0.2">
      <c r="A100" s="351">
        <v>39326</v>
      </c>
      <c r="B100" s="347" t="s">
        <v>870</v>
      </c>
      <c r="C100" s="347">
        <v>11901</v>
      </c>
      <c r="D100" s="347">
        <v>38273</v>
      </c>
      <c r="E100" s="347">
        <v>10567</v>
      </c>
      <c r="F100" s="347">
        <v>5886</v>
      </c>
      <c r="G100" s="347">
        <v>29360</v>
      </c>
      <c r="H100" s="347">
        <v>7791</v>
      </c>
      <c r="I100" s="347">
        <v>12838</v>
      </c>
      <c r="J100" s="347">
        <v>33682</v>
      </c>
      <c r="K100" s="347">
        <v>101360</v>
      </c>
      <c r="L100" s="347">
        <v>11826</v>
      </c>
      <c r="M100" s="347">
        <v>39970</v>
      </c>
      <c r="N100" s="347">
        <v>13024</v>
      </c>
      <c r="O100" s="347">
        <v>11771</v>
      </c>
      <c r="P100" s="347">
        <v>74036</v>
      </c>
      <c r="Q100" s="347">
        <v>54747</v>
      </c>
      <c r="R100" s="347">
        <v>26725</v>
      </c>
      <c r="S100" s="347">
        <v>10651</v>
      </c>
      <c r="T100" s="347">
        <v>10468</v>
      </c>
      <c r="U100" s="347">
        <v>57991</v>
      </c>
      <c r="V100" s="347">
        <v>11924</v>
      </c>
      <c r="W100" s="347">
        <v>26142</v>
      </c>
      <c r="X100" s="347">
        <v>16672</v>
      </c>
      <c r="Y100" s="347">
        <v>12976</v>
      </c>
      <c r="Z100" s="347">
        <v>19669</v>
      </c>
      <c r="AA100" s="347">
        <v>31288</v>
      </c>
      <c r="AB100" s="347">
        <v>32264</v>
      </c>
      <c r="AC100" s="347">
        <v>10685</v>
      </c>
      <c r="AD100" s="347">
        <v>33579</v>
      </c>
      <c r="AE100" s="347">
        <v>3922</v>
      </c>
      <c r="AF100" s="347">
        <v>41197</v>
      </c>
      <c r="AG100" s="347">
        <v>16318</v>
      </c>
      <c r="AH100" s="347">
        <v>10011</v>
      </c>
      <c r="AI100" s="347">
        <v>829514</v>
      </c>
      <c r="AK100" s="347" t="s">
        <v>642</v>
      </c>
    </row>
    <row r="101" spans="1:37" x14ac:dyDescent="0.2">
      <c r="A101" s="351">
        <v>39356</v>
      </c>
      <c r="B101" s="347" t="s">
        <v>871</v>
      </c>
      <c r="C101" s="347">
        <v>11948</v>
      </c>
      <c r="D101" s="347">
        <v>38311</v>
      </c>
      <c r="E101" s="347">
        <v>10600</v>
      </c>
      <c r="F101" s="347">
        <v>5877</v>
      </c>
      <c r="G101" s="347">
        <v>29512</v>
      </c>
      <c r="H101" s="347">
        <v>7816</v>
      </c>
      <c r="I101" s="347">
        <v>12932</v>
      </c>
      <c r="J101" s="347">
        <v>33691</v>
      </c>
      <c r="K101" s="347">
        <v>101472</v>
      </c>
      <c r="L101" s="347">
        <v>11965</v>
      </c>
      <c r="M101" s="347">
        <v>40008</v>
      </c>
      <c r="N101" s="347">
        <v>13016</v>
      </c>
      <c r="O101" s="347">
        <v>11824</v>
      </c>
      <c r="P101" s="347">
        <v>74264</v>
      </c>
      <c r="Q101" s="347">
        <v>54917</v>
      </c>
      <c r="R101" s="347">
        <v>26863</v>
      </c>
      <c r="S101" s="347">
        <v>10708</v>
      </c>
      <c r="T101" s="347">
        <v>10515</v>
      </c>
      <c r="U101" s="347">
        <v>58144</v>
      </c>
      <c r="V101" s="347">
        <v>12012</v>
      </c>
      <c r="W101" s="347">
        <v>26239</v>
      </c>
      <c r="X101" s="347">
        <v>16791</v>
      </c>
      <c r="Y101" s="347">
        <v>13020</v>
      </c>
      <c r="Z101" s="347">
        <v>19689</v>
      </c>
      <c r="AA101" s="347">
        <v>31357</v>
      </c>
      <c r="AB101" s="347">
        <v>32394</v>
      </c>
      <c r="AC101" s="347">
        <v>10745</v>
      </c>
      <c r="AD101" s="347">
        <v>33606</v>
      </c>
      <c r="AE101" s="347">
        <v>3938</v>
      </c>
      <c r="AF101" s="347">
        <v>41381</v>
      </c>
      <c r="AG101" s="347">
        <v>16422</v>
      </c>
      <c r="AH101" s="347">
        <v>10085</v>
      </c>
      <c r="AI101" s="347">
        <v>832062</v>
      </c>
      <c r="AK101" s="347" t="s">
        <v>643</v>
      </c>
    </row>
    <row r="102" spans="1:37" x14ac:dyDescent="0.2">
      <c r="A102" s="351">
        <v>39387</v>
      </c>
      <c r="B102" s="347" t="s">
        <v>872</v>
      </c>
      <c r="C102" s="347">
        <v>11978</v>
      </c>
      <c r="D102" s="347">
        <v>38270</v>
      </c>
      <c r="E102" s="347">
        <v>10602</v>
      </c>
      <c r="F102" s="347">
        <v>5879</v>
      </c>
      <c r="G102" s="347">
        <v>29548</v>
      </c>
      <c r="H102" s="347">
        <v>7776</v>
      </c>
      <c r="I102" s="347">
        <v>12903</v>
      </c>
      <c r="J102" s="347">
        <v>33672</v>
      </c>
      <c r="K102" s="347">
        <v>101328</v>
      </c>
      <c r="L102" s="347">
        <v>11984</v>
      </c>
      <c r="M102" s="347">
        <v>39955</v>
      </c>
      <c r="N102" s="347">
        <v>13013</v>
      </c>
      <c r="O102" s="347">
        <v>11812</v>
      </c>
      <c r="P102" s="347">
        <v>74212</v>
      </c>
      <c r="Q102" s="347">
        <v>54968</v>
      </c>
      <c r="R102" s="347">
        <v>26903</v>
      </c>
      <c r="S102" s="347">
        <v>10716</v>
      </c>
      <c r="T102" s="347">
        <v>10517</v>
      </c>
      <c r="U102" s="347">
        <v>58118</v>
      </c>
      <c r="V102" s="347">
        <v>12021</v>
      </c>
      <c r="W102" s="347">
        <v>26260</v>
      </c>
      <c r="X102" s="347">
        <v>16817</v>
      </c>
      <c r="Y102" s="347">
        <v>13069</v>
      </c>
      <c r="Z102" s="347">
        <v>19765</v>
      </c>
      <c r="AA102" s="347">
        <v>31406</v>
      </c>
      <c r="AB102" s="347">
        <v>32324</v>
      </c>
      <c r="AC102" s="347">
        <v>10694</v>
      </c>
      <c r="AD102" s="347">
        <v>33605</v>
      </c>
      <c r="AE102" s="347">
        <v>3949</v>
      </c>
      <c r="AF102" s="347">
        <v>41460</v>
      </c>
      <c r="AG102" s="347">
        <v>16375</v>
      </c>
      <c r="AH102" s="347">
        <v>10057</v>
      </c>
      <c r="AI102" s="347">
        <v>831956</v>
      </c>
      <c r="AK102" s="347" t="s">
        <v>644</v>
      </c>
    </row>
    <row r="103" spans="1:37" x14ac:dyDescent="0.2">
      <c r="A103" s="351">
        <v>39417</v>
      </c>
      <c r="B103" s="347" t="s">
        <v>873</v>
      </c>
      <c r="C103" s="347">
        <v>11890</v>
      </c>
      <c r="D103" s="347">
        <v>38090</v>
      </c>
      <c r="E103" s="347">
        <v>10511</v>
      </c>
      <c r="F103" s="347">
        <v>5864</v>
      </c>
      <c r="G103" s="347">
        <v>29454</v>
      </c>
      <c r="H103" s="347">
        <v>7728</v>
      </c>
      <c r="I103" s="347">
        <v>12824</v>
      </c>
      <c r="J103" s="347">
        <v>33560</v>
      </c>
      <c r="K103" s="347">
        <v>100998</v>
      </c>
      <c r="L103" s="347">
        <v>11901</v>
      </c>
      <c r="M103" s="347">
        <v>39680</v>
      </c>
      <c r="N103" s="347">
        <v>12948</v>
      </c>
      <c r="O103" s="347">
        <v>11782</v>
      </c>
      <c r="P103" s="347">
        <v>73894</v>
      </c>
      <c r="Q103" s="347">
        <v>54698</v>
      </c>
      <c r="R103" s="347">
        <v>26772</v>
      </c>
      <c r="S103" s="347">
        <v>10632</v>
      </c>
      <c r="T103" s="347">
        <v>10421</v>
      </c>
      <c r="U103" s="347">
        <v>57924</v>
      </c>
      <c r="V103" s="347">
        <v>11924</v>
      </c>
      <c r="W103" s="347">
        <v>26022</v>
      </c>
      <c r="X103" s="347">
        <v>16702</v>
      </c>
      <c r="Y103" s="347">
        <v>13019</v>
      </c>
      <c r="Z103" s="347">
        <v>19654</v>
      </c>
      <c r="AA103" s="347">
        <v>31291</v>
      </c>
      <c r="AB103" s="347">
        <v>32189</v>
      </c>
      <c r="AC103" s="347">
        <v>10657</v>
      </c>
      <c r="AD103" s="347">
        <v>33501</v>
      </c>
      <c r="AE103" s="347">
        <v>3920</v>
      </c>
      <c r="AF103" s="347">
        <v>41101</v>
      </c>
      <c r="AG103" s="347">
        <v>16309</v>
      </c>
      <c r="AH103" s="347">
        <v>9973</v>
      </c>
      <c r="AI103" s="347">
        <v>827833</v>
      </c>
      <c r="AK103" s="347" t="s">
        <v>645</v>
      </c>
    </row>
    <row r="104" spans="1:37" x14ac:dyDescent="0.2">
      <c r="A104" s="351">
        <v>39448</v>
      </c>
      <c r="B104" s="347" t="s">
        <v>1041</v>
      </c>
      <c r="C104" s="347">
        <v>11857</v>
      </c>
      <c r="D104" s="347">
        <v>38005</v>
      </c>
      <c r="E104" s="347">
        <v>10558</v>
      </c>
      <c r="F104" s="347">
        <v>5843</v>
      </c>
      <c r="G104" s="347">
        <v>29431</v>
      </c>
      <c r="H104" s="347">
        <v>7756</v>
      </c>
      <c r="I104" s="347">
        <v>12822</v>
      </c>
      <c r="J104" s="347">
        <v>33494</v>
      </c>
      <c r="K104" s="347">
        <v>100611</v>
      </c>
      <c r="L104" s="347">
        <v>11893</v>
      </c>
      <c r="M104" s="347">
        <v>39531</v>
      </c>
      <c r="N104" s="347">
        <v>12887</v>
      </c>
      <c r="O104" s="347">
        <v>11733</v>
      </c>
      <c r="P104" s="347">
        <v>73677</v>
      </c>
      <c r="Q104" s="347">
        <v>54577</v>
      </c>
      <c r="R104" s="347">
        <v>26666</v>
      </c>
      <c r="S104" s="347">
        <v>10597</v>
      </c>
      <c r="T104" s="347">
        <v>10472</v>
      </c>
      <c r="U104" s="347">
        <v>57748</v>
      </c>
      <c r="V104" s="347">
        <v>11840</v>
      </c>
      <c r="W104" s="347">
        <v>25917</v>
      </c>
      <c r="X104" s="347">
        <v>16716</v>
      </c>
      <c r="Y104" s="347">
        <v>12951</v>
      </c>
      <c r="Z104" s="347">
        <v>19664</v>
      </c>
      <c r="AA104" s="347">
        <v>31245</v>
      </c>
      <c r="AB104" s="347">
        <v>32067</v>
      </c>
      <c r="AC104" s="347">
        <v>10639</v>
      </c>
      <c r="AD104" s="347">
        <v>33443</v>
      </c>
      <c r="AE104" s="347">
        <v>3859</v>
      </c>
      <c r="AF104" s="347">
        <v>41073</v>
      </c>
      <c r="AG104" s="347">
        <v>16293</v>
      </c>
      <c r="AH104" s="347">
        <v>9985</v>
      </c>
      <c r="AI104" s="347">
        <v>825850</v>
      </c>
      <c r="AJ104" s="347">
        <v>2008</v>
      </c>
      <c r="AK104" s="347" t="s">
        <v>637</v>
      </c>
    </row>
    <row r="105" spans="1:37" x14ac:dyDescent="0.2">
      <c r="A105" s="351">
        <v>39479</v>
      </c>
      <c r="B105" s="347" t="s">
        <v>874</v>
      </c>
      <c r="C105" s="347">
        <v>11899</v>
      </c>
      <c r="D105" s="347">
        <v>37791</v>
      </c>
      <c r="E105" s="347">
        <v>10581</v>
      </c>
      <c r="F105" s="347">
        <v>5860</v>
      </c>
      <c r="G105" s="347">
        <v>29450</v>
      </c>
      <c r="H105" s="347">
        <v>7750</v>
      </c>
      <c r="I105" s="347">
        <v>12892</v>
      </c>
      <c r="J105" s="347">
        <v>33578</v>
      </c>
      <c r="K105" s="347">
        <v>100417</v>
      </c>
      <c r="L105" s="347">
        <v>11942</v>
      </c>
      <c r="M105" s="347">
        <v>39609</v>
      </c>
      <c r="N105" s="347">
        <v>12893</v>
      </c>
      <c r="O105" s="347">
        <v>11770</v>
      </c>
      <c r="P105" s="347">
        <v>73804</v>
      </c>
      <c r="Q105" s="347">
        <v>54579</v>
      </c>
      <c r="R105" s="347">
        <v>26887</v>
      </c>
      <c r="S105" s="347">
        <v>10621</v>
      </c>
      <c r="T105" s="347">
        <v>10492</v>
      </c>
      <c r="U105" s="347">
        <v>57725</v>
      </c>
      <c r="V105" s="347">
        <v>11880</v>
      </c>
      <c r="W105" s="347">
        <v>25962</v>
      </c>
      <c r="X105" s="347">
        <v>16801</v>
      </c>
      <c r="Y105" s="347">
        <v>12961</v>
      </c>
      <c r="Z105" s="347">
        <v>19698</v>
      </c>
      <c r="AA105" s="347">
        <v>31273</v>
      </c>
      <c r="AB105" s="347">
        <v>32097</v>
      </c>
      <c r="AC105" s="347">
        <v>10701</v>
      </c>
      <c r="AD105" s="347">
        <v>33462</v>
      </c>
      <c r="AE105" s="347">
        <v>3855</v>
      </c>
      <c r="AF105" s="347">
        <v>41327</v>
      </c>
      <c r="AG105" s="347">
        <v>16333</v>
      </c>
      <c r="AH105" s="347">
        <v>9993</v>
      </c>
      <c r="AI105" s="347">
        <v>826883</v>
      </c>
      <c r="AK105" s="347" t="s">
        <v>638</v>
      </c>
    </row>
    <row r="106" spans="1:37" x14ac:dyDescent="0.2">
      <c r="A106" s="351">
        <v>39508</v>
      </c>
      <c r="B106" s="347" t="s">
        <v>875</v>
      </c>
      <c r="C106" s="347">
        <v>11908</v>
      </c>
      <c r="D106" s="347">
        <v>37566</v>
      </c>
      <c r="E106" s="347">
        <v>10633</v>
      </c>
      <c r="F106" s="347">
        <v>5836</v>
      </c>
      <c r="G106" s="347">
        <v>29443</v>
      </c>
      <c r="H106" s="347">
        <v>7739</v>
      </c>
      <c r="I106" s="347">
        <v>12887</v>
      </c>
      <c r="J106" s="347">
        <v>33642</v>
      </c>
      <c r="K106" s="347">
        <v>100365</v>
      </c>
      <c r="L106" s="347">
        <v>11969</v>
      </c>
      <c r="M106" s="347">
        <v>39545</v>
      </c>
      <c r="N106" s="347">
        <v>12870</v>
      </c>
      <c r="O106" s="347">
        <v>11791</v>
      </c>
      <c r="P106" s="347">
        <v>73710</v>
      </c>
      <c r="Q106" s="347">
        <v>54425</v>
      </c>
      <c r="R106" s="347">
        <v>26961</v>
      </c>
      <c r="S106" s="347">
        <v>10582</v>
      </c>
      <c r="T106" s="347">
        <v>10452</v>
      </c>
      <c r="U106" s="347">
        <v>57617</v>
      </c>
      <c r="V106" s="347">
        <v>11847</v>
      </c>
      <c r="W106" s="347">
        <v>25860</v>
      </c>
      <c r="X106" s="347">
        <v>16792</v>
      </c>
      <c r="Y106" s="347">
        <v>12932</v>
      </c>
      <c r="Z106" s="347">
        <v>19620</v>
      </c>
      <c r="AA106" s="347">
        <v>31281</v>
      </c>
      <c r="AB106" s="347">
        <v>32114</v>
      </c>
      <c r="AC106" s="347">
        <v>10661</v>
      </c>
      <c r="AD106" s="347">
        <v>33524</v>
      </c>
      <c r="AE106" s="347">
        <v>3833</v>
      </c>
      <c r="AF106" s="347">
        <v>41203</v>
      </c>
      <c r="AG106" s="347">
        <v>16361</v>
      </c>
      <c r="AH106" s="347">
        <v>9931</v>
      </c>
      <c r="AI106" s="347">
        <v>825900</v>
      </c>
      <c r="AK106" s="347" t="s">
        <v>592</v>
      </c>
    </row>
    <row r="107" spans="1:37" x14ac:dyDescent="0.2">
      <c r="A107" s="351">
        <v>39539</v>
      </c>
      <c r="B107" s="347" t="s">
        <v>876</v>
      </c>
      <c r="C107" s="347">
        <v>11928</v>
      </c>
      <c r="D107" s="347">
        <v>37473</v>
      </c>
      <c r="E107" s="347">
        <v>10653</v>
      </c>
      <c r="F107" s="347">
        <v>5840</v>
      </c>
      <c r="G107" s="347">
        <v>29487</v>
      </c>
      <c r="H107" s="347">
        <v>7755</v>
      </c>
      <c r="I107" s="347">
        <v>12949</v>
      </c>
      <c r="J107" s="347">
        <v>33623</v>
      </c>
      <c r="K107" s="347">
        <v>100230</v>
      </c>
      <c r="L107" s="347">
        <v>11998</v>
      </c>
      <c r="M107" s="347">
        <v>39636</v>
      </c>
      <c r="N107" s="347">
        <v>12911</v>
      </c>
      <c r="O107" s="347">
        <v>11784</v>
      </c>
      <c r="P107" s="347">
        <v>73891</v>
      </c>
      <c r="Q107" s="347">
        <v>54550</v>
      </c>
      <c r="R107" s="347">
        <v>27096</v>
      </c>
      <c r="S107" s="347">
        <v>10604</v>
      </c>
      <c r="T107" s="347">
        <v>10495</v>
      </c>
      <c r="U107" s="347">
        <v>57706</v>
      </c>
      <c r="V107" s="347">
        <v>11795</v>
      </c>
      <c r="W107" s="347">
        <v>25900</v>
      </c>
      <c r="X107" s="347">
        <v>16863</v>
      </c>
      <c r="Y107" s="347">
        <v>12932</v>
      </c>
      <c r="Z107" s="347">
        <v>19636</v>
      </c>
      <c r="AA107" s="347">
        <v>31441</v>
      </c>
      <c r="AB107" s="347">
        <v>32234</v>
      </c>
      <c r="AC107" s="347">
        <v>10651</v>
      </c>
      <c r="AD107" s="347">
        <v>33603</v>
      </c>
      <c r="AE107" s="347">
        <v>3863</v>
      </c>
      <c r="AF107" s="347">
        <v>41283</v>
      </c>
      <c r="AG107" s="347">
        <v>16482</v>
      </c>
      <c r="AH107" s="347">
        <v>9954</v>
      </c>
      <c r="AI107" s="347">
        <v>827246</v>
      </c>
      <c r="AK107" s="347" t="s">
        <v>632</v>
      </c>
    </row>
    <row r="108" spans="1:37" x14ac:dyDescent="0.2">
      <c r="A108" s="351">
        <v>39569</v>
      </c>
      <c r="B108" s="347" t="s">
        <v>877</v>
      </c>
      <c r="C108" s="347">
        <v>11905</v>
      </c>
      <c r="D108" s="347">
        <v>37523</v>
      </c>
      <c r="E108" s="347">
        <v>10707</v>
      </c>
      <c r="F108" s="347">
        <v>5888</v>
      </c>
      <c r="G108" s="347">
        <v>29631</v>
      </c>
      <c r="H108" s="347">
        <v>7768</v>
      </c>
      <c r="I108" s="347">
        <v>12947</v>
      </c>
      <c r="J108" s="347">
        <v>33602</v>
      </c>
      <c r="K108" s="347">
        <v>100145</v>
      </c>
      <c r="L108" s="347">
        <v>12037</v>
      </c>
      <c r="M108" s="347">
        <v>39768</v>
      </c>
      <c r="N108" s="347">
        <v>12953</v>
      </c>
      <c r="O108" s="347">
        <v>11817</v>
      </c>
      <c r="P108" s="347">
        <v>73983</v>
      </c>
      <c r="Q108" s="347">
        <v>54748</v>
      </c>
      <c r="R108" s="347">
        <v>27171</v>
      </c>
      <c r="S108" s="347">
        <v>10631</v>
      </c>
      <c r="T108" s="347">
        <v>10521</v>
      </c>
      <c r="U108" s="347">
        <v>57848</v>
      </c>
      <c r="V108" s="347">
        <v>11792</v>
      </c>
      <c r="W108" s="347">
        <v>26034</v>
      </c>
      <c r="X108" s="347">
        <v>16942</v>
      </c>
      <c r="Y108" s="347">
        <v>12990</v>
      </c>
      <c r="Z108" s="347">
        <v>19650</v>
      </c>
      <c r="AA108" s="347">
        <v>31439</v>
      </c>
      <c r="AB108" s="347">
        <v>32334</v>
      </c>
      <c r="AC108" s="347">
        <v>10627</v>
      </c>
      <c r="AD108" s="347">
        <v>33540</v>
      </c>
      <c r="AE108" s="347">
        <v>3860</v>
      </c>
      <c r="AF108" s="347">
        <v>41341</v>
      </c>
      <c r="AG108" s="347">
        <v>16538</v>
      </c>
      <c r="AH108" s="347">
        <v>9958</v>
      </c>
      <c r="AI108" s="347">
        <v>828638</v>
      </c>
      <c r="AK108" s="347" t="s">
        <v>636</v>
      </c>
    </row>
    <row r="109" spans="1:37" x14ac:dyDescent="0.2">
      <c r="A109" s="351">
        <v>39600</v>
      </c>
      <c r="B109" s="347" t="s">
        <v>878</v>
      </c>
      <c r="C109" s="347">
        <v>11940</v>
      </c>
      <c r="D109" s="347">
        <v>37555</v>
      </c>
      <c r="E109" s="347">
        <v>10741</v>
      </c>
      <c r="F109" s="347">
        <v>5907</v>
      </c>
      <c r="G109" s="347">
        <v>29715</v>
      </c>
      <c r="H109" s="347">
        <v>7781</v>
      </c>
      <c r="I109" s="347">
        <v>13012</v>
      </c>
      <c r="J109" s="347">
        <v>33628</v>
      </c>
      <c r="K109" s="347">
        <v>100116</v>
      </c>
      <c r="L109" s="347">
        <v>12057</v>
      </c>
      <c r="M109" s="347">
        <v>39791</v>
      </c>
      <c r="N109" s="347">
        <v>12933</v>
      </c>
      <c r="O109" s="347">
        <v>11853</v>
      </c>
      <c r="P109" s="347">
        <v>74327</v>
      </c>
      <c r="Q109" s="347">
        <v>54853</v>
      </c>
      <c r="R109" s="347">
        <v>27198</v>
      </c>
      <c r="S109" s="347">
        <v>10631</v>
      </c>
      <c r="T109" s="347">
        <v>10588</v>
      </c>
      <c r="U109" s="347">
        <v>57976</v>
      </c>
      <c r="V109" s="347">
        <v>11821</v>
      </c>
      <c r="W109" s="347">
        <v>26110</v>
      </c>
      <c r="X109" s="347">
        <v>17001</v>
      </c>
      <c r="Y109" s="347">
        <v>13048</v>
      </c>
      <c r="Z109" s="347">
        <v>19684</v>
      </c>
      <c r="AA109" s="347">
        <v>31500</v>
      </c>
      <c r="AB109" s="347">
        <v>32478</v>
      </c>
      <c r="AC109" s="347">
        <v>10667</v>
      </c>
      <c r="AD109" s="347">
        <v>33663</v>
      </c>
      <c r="AE109" s="347">
        <v>3856</v>
      </c>
      <c r="AF109" s="347">
        <v>41441</v>
      </c>
      <c r="AG109" s="347">
        <v>16621</v>
      </c>
      <c r="AH109" s="347">
        <v>9987</v>
      </c>
      <c r="AI109" s="347">
        <v>830479</v>
      </c>
      <c r="AK109" s="347" t="s">
        <v>639</v>
      </c>
    </row>
    <row r="110" spans="1:37" x14ac:dyDescent="0.2">
      <c r="A110" s="351">
        <v>39630</v>
      </c>
      <c r="B110" s="347" t="s">
        <v>879</v>
      </c>
      <c r="C110" s="347">
        <v>11927</v>
      </c>
      <c r="D110" s="347">
        <v>37708</v>
      </c>
      <c r="E110" s="347">
        <v>10808</v>
      </c>
      <c r="F110" s="347">
        <v>5924</v>
      </c>
      <c r="G110" s="347">
        <v>29771</v>
      </c>
      <c r="H110" s="347">
        <v>7802</v>
      </c>
      <c r="I110" s="347">
        <v>13043</v>
      </c>
      <c r="J110" s="347">
        <v>33658</v>
      </c>
      <c r="K110" s="347">
        <v>100160</v>
      </c>
      <c r="L110" s="347">
        <v>12023</v>
      </c>
      <c r="M110" s="347">
        <v>39726</v>
      </c>
      <c r="N110" s="347">
        <v>12937</v>
      </c>
      <c r="O110" s="347">
        <v>11875</v>
      </c>
      <c r="P110" s="347">
        <v>74448</v>
      </c>
      <c r="Q110" s="347">
        <v>55030</v>
      </c>
      <c r="R110" s="347">
        <v>27276</v>
      </c>
      <c r="S110" s="347">
        <v>10622</v>
      </c>
      <c r="T110" s="347">
        <v>10688</v>
      </c>
      <c r="U110" s="347">
        <v>58180</v>
      </c>
      <c r="V110" s="347">
        <v>11921</v>
      </c>
      <c r="W110" s="347">
        <v>26259</v>
      </c>
      <c r="X110" s="347">
        <v>17038</v>
      </c>
      <c r="Y110" s="347">
        <v>13029</v>
      </c>
      <c r="Z110" s="347">
        <v>19723</v>
      </c>
      <c r="AA110" s="347">
        <v>31620</v>
      </c>
      <c r="AB110" s="347">
        <v>32472</v>
      </c>
      <c r="AC110" s="347">
        <v>10715</v>
      </c>
      <c r="AD110" s="347">
        <v>33618</v>
      </c>
      <c r="AE110" s="347">
        <v>3862</v>
      </c>
      <c r="AF110" s="347">
        <v>41388</v>
      </c>
      <c r="AG110" s="347">
        <v>16660</v>
      </c>
      <c r="AH110" s="347">
        <v>9962</v>
      </c>
      <c r="AI110" s="347">
        <v>831873</v>
      </c>
      <c r="AK110" s="347" t="s">
        <v>640</v>
      </c>
    </row>
    <row r="111" spans="1:37" x14ac:dyDescent="0.2">
      <c r="A111" s="351">
        <v>39661</v>
      </c>
      <c r="B111" s="347" t="s">
        <v>880</v>
      </c>
      <c r="C111" s="347">
        <v>11954</v>
      </c>
      <c r="D111" s="347">
        <v>37616</v>
      </c>
      <c r="E111" s="347">
        <v>10807</v>
      </c>
      <c r="F111" s="347">
        <v>5916</v>
      </c>
      <c r="G111" s="347">
        <v>29748</v>
      </c>
      <c r="H111" s="347">
        <v>7794</v>
      </c>
      <c r="I111" s="347">
        <v>13071</v>
      </c>
      <c r="J111" s="347">
        <v>33593</v>
      </c>
      <c r="K111" s="347">
        <v>100219</v>
      </c>
      <c r="L111" s="347">
        <v>12019</v>
      </c>
      <c r="M111" s="347">
        <v>39730</v>
      </c>
      <c r="N111" s="347">
        <v>12920</v>
      </c>
      <c r="O111" s="347">
        <v>11873</v>
      </c>
      <c r="P111" s="347">
        <v>74387</v>
      </c>
      <c r="Q111" s="347">
        <v>55092</v>
      </c>
      <c r="R111" s="347">
        <v>27291</v>
      </c>
      <c r="S111" s="347">
        <v>10628</v>
      </c>
      <c r="T111" s="347">
        <v>10705</v>
      </c>
      <c r="U111" s="347">
        <v>58209</v>
      </c>
      <c r="V111" s="347">
        <v>11869</v>
      </c>
      <c r="W111" s="347">
        <v>26268</v>
      </c>
      <c r="X111" s="347">
        <v>17122</v>
      </c>
      <c r="Y111" s="347">
        <v>12968</v>
      </c>
      <c r="Z111" s="347">
        <v>19744</v>
      </c>
      <c r="AA111" s="347">
        <v>31649</v>
      </c>
      <c r="AB111" s="347">
        <v>32445</v>
      </c>
      <c r="AC111" s="347">
        <v>10717</v>
      </c>
      <c r="AD111" s="347">
        <v>33614</v>
      </c>
      <c r="AE111" s="347">
        <v>3841</v>
      </c>
      <c r="AF111" s="347">
        <v>41381</v>
      </c>
      <c r="AG111" s="347">
        <v>16640</v>
      </c>
      <c r="AH111" s="347">
        <v>10006</v>
      </c>
      <c r="AI111" s="347">
        <v>831836</v>
      </c>
      <c r="AK111" s="347" t="s">
        <v>641</v>
      </c>
    </row>
    <row r="112" spans="1:37" x14ac:dyDescent="0.2">
      <c r="A112" s="351">
        <v>39692</v>
      </c>
      <c r="B112" s="347" t="s">
        <v>881</v>
      </c>
      <c r="C112" s="347">
        <v>11955</v>
      </c>
      <c r="D112" s="347">
        <v>37450</v>
      </c>
      <c r="E112" s="347">
        <v>10735</v>
      </c>
      <c r="F112" s="347">
        <v>5957</v>
      </c>
      <c r="G112" s="347">
        <v>29766</v>
      </c>
      <c r="H112" s="347">
        <v>7836</v>
      </c>
      <c r="I112" s="347">
        <v>13168</v>
      </c>
      <c r="J112" s="347">
        <v>33567</v>
      </c>
      <c r="K112" s="347">
        <v>100396</v>
      </c>
      <c r="L112" s="347">
        <v>12015</v>
      </c>
      <c r="M112" s="347">
        <v>39620</v>
      </c>
      <c r="N112" s="347">
        <v>12858</v>
      </c>
      <c r="O112" s="347">
        <v>11849</v>
      </c>
      <c r="P112" s="347">
        <v>74330</v>
      </c>
      <c r="Q112" s="347">
        <v>55201</v>
      </c>
      <c r="R112" s="347">
        <v>27227</v>
      </c>
      <c r="S112" s="347">
        <v>10621</v>
      </c>
      <c r="T112" s="347">
        <v>10723</v>
      </c>
      <c r="U112" s="347">
        <v>58285</v>
      </c>
      <c r="V112" s="347">
        <v>11867</v>
      </c>
      <c r="W112" s="347">
        <v>26269</v>
      </c>
      <c r="X112" s="347">
        <v>17090</v>
      </c>
      <c r="Y112" s="347">
        <v>12996</v>
      </c>
      <c r="Z112" s="347">
        <v>19699</v>
      </c>
      <c r="AA112" s="347">
        <v>31598</v>
      </c>
      <c r="AB112" s="347">
        <v>32434</v>
      </c>
      <c r="AC112" s="347">
        <v>10641</v>
      </c>
      <c r="AD112" s="347">
        <v>33632</v>
      </c>
      <c r="AE112" s="347">
        <v>3840</v>
      </c>
      <c r="AF112" s="347">
        <v>41395</v>
      </c>
      <c r="AG112" s="347">
        <v>16696</v>
      </c>
      <c r="AH112" s="347">
        <v>9979</v>
      </c>
      <c r="AI112" s="347">
        <v>831695</v>
      </c>
      <c r="AK112" s="347" t="s">
        <v>642</v>
      </c>
    </row>
    <row r="113" spans="1:37" x14ac:dyDescent="0.2">
      <c r="A113" s="351">
        <v>39722</v>
      </c>
      <c r="B113" s="347" t="s">
        <v>882</v>
      </c>
      <c r="C113" s="347">
        <v>11977</v>
      </c>
      <c r="D113" s="347">
        <v>37413</v>
      </c>
      <c r="E113" s="347">
        <v>10770</v>
      </c>
      <c r="F113" s="347">
        <v>5978</v>
      </c>
      <c r="G113" s="347">
        <v>29681</v>
      </c>
      <c r="H113" s="347">
        <v>7856</v>
      </c>
      <c r="I113" s="347">
        <v>13273</v>
      </c>
      <c r="J113" s="347">
        <v>33513</v>
      </c>
      <c r="K113" s="347">
        <v>100591</v>
      </c>
      <c r="L113" s="347">
        <v>12059</v>
      </c>
      <c r="M113" s="347">
        <v>39657</v>
      </c>
      <c r="N113" s="347">
        <v>12805</v>
      </c>
      <c r="O113" s="347">
        <v>11911</v>
      </c>
      <c r="P113" s="347">
        <v>74501</v>
      </c>
      <c r="Q113" s="347">
        <v>55377</v>
      </c>
      <c r="R113" s="347">
        <v>27231</v>
      </c>
      <c r="S113" s="347">
        <v>10591</v>
      </c>
      <c r="T113" s="347">
        <v>10740</v>
      </c>
      <c r="U113" s="347">
        <v>58337</v>
      </c>
      <c r="V113" s="347">
        <v>11875</v>
      </c>
      <c r="W113" s="347">
        <v>26249</v>
      </c>
      <c r="X113" s="347">
        <v>17132</v>
      </c>
      <c r="Y113" s="347">
        <v>12981</v>
      </c>
      <c r="Z113" s="347">
        <v>19760</v>
      </c>
      <c r="AA113" s="347">
        <v>31647</v>
      </c>
      <c r="AB113" s="347">
        <v>32428</v>
      </c>
      <c r="AC113" s="347">
        <v>10647</v>
      </c>
      <c r="AD113" s="347">
        <v>33602</v>
      </c>
      <c r="AE113" s="347">
        <v>3840</v>
      </c>
      <c r="AF113" s="347">
        <v>41267</v>
      </c>
      <c r="AG113" s="347">
        <v>16756</v>
      </c>
      <c r="AH113" s="347">
        <v>10002</v>
      </c>
      <c r="AI113" s="347">
        <v>832447</v>
      </c>
      <c r="AK113" s="347" t="s">
        <v>643</v>
      </c>
    </row>
    <row r="114" spans="1:37" x14ac:dyDescent="0.2">
      <c r="A114" s="351">
        <v>39753</v>
      </c>
      <c r="B114" s="347" t="s">
        <v>883</v>
      </c>
      <c r="C114" s="347">
        <v>11979</v>
      </c>
      <c r="D114" s="347">
        <v>37184</v>
      </c>
      <c r="E114" s="347">
        <v>10771</v>
      </c>
      <c r="F114" s="347">
        <v>6009</v>
      </c>
      <c r="G114" s="347">
        <v>29679</v>
      </c>
      <c r="H114" s="347">
        <v>7865</v>
      </c>
      <c r="I114" s="347">
        <v>13262</v>
      </c>
      <c r="J114" s="347">
        <v>33385</v>
      </c>
      <c r="K114" s="347">
        <v>100491</v>
      </c>
      <c r="L114" s="347">
        <v>12032</v>
      </c>
      <c r="M114" s="347">
        <v>39733</v>
      </c>
      <c r="N114" s="347">
        <v>12827</v>
      </c>
      <c r="O114" s="347">
        <v>11887</v>
      </c>
      <c r="P114" s="347">
        <v>74446</v>
      </c>
      <c r="Q114" s="347">
        <v>55402</v>
      </c>
      <c r="R114" s="347">
        <v>27198</v>
      </c>
      <c r="S114" s="347">
        <v>10586</v>
      </c>
      <c r="T114" s="347">
        <v>10786</v>
      </c>
      <c r="U114" s="347">
        <v>58228</v>
      </c>
      <c r="V114" s="347">
        <v>11842</v>
      </c>
      <c r="W114" s="347">
        <v>26214</v>
      </c>
      <c r="X114" s="347">
        <v>17061</v>
      </c>
      <c r="Y114" s="347">
        <v>12994</v>
      </c>
      <c r="Z114" s="347">
        <v>19793</v>
      </c>
      <c r="AA114" s="347">
        <v>31602</v>
      </c>
      <c r="AB114" s="347">
        <v>32438</v>
      </c>
      <c r="AC114" s="347">
        <v>10692</v>
      </c>
      <c r="AD114" s="347">
        <v>33520</v>
      </c>
      <c r="AE114" s="347">
        <v>3851</v>
      </c>
      <c r="AF114" s="347">
        <v>41280</v>
      </c>
      <c r="AG114" s="347">
        <v>16770</v>
      </c>
      <c r="AH114" s="347">
        <v>10028</v>
      </c>
      <c r="AI114" s="347">
        <v>831835</v>
      </c>
      <c r="AK114" s="347" t="s">
        <v>644</v>
      </c>
    </row>
    <row r="115" spans="1:37" x14ac:dyDescent="0.2">
      <c r="A115" s="351">
        <v>39783</v>
      </c>
      <c r="B115" s="347" t="s">
        <v>884</v>
      </c>
      <c r="C115" s="347">
        <v>11935</v>
      </c>
      <c r="D115" s="347">
        <v>36958</v>
      </c>
      <c r="E115" s="347">
        <v>10684</v>
      </c>
      <c r="F115" s="347">
        <v>5981</v>
      </c>
      <c r="G115" s="347">
        <v>29554</v>
      </c>
      <c r="H115" s="347">
        <v>7821</v>
      </c>
      <c r="I115" s="347">
        <v>13214</v>
      </c>
      <c r="J115" s="347">
        <v>33102</v>
      </c>
      <c r="K115" s="347">
        <v>100415</v>
      </c>
      <c r="L115" s="347">
        <v>11976</v>
      </c>
      <c r="M115" s="347">
        <v>39552</v>
      </c>
      <c r="N115" s="347">
        <v>12774</v>
      </c>
      <c r="O115" s="347">
        <v>11867</v>
      </c>
      <c r="P115" s="347">
        <v>74287</v>
      </c>
      <c r="Q115" s="347">
        <v>55346</v>
      </c>
      <c r="R115" s="347">
        <v>27094</v>
      </c>
      <c r="S115" s="347">
        <v>10576</v>
      </c>
      <c r="T115" s="347">
        <v>10789</v>
      </c>
      <c r="U115" s="347">
        <v>58052</v>
      </c>
      <c r="V115" s="347">
        <v>11827</v>
      </c>
      <c r="W115" s="347">
        <v>26206</v>
      </c>
      <c r="X115" s="347">
        <v>16999</v>
      </c>
      <c r="Y115" s="347">
        <v>12972</v>
      </c>
      <c r="Z115" s="347">
        <v>19745</v>
      </c>
      <c r="AA115" s="347">
        <v>31593</v>
      </c>
      <c r="AB115" s="347">
        <v>32346</v>
      </c>
      <c r="AC115" s="347">
        <v>10607</v>
      </c>
      <c r="AD115" s="347">
        <v>33418</v>
      </c>
      <c r="AE115" s="347">
        <v>3839</v>
      </c>
      <c r="AF115" s="347">
        <v>40984</v>
      </c>
      <c r="AG115" s="347">
        <v>16745</v>
      </c>
      <c r="AH115" s="347">
        <v>9968</v>
      </c>
      <c r="AI115" s="347">
        <v>829226</v>
      </c>
      <c r="AK115" s="347" t="s">
        <v>645</v>
      </c>
    </row>
    <row r="116" spans="1:37" x14ac:dyDescent="0.2">
      <c r="A116" s="351">
        <v>39814</v>
      </c>
      <c r="B116" s="347" t="s">
        <v>1042</v>
      </c>
      <c r="C116" s="347">
        <v>11859</v>
      </c>
      <c r="D116" s="347">
        <v>36603</v>
      </c>
      <c r="E116" s="347">
        <v>10619</v>
      </c>
      <c r="F116" s="347">
        <v>5985</v>
      </c>
      <c r="G116" s="347">
        <v>29262</v>
      </c>
      <c r="H116" s="347">
        <v>7749</v>
      </c>
      <c r="I116" s="347">
        <v>13084</v>
      </c>
      <c r="J116" s="347">
        <v>32828</v>
      </c>
      <c r="K116" s="347">
        <v>99929</v>
      </c>
      <c r="L116" s="347">
        <v>11936</v>
      </c>
      <c r="M116" s="347">
        <v>39295</v>
      </c>
      <c r="N116" s="347">
        <v>12666</v>
      </c>
      <c r="O116" s="347">
        <v>11757</v>
      </c>
      <c r="P116" s="347">
        <v>73889</v>
      </c>
      <c r="Q116" s="347">
        <v>54975</v>
      </c>
      <c r="R116" s="347">
        <v>26913</v>
      </c>
      <c r="S116" s="347">
        <v>10461</v>
      </c>
      <c r="T116" s="347">
        <v>10756</v>
      </c>
      <c r="U116" s="347">
        <v>57491</v>
      </c>
      <c r="V116" s="347">
        <v>11763</v>
      </c>
      <c r="W116" s="347">
        <v>25961</v>
      </c>
      <c r="X116" s="347">
        <v>16886</v>
      </c>
      <c r="Y116" s="347">
        <v>12838</v>
      </c>
      <c r="Z116" s="347">
        <v>19638</v>
      </c>
      <c r="AA116" s="347">
        <v>31449</v>
      </c>
      <c r="AB116" s="347">
        <v>32191</v>
      </c>
      <c r="AC116" s="347">
        <v>10461</v>
      </c>
      <c r="AD116" s="347">
        <v>33268</v>
      </c>
      <c r="AE116" s="347">
        <v>3796</v>
      </c>
      <c r="AF116" s="347">
        <v>40860</v>
      </c>
      <c r="AG116" s="347">
        <v>16720</v>
      </c>
      <c r="AH116" s="347">
        <v>9937</v>
      </c>
      <c r="AI116" s="347">
        <v>823825</v>
      </c>
      <c r="AJ116" s="347">
        <v>2009</v>
      </c>
      <c r="AK116" s="347" t="s">
        <v>637</v>
      </c>
    </row>
    <row r="117" spans="1:37" x14ac:dyDescent="0.2">
      <c r="A117" s="351">
        <v>39845</v>
      </c>
      <c r="B117" s="347" t="s">
        <v>885</v>
      </c>
      <c r="C117" s="347">
        <v>11828</v>
      </c>
      <c r="D117" s="347">
        <v>36212</v>
      </c>
      <c r="E117" s="347">
        <v>10644</v>
      </c>
      <c r="F117" s="347">
        <v>6006</v>
      </c>
      <c r="G117" s="347">
        <v>29226</v>
      </c>
      <c r="H117" s="347">
        <v>7788</v>
      </c>
      <c r="I117" s="347">
        <v>13079</v>
      </c>
      <c r="J117" s="347">
        <v>32694</v>
      </c>
      <c r="K117" s="347">
        <v>99622</v>
      </c>
      <c r="L117" s="347">
        <v>11954</v>
      </c>
      <c r="M117" s="347">
        <v>39293</v>
      </c>
      <c r="N117" s="347">
        <v>12714</v>
      </c>
      <c r="O117" s="347">
        <v>11710</v>
      </c>
      <c r="P117" s="347">
        <v>73999</v>
      </c>
      <c r="Q117" s="347">
        <v>54919</v>
      </c>
      <c r="R117" s="347">
        <v>26955</v>
      </c>
      <c r="S117" s="347">
        <v>10424</v>
      </c>
      <c r="T117" s="347">
        <v>10810</v>
      </c>
      <c r="U117" s="347">
        <v>57316</v>
      </c>
      <c r="V117" s="347">
        <v>11752</v>
      </c>
      <c r="W117" s="347">
        <v>26007</v>
      </c>
      <c r="X117" s="347">
        <v>16877</v>
      </c>
      <c r="Y117" s="347">
        <v>12894</v>
      </c>
      <c r="Z117" s="347">
        <v>19661</v>
      </c>
      <c r="AA117" s="347">
        <v>31454</v>
      </c>
      <c r="AB117" s="347">
        <v>32192</v>
      </c>
      <c r="AC117" s="347">
        <v>10472</v>
      </c>
      <c r="AD117" s="347">
        <v>33238</v>
      </c>
      <c r="AE117" s="347">
        <v>3790</v>
      </c>
      <c r="AF117" s="347">
        <v>41057</v>
      </c>
      <c r="AG117" s="347">
        <v>16736</v>
      </c>
      <c r="AH117" s="347">
        <v>9958</v>
      </c>
      <c r="AI117" s="347">
        <v>823281</v>
      </c>
      <c r="AK117" s="347" t="s">
        <v>638</v>
      </c>
    </row>
    <row r="118" spans="1:37" x14ac:dyDescent="0.2">
      <c r="A118" s="351">
        <v>39873</v>
      </c>
      <c r="B118" s="347" t="s">
        <v>886</v>
      </c>
      <c r="C118" s="347">
        <v>11852</v>
      </c>
      <c r="D118" s="347">
        <v>36003</v>
      </c>
      <c r="E118" s="347">
        <v>10603</v>
      </c>
      <c r="F118" s="347">
        <v>6063</v>
      </c>
      <c r="G118" s="347">
        <v>29293</v>
      </c>
      <c r="H118" s="347">
        <v>7785</v>
      </c>
      <c r="I118" s="347">
        <v>13166</v>
      </c>
      <c r="J118" s="347">
        <v>32598</v>
      </c>
      <c r="K118" s="347">
        <v>99815</v>
      </c>
      <c r="L118" s="347">
        <v>11966</v>
      </c>
      <c r="M118" s="347">
        <v>39344</v>
      </c>
      <c r="N118" s="347">
        <v>12760</v>
      </c>
      <c r="O118" s="347">
        <v>11706</v>
      </c>
      <c r="P118" s="347">
        <v>74091</v>
      </c>
      <c r="Q118" s="347">
        <v>54948</v>
      </c>
      <c r="R118" s="347">
        <v>27050</v>
      </c>
      <c r="S118" s="347">
        <v>10426</v>
      </c>
      <c r="T118" s="347">
        <v>10862</v>
      </c>
      <c r="U118" s="347">
        <v>57347</v>
      </c>
      <c r="V118" s="347">
        <v>11666</v>
      </c>
      <c r="W118" s="347">
        <v>26016</v>
      </c>
      <c r="X118" s="347">
        <v>16904</v>
      </c>
      <c r="Y118" s="347">
        <v>12901</v>
      </c>
      <c r="Z118" s="347">
        <v>19692</v>
      </c>
      <c r="AA118" s="347">
        <v>31488</v>
      </c>
      <c r="AB118" s="347">
        <v>32183</v>
      </c>
      <c r="AC118" s="347">
        <v>10449</v>
      </c>
      <c r="AD118" s="347">
        <v>33291</v>
      </c>
      <c r="AE118" s="347">
        <v>3809</v>
      </c>
      <c r="AF118" s="347">
        <v>41185</v>
      </c>
      <c r="AG118" s="347">
        <v>16739</v>
      </c>
      <c r="AH118" s="347">
        <v>10010</v>
      </c>
      <c r="AI118" s="347">
        <v>824011</v>
      </c>
      <c r="AK118" s="347" t="s">
        <v>592</v>
      </c>
    </row>
    <row r="119" spans="1:37" x14ac:dyDescent="0.2">
      <c r="A119" s="351">
        <v>39904</v>
      </c>
      <c r="B119" s="347" t="s">
        <v>887</v>
      </c>
      <c r="C119" s="347">
        <v>11832</v>
      </c>
      <c r="D119" s="347">
        <v>36108</v>
      </c>
      <c r="E119" s="347">
        <v>10582</v>
      </c>
      <c r="F119" s="347">
        <v>6087</v>
      </c>
      <c r="G119" s="347">
        <v>29256</v>
      </c>
      <c r="H119" s="347">
        <v>7781</v>
      </c>
      <c r="I119" s="347">
        <v>13200</v>
      </c>
      <c r="J119" s="347">
        <v>32568</v>
      </c>
      <c r="K119" s="347">
        <v>99732</v>
      </c>
      <c r="L119" s="347">
        <v>11978</v>
      </c>
      <c r="M119" s="347">
        <v>39304</v>
      </c>
      <c r="N119" s="347">
        <v>12788</v>
      </c>
      <c r="O119" s="347">
        <v>11727</v>
      </c>
      <c r="P119" s="347">
        <v>74051</v>
      </c>
      <c r="Q119" s="347">
        <v>55058</v>
      </c>
      <c r="R119" s="347">
        <v>27130</v>
      </c>
      <c r="S119" s="347">
        <v>10450</v>
      </c>
      <c r="T119" s="347">
        <v>10780</v>
      </c>
      <c r="U119" s="347">
        <v>57236</v>
      </c>
      <c r="V119" s="347">
        <v>11612</v>
      </c>
      <c r="W119" s="347">
        <v>26109</v>
      </c>
      <c r="X119" s="347">
        <v>16920</v>
      </c>
      <c r="Y119" s="347">
        <v>12955</v>
      </c>
      <c r="Z119" s="347">
        <v>19642</v>
      </c>
      <c r="AA119" s="347">
        <v>31379</v>
      </c>
      <c r="AB119" s="347">
        <v>32182</v>
      </c>
      <c r="AC119" s="347">
        <v>10484</v>
      </c>
      <c r="AD119" s="347">
        <v>33276</v>
      </c>
      <c r="AE119" s="347">
        <v>3820</v>
      </c>
      <c r="AF119" s="347">
        <v>41188</v>
      </c>
      <c r="AG119" s="347">
        <v>16760</v>
      </c>
      <c r="AH119" s="347">
        <v>10005</v>
      </c>
      <c r="AI119" s="347">
        <v>823980</v>
      </c>
      <c r="AK119" s="347" t="s">
        <v>632</v>
      </c>
    </row>
    <row r="120" spans="1:37" x14ac:dyDescent="0.2">
      <c r="A120" s="351">
        <v>39934</v>
      </c>
      <c r="B120" s="347" t="s">
        <v>888</v>
      </c>
      <c r="C120" s="347">
        <v>11769</v>
      </c>
      <c r="D120" s="347">
        <v>35976</v>
      </c>
      <c r="E120" s="347">
        <v>10556</v>
      </c>
      <c r="F120" s="347">
        <v>6068</v>
      </c>
      <c r="G120" s="347">
        <v>28943</v>
      </c>
      <c r="H120" s="347">
        <v>7789</v>
      </c>
      <c r="I120" s="347">
        <v>13268</v>
      </c>
      <c r="J120" s="347">
        <v>32582</v>
      </c>
      <c r="K120" s="347">
        <v>99407</v>
      </c>
      <c r="L120" s="347">
        <v>11964</v>
      </c>
      <c r="M120" s="347">
        <v>39166</v>
      </c>
      <c r="N120" s="347">
        <v>12719</v>
      </c>
      <c r="O120" s="347">
        <v>11678</v>
      </c>
      <c r="P120" s="347">
        <v>73938</v>
      </c>
      <c r="Q120" s="347">
        <v>54879</v>
      </c>
      <c r="R120" s="347">
        <v>27147</v>
      </c>
      <c r="S120" s="347">
        <v>10469</v>
      </c>
      <c r="T120" s="347">
        <v>10776</v>
      </c>
      <c r="U120" s="347">
        <v>56999</v>
      </c>
      <c r="V120" s="347">
        <v>11627</v>
      </c>
      <c r="W120" s="347">
        <v>26124</v>
      </c>
      <c r="X120" s="347">
        <v>16806</v>
      </c>
      <c r="Y120" s="347">
        <v>12821</v>
      </c>
      <c r="Z120" s="347">
        <v>19545</v>
      </c>
      <c r="AA120" s="347">
        <v>31324</v>
      </c>
      <c r="AB120" s="347">
        <v>32122</v>
      </c>
      <c r="AC120" s="347">
        <v>10425</v>
      </c>
      <c r="AD120" s="347">
        <v>33165</v>
      </c>
      <c r="AE120" s="347">
        <v>3824</v>
      </c>
      <c r="AF120" s="347">
        <v>41003</v>
      </c>
      <c r="AG120" s="347">
        <v>16752</v>
      </c>
      <c r="AH120" s="347">
        <v>10005</v>
      </c>
      <c r="AI120" s="347">
        <v>821636</v>
      </c>
      <c r="AK120" s="347" t="s">
        <v>636</v>
      </c>
    </row>
    <row r="121" spans="1:37" x14ac:dyDescent="0.2">
      <c r="A121" s="351">
        <v>39965</v>
      </c>
      <c r="B121" s="347" t="s">
        <v>889</v>
      </c>
      <c r="C121" s="347">
        <v>11795</v>
      </c>
      <c r="D121" s="347">
        <v>35995</v>
      </c>
      <c r="E121" s="347">
        <v>10520</v>
      </c>
      <c r="F121" s="347">
        <v>6068</v>
      </c>
      <c r="G121" s="347">
        <v>28938</v>
      </c>
      <c r="H121" s="347">
        <v>7788</v>
      </c>
      <c r="I121" s="347">
        <v>13304</v>
      </c>
      <c r="J121" s="347">
        <v>32475</v>
      </c>
      <c r="K121" s="347">
        <v>99402</v>
      </c>
      <c r="L121" s="347">
        <v>11933</v>
      </c>
      <c r="M121" s="347">
        <v>39235</v>
      </c>
      <c r="N121" s="347">
        <v>12758</v>
      </c>
      <c r="O121" s="347">
        <v>11691</v>
      </c>
      <c r="P121" s="347">
        <v>73805</v>
      </c>
      <c r="Q121" s="347">
        <v>54994</v>
      </c>
      <c r="R121" s="347">
        <v>27254</v>
      </c>
      <c r="S121" s="347">
        <v>10500</v>
      </c>
      <c r="T121" s="347">
        <v>10788</v>
      </c>
      <c r="U121" s="347">
        <v>57073</v>
      </c>
      <c r="V121" s="347">
        <v>11618</v>
      </c>
      <c r="W121" s="347">
        <v>26109</v>
      </c>
      <c r="X121" s="347">
        <v>16857</v>
      </c>
      <c r="Y121" s="347">
        <v>12796</v>
      </c>
      <c r="Z121" s="347">
        <v>19543</v>
      </c>
      <c r="AA121" s="347">
        <v>31323</v>
      </c>
      <c r="AB121" s="347">
        <v>32122</v>
      </c>
      <c r="AC121" s="347">
        <v>10446</v>
      </c>
      <c r="AD121" s="347">
        <v>33213</v>
      </c>
      <c r="AE121" s="347">
        <v>3794</v>
      </c>
      <c r="AF121" s="347">
        <v>41140</v>
      </c>
      <c r="AG121" s="347">
        <v>16832</v>
      </c>
      <c r="AH121" s="347">
        <v>10062</v>
      </c>
      <c r="AI121" s="347">
        <v>822171</v>
      </c>
      <c r="AK121" s="347" t="s">
        <v>639</v>
      </c>
    </row>
    <row r="122" spans="1:37" x14ac:dyDescent="0.2">
      <c r="A122" s="351">
        <v>39995</v>
      </c>
      <c r="B122" s="347" t="s">
        <v>890</v>
      </c>
      <c r="C122" s="347">
        <v>11829</v>
      </c>
      <c r="D122" s="347">
        <v>35984</v>
      </c>
      <c r="E122" s="347">
        <v>10437</v>
      </c>
      <c r="F122" s="347">
        <v>6081</v>
      </c>
      <c r="G122" s="347">
        <v>28784</v>
      </c>
      <c r="H122" s="347">
        <v>7778</v>
      </c>
      <c r="I122" s="347">
        <v>13288</v>
      </c>
      <c r="J122" s="347">
        <v>32441</v>
      </c>
      <c r="K122" s="347">
        <v>99249</v>
      </c>
      <c r="L122" s="347">
        <v>11867</v>
      </c>
      <c r="M122" s="347">
        <v>39153</v>
      </c>
      <c r="N122" s="347">
        <v>12764</v>
      </c>
      <c r="O122" s="347">
        <v>11711</v>
      </c>
      <c r="P122" s="347">
        <v>73666</v>
      </c>
      <c r="Q122" s="347">
        <v>54852</v>
      </c>
      <c r="R122" s="347">
        <v>27304</v>
      </c>
      <c r="S122" s="347">
        <v>10438</v>
      </c>
      <c r="T122" s="347">
        <v>10806</v>
      </c>
      <c r="U122" s="347">
        <v>57063</v>
      </c>
      <c r="V122" s="347">
        <v>11620</v>
      </c>
      <c r="W122" s="347">
        <v>26178</v>
      </c>
      <c r="X122" s="347">
        <v>16826</v>
      </c>
      <c r="Y122" s="347">
        <v>12769</v>
      </c>
      <c r="Z122" s="347">
        <v>19543</v>
      </c>
      <c r="AA122" s="347">
        <v>31325</v>
      </c>
      <c r="AB122" s="347">
        <v>32143</v>
      </c>
      <c r="AC122" s="347">
        <v>10414</v>
      </c>
      <c r="AD122" s="347">
        <v>33158</v>
      </c>
      <c r="AE122" s="347">
        <v>3786</v>
      </c>
      <c r="AF122" s="347">
        <v>41159</v>
      </c>
      <c r="AG122" s="347">
        <v>16790</v>
      </c>
      <c r="AH122" s="347">
        <v>10037</v>
      </c>
      <c r="AI122" s="347">
        <v>821243</v>
      </c>
      <c r="AK122" s="347" t="s">
        <v>640</v>
      </c>
    </row>
    <row r="123" spans="1:37" x14ac:dyDescent="0.2">
      <c r="A123" s="351">
        <v>40026</v>
      </c>
      <c r="B123" s="347" t="s">
        <v>891</v>
      </c>
      <c r="C123" s="347">
        <v>11810</v>
      </c>
      <c r="D123" s="347">
        <v>35962</v>
      </c>
      <c r="E123" s="347">
        <v>10387</v>
      </c>
      <c r="F123" s="347">
        <v>6094</v>
      </c>
      <c r="G123" s="347">
        <v>28760</v>
      </c>
      <c r="H123" s="347">
        <v>7795</v>
      </c>
      <c r="I123" s="347">
        <v>13374</v>
      </c>
      <c r="J123" s="347">
        <v>32424</v>
      </c>
      <c r="K123" s="347">
        <v>99224</v>
      </c>
      <c r="L123" s="347">
        <v>11877</v>
      </c>
      <c r="M123" s="347">
        <v>39179</v>
      </c>
      <c r="N123" s="347">
        <v>12812</v>
      </c>
      <c r="O123" s="347">
        <v>11733</v>
      </c>
      <c r="P123" s="347">
        <v>73733</v>
      </c>
      <c r="Q123" s="347">
        <v>54932</v>
      </c>
      <c r="R123" s="347">
        <v>27385</v>
      </c>
      <c r="S123" s="347">
        <v>10483</v>
      </c>
      <c r="T123" s="347">
        <v>10814</v>
      </c>
      <c r="U123" s="347">
        <v>56910</v>
      </c>
      <c r="V123" s="347">
        <v>11634</v>
      </c>
      <c r="W123" s="347">
        <v>26168</v>
      </c>
      <c r="X123" s="347">
        <v>16881</v>
      </c>
      <c r="Y123" s="347">
        <v>12785</v>
      </c>
      <c r="Z123" s="347">
        <v>19493</v>
      </c>
      <c r="AA123" s="347">
        <v>31288</v>
      </c>
      <c r="AB123" s="347">
        <v>32165</v>
      </c>
      <c r="AC123" s="347">
        <v>10414</v>
      </c>
      <c r="AD123" s="347">
        <v>33098</v>
      </c>
      <c r="AE123" s="347">
        <v>3791</v>
      </c>
      <c r="AF123" s="347">
        <v>41183</v>
      </c>
      <c r="AG123" s="347">
        <v>16804</v>
      </c>
      <c r="AH123" s="347">
        <v>10077</v>
      </c>
      <c r="AI123" s="347">
        <v>821469</v>
      </c>
      <c r="AK123" s="347" t="s">
        <v>641</v>
      </c>
    </row>
    <row r="124" spans="1:37" x14ac:dyDescent="0.2">
      <c r="A124" s="351">
        <v>40057</v>
      </c>
      <c r="B124" s="347" t="s">
        <v>892</v>
      </c>
      <c r="C124" s="347">
        <v>11813</v>
      </c>
      <c r="D124" s="347">
        <v>35982</v>
      </c>
      <c r="E124" s="347">
        <v>10369</v>
      </c>
      <c r="F124" s="347">
        <v>6110</v>
      </c>
      <c r="G124" s="347">
        <v>28770</v>
      </c>
      <c r="H124" s="347">
        <v>7845</v>
      </c>
      <c r="I124" s="347">
        <v>13466</v>
      </c>
      <c r="J124" s="347">
        <v>32363</v>
      </c>
      <c r="K124" s="347">
        <v>99233</v>
      </c>
      <c r="L124" s="347">
        <v>11859</v>
      </c>
      <c r="M124" s="347">
        <v>39041</v>
      </c>
      <c r="N124" s="347">
        <v>12765</v>
      </c>
      <c r="O124" s="347">
        <v>11715</v>
      </c>
      <c r="P124" s="347">
        <v>73640</v>
      </c>
      <c r="Q124" s="347">
        <v>55050</v>
      </c>
      <c r="R124" s="347">
        <v>27398</v>
      </c>
      <c r="S124" s="347">
        <v>10549</v>
      </c>
      <c r="T124" s="347">
        <v>10844</v>
      </c>
      <c r="U124" s="347">
        <v>57058</v>
      </c>
      <c r="V124" s="347">
        <v>11638</v>
      </c>
      <c r="W124" s="347">
        <v>26127</v>
      </c>
      <c r="X124" s="347">
        <v>16893</v>
      </c>
      <c r="Y124" s="347">
        <v>12823</v>
      </c>
      <c r="Z124" s="347">
        <v>19475</v>
      </c>
      <c r="AA124" s="347">
        <v>31278</v>
      </c>
      <c r="AB124" s="347">
        <v>32201</v>
      </c>
      <c r="AC124" s="347">
        <v>10405</v>
      </c>
      <c r="AD124" s="347">
        <v>33033</v>
      </c>
      <c r="AE124" s="347">
        <v>3809</v>
      </c>
      <c r="AF124" s="347">
        <v>41149</v>
      </c>
      <c r="AG124" s="347">
        <v>16868</v>
      </c>
      <c r="AH124" s="347">
        <v>10052</v>
      </c>
      <c r="AI124" s="347">
        <v>821621</v>
      </c>
      <c r="AK124" s="347" t="s">
        <v>642</v>
      </c>
    </row>
    <row r="125" spans="1:37" x14ac:dyDescent="0.2">
      <c r="A125" s="351">
        <v>40087</v>
      </c>
      <c r="B125" s="347" t="s">
        <v>893</v>
      </c>
      <c r="C125" s="347">
        <v>11844</v>
      </c>
      <c r="D125" s="347">
        <v>36060</v>
      </c>
      <c r="E125" s="347">
        <v>10401</v>
      </c>
      <c r="F125" s="347">
        <v>6139</v>
      </c>
      <c r="G125" s="347">
        <v>28931</v>
      </c>
      <c r="H125" s="347">
        <v>7856</v>
      </c>
      <c r="I125" s="347">
        <v>13526</v>
      </c>
      <c r="J125" s="347">
        <v>32380</v>
      </c>
      <c r="K125" s="347">
        <v>99305</v>
      </c>
      <c r="L125" s="347">
        <v>11888</v>
      </c>
      <c r="M125" s="347">
        <v>39132</v>
      </c>
      <c r="N125" s="347">
        <v>12751</v>
      </c>
      <c r="O125" s="347">
        <v>11774</v>
      </c>
      <c r="P125" s="347">
        <v>73864</v>
      </c>
      <c r="Q125" s="347">
        <v>55155</v>
      </c>
      <c r="R125" s="347">
        <v>27527</v>
      </c>
      <c r="S125" s="347">
        <v>10572</v>
      </c>
      <c r="T125" s="347">
        <v>10888</v>
      </c>
      <c r="U125" s="347">
        <v>56971</v>
      </c>
      <c r="V125" s="347">
        <v>11656</v>
      </c>
      <c r="W125" s="347">
        <v>26286</v>
      </c>
      <c r="X125" s="347">
        <v>16954</v>
      </c>
      <c r="Y125" s="347">
        <v>12792</v>
      </c>
      <c r="Z125" s="347">
        <v>19448</v>
      </c>
      <c r="AA125" s="347">
        <v>31378</v>
      </c>
      <c r="AB125" s="347">
        <v>32221</v>
      </c>
      <c r="AC125" s="347">
        <v>10464</v>
      </c>
      <c r="AD125" s="347">
        <v>33118</v>
      </c>
      <c r="AE125" s="347">
        <v>3834</v>
      </c>
      <c r="AF125" s="347">
        <v>41175</v>
      </c>
      <c r="AG125" s="347">
        <v>16955</v>
      </c>
      <c r="AH125" s="347">
        <v>10075</v>
      </c>
      <c r="AI125" s="347">
        <v>823320</v>
      </c>
      <c r="AK125" s="347" t="s">
        <v>643</v>
      </c>
    </row>
    <row r="126" spans="1:37" x14ac:dyDescent="0.2">
      <c r="A126" s="351">
        <v>40118</v>
      </c>
      <c r="B126" s="347" t="s">
        <v>894</v>
      </c>
      <c r="C126" s="347">
        <v>11914</v>
      </c>
      <c r="D126" s="347">
        <v>35903</v>
      </c>
      <c r="E126" s="347">
        <v>10405</v>
      </c>
      <c r="F126" s="347">
        <v>6179</v>
      </c>
      <c r="G126" s="347">
        <v>28877</v>
      </c>
      <c r="H126" s="347">
        <v>7831</v>
      </c>
      <c r="I126" s="347">
        <v>13464</v>
      </c>
      <c r="J126" s="347">
        <v>32361</v>
      </c>
      <c r="K126" s="347">
        <v>99416</v>
      </c>
      <c r="L126" s="347">
        <v>11932</v>
      </c>
      <c r="M126" s="347">
        <v>39177</v>
      </c>
      <c r="N126" s="347">
        <v>12789</v>
      </c>
      <c r="O126" s="347">
        <v>11801</v>
      </c>
      <c r="P126" s="347">
        <v>73952</v>
      </c>
      <c r="Q126" s="347">
        <v>55218</v>
      </c>
      <c r="R126" s="347">
        <v>27640</v>
      </c>
      <c r="S126" s="347">
        <v>10577</v>
      </c>
      <c r="T126" s="347">
        <v>10925</v>
      </c>
      <c r="U126" s="347">
        <v>56899</v>
      </c>
      <c r="V126" s="347">
        <v>11642</v>
      </c>
      <c r="W126" s="347">
        <v>26332</v>
      </c>
      <c r="X126" s="347">
        <v>17071</v>
      </c>
      <c r="Y126" s="347">
        <v>12791</v>
      </c>
      <c r="Z126" s="347">
        <v>19429</v>
      </c>
      <c r="AA126" s="347">
        <v>31466</v>
      </c>
      <c r="AB126" s="347">
        <v>32245</v>
      </c>
      <c r="AC126" s="347">
        <v>10450</v>
      </c>
      <c r="AD126" s="347">
        <v>33158</v>
      </c>
      <c r="AE126" s="347">
        <v>3845</v>
      </c>
      <c r="AF126" s="347">
        <v>41174</v>
      </c>
      <c r="AG126" s="347">
        <v>16946</v>
      </c>
      <c r="AH126" s="347">
        <v>10068</v>
      </c>
      <c r="AI126" s="347">
        <v>823877</v>
      </c>
      <c r="AK126" s="347" t="s">
        <v>644</v>
      </c>
    </row>
    <row r="127" spans="1:37" x14ac:dyDescent="0.2">
      <c r="A127" s="351">
        <v>40148</v>
      </c>
      <c r="B127" s="347" t="s">
        <v>895</v>
      </c>
      <c r="C127" s="347">
        <v>11927</v>
      </c>
      <c r="D127" s="347">
        <v>35820</v>
      </c>
      <c r="E127" s="347">
        <v>10352</v>
      </c>
      <c r="F127" s="347">
        <v>6138</v>
      </c>
      <c r="G127" s="347">
        <v>28727</v>
      </c>
      <c r="H127" s="347">
        <v>7818</v>
      </c>
      <c r="I127" s="347">
        <v>13428</v>
      </c>
      <c r="J127" s="347">
        <v>32290</v>
      </c>
      <c r="K127" s="347">
        <v>99490</v>
      </c>
      <c r="L127" s="347">
        <v>11874</v>
      </c>
      <c r="M127" s="347">
        <v>39201</v>
      </c>
      <c r="N127" s="347">
        <v>12743</v>
      </c>
      <c r="O127" s="347">
        <v>11795</v>
      </c>
      <c r="P127" s="347">
        <v>73791</v>
      </c>
      <c r="Q127" s="347">
        <v>55070</v>
      </c>
      <c r="R127" s="347">
        <v>27553</v>
      </c>
      <c r="S127" s="347">
        <v>10560</v>
      </c>
      <c r="T127" s="347">
        <v>10875</v>
      </c>
      <c r="U127" s="347">
        <v>56824</v>
      </c>
      <c r="V127" s="347">
        <v>11615</v>
      </c>
      <c r="W127" s="347">
        <v>26276</v>
      </c>
      <c r="X127" s="347">
        <v>17046</v>
      </c>
      <c r="Y127" s="347">
        <v>12738</v>
      </c>
      <c r="Z127" s="347">
        <v>19350</v>
      </c>
      <c r="AA127" s="347">
        <v>31462</v>
      </c>
      <c r="AB127" s="347">
        <v>32146</v>
      </c>
      <c r="AC127" s="347">
        <v>10421</v>
      </c>
      <c r="AD127" s="347">
        <v>33120</v>
      </c>
      <c r="AE127" s="347">
        <v>3824</v>
      </c>
      <c r="AF127" s="347">
        <v>41123</v>
      </c>
      <c r="AG127" s="347">
        <v>16932</v>
      </c>
      <c r="AH127" s="347">
        <v>10045</v>
      </c>
      <c r="AI127" s="347">
        <v>822374</v>
      </c>
      <c r="AK127" s="347" t="s">
        <v>645</v>
      </c>
    </row>
    <row r="128" spans="1:37" x14ac:dyDescent="0.2">
      <c r="A128" s="351">
        <v>40179</v>
      </c>
      <c r="B128" s="347" t="s">
        <v>1043</v>
      </c>
      <c r="C128" s="347">
        <v>11890</v>
      </c>
      <c r="D128" s="347">
        <v>35645</v>
      </c>
      <c r="E128" s="347">
        <v>10342</v>
      </c>
      <c r="F128" s="347">
        <v>6128</v>
      </c>
      <c r="G128" s="347">
        <v>28710</v>
      </c>
      <c r="H128" s="347">
        <v>7810</v>
      </c>
      <c r="I128" s="347">
        <v>13293</v>
      </c>
      <c r="J128" s="347">
        <v>32074</v>
      </c>
      <c r="K128" s="347">
        <v>99346</v>
      </c>
      <c r="L128" s="347">
        <v>11850</v>
      </c>
      <c r="M128" s="347">
        <v>39127</v>
      </c>
      <c r="N128" s="347">
        <v>12648</v>
      </c>
      <c r="O128" s="347">
        <v>11742</v>
      </c>
      <c r="P128" s="347">
        <v>73647</v>
      </c>
      <c r="Q128" s="347">
        <v>54961</v>
      </c>
      <c r="R128" s="347">
        <v>27421</v>
      </c>
      <c r="S128" s="347">
        <v>10486</v>
      </c>
      <c r="T128" s="347">
        <v>10914</v>
      </c>
      <c r="U128" s="347">
        <v>56692</v>
      </c>
      <c r="V128" s="347">
        <v>11538</v>
      </c>
      <c r="W128" s="347">
        <v>26154</v>
      </c>
      <c r="X128" s="347">
        <v>17010</v>
      </c>
      <c r="Y128" s="347">
        <v>12661</v>
      </c>
      <c r="Z128" s="347">
        <v>19285</v>
      </c>
      <c r="AA128" s="347">
        <v>31437</v>
      </c>
      <c r="AB128" s="347">
        <v>32087</v>
      </c>
      <c r="AC128" s="347">
        <v>10433</v>
      </c>
      <c r="AD128" s="347">
        <v>33036</v>
      </c>
      <c r="AE128" s="347">
        <v>3817</v>
      </c>
      <c r="AF128" s="347">
        <v>40997</v>
      </c>
      <c r="AG128" s="347">
        <v>16883</v>
      </c>
      <c r="AH128" s="347">
        <v>10011</v>
      </c>
      <c r="AI128" s="347">
        <v>820075</v>
      </c>
      <c r="AJ128" s="347">
        <v>2010</v>
      </c>
      <c r="AK128" s="347" t="s">
        <v>637</v>
      </c>
    </row>
    <row r="129" spans="1:37" x14ac:dyDescent="0.2">
      <c r="A129" s="351">
        <v>40210</v>
      </c>
      <c r="B129" s="347" t="s">
        <v>896</v>
      </c>
      <c r="C129" s="347">
        <v>11876</v>
      </c>
      <c r="D129" s="347">
        <v>35685</v>
      </c>
      <c r="E129" s="347">
        <v>10332</v>
      </c>
      <c r="F129" s="347">
        <v>6143</v>
      </c>
      <c r="G129" s="347">
        <v>28776</v>
      </c>
      <c r="H129" s="347">
        <v>7848</v>
      </c>
      <c r="I129" s="347">
        <v>13264</v>
      </c>
      <c r="J129" s="347">
        <v>32021</v>
      </c>
      <c r="K129" s="347">
        <v>99564</v>
      </c>
      <c r="L129" s="347">
        <v>11873</v>
      </c>
      <c r="M129" s="347">
        <v>39318</v>
      </c>
      <c r="N129" s="347">
        <v>12705</v>
      </c>
      <c r="O129" s="347">
        <v>11743</v>
      </c>
      <c r="P129" s="347">
        <v>73894</v>
      </c>
      <c r="Q129" s="347">
        <v>55015</v>
      </c>
      <c r="R129" s="347">
        <v>27514</v>
      </c>
      <c r="S129" s="347">
        <v>10504</v>
      </c>
      <c r="T129" s="347">
        <v>10958</v>
      </c>
      <c r="U129" s="347">
        <v>56919</v>
      </c>
      <c r="V129" s="347">
        <v>11540</v>
      </c>
      <c r="W129" s="347">
        <v>26209</v>
      </c>
      <c r="X129" s="347">
        <v>17048</v>
      </c>
      <c r="Y129" s="347">
        <v>12646</v>
      </c>
      <c r="Z129" s="347">
        <v>19354</v>
      </c>
      <c r="AA129" s="347">
        <v>31555</v>
      </c>
      <c r="AB129" s="347">
        <v>32182</v>
      </c>
      <c r="AC129" s="347">
        <v>10485</v>
      </c>
      <c r="AD129" s="347">
        <v>33168</v>
      </c>
      <c r="AE129" s="347">
        <v>3833</v>
      </c>
      <c r="AF129" s="347">
        <v>41113</v>
      </c>
      <c r="AG129" s="347">
        <v>16907</v>
      </c>
      <c r="AH129" s="347">
        <v>10040</v>
      </c>
      <c r="AI129" s="347">
        <v>822032</v>
      </c>
      <c r="AK129" s="347" t="s">
        <v>638</v>
      </c>
    </row>
    <row r="130" spans="1:37" x14ac:dyDescent="0.2">
      <c r="A130" s="351">
        <v>40238</v>
      </c>
      <c r="B130" s="347" t="s">
        <v>897</v>
      </c>
      <c r="C130" s="347">
        <v>11949</v>
      </c>
      <c r="D130" s="347">
        <v>35711</v>
      </c>
      <c r="E130" s="347">
        <v>10338</v>
      </c>
      <c r="F130" s="347">
        <v>6171</v>
      </c>
      <c r="G130" s="347">
        <v>28945</v>
      </c>
      <c r="H130" s="347">
        <v>7878</v>
      </c>
      <c r="I130" s="347">
        <v>13383</v>
      </c>
      <c r="J130" s="347">
        <v>32030</v>
      </c>
      <c r="K130" s="347">
        <v>99969</v>
      </c>
      <c r="L130" s="347">
        <v>11893</v>
      </c>
      <c r="M130" s="347">
        <v>39267</v>
      </c>
      <c r="N130" s="347">
        <v>12742</v>
      </c>
      <c r="O130" s="347">
        <v>11776</v>
      </c>
      <c r="P130" s="347">
        <v>74033</v>
      </c>
      <c r="Q130" s="347">
        <v>55040</v>
      </c>
      <c r="R130" s="347">
        <v>27661</v>
      </c>
      <c r="S130" s="347">
        <v>10566</v>
      </c>
      <c r="T130" s="347">
        <v>10935</v>
      </c>
      <c r="U130" s="347">
        <v>57099</v>
      </c>
      <c r="V130" s="347">
        <v>11606</v>
      </c>
      <c r="W130" s="347">
        <v>26274</v>
      </c>
      <c r="X130" s="347">
        <v>17143</v>
      </c>
      <c r="Y130" s="347">
        <v>12681</v>
      </c>
      <c r="Z130" s="347">
        <v>19473</v>
      </c>
      <c r="AA130" s="347">
        <v>31555</v>
      </c>
      <c r="AB130" s="347">
        <v>32284</v>
      </c>
      <c r="AC130" s="347">
        <v>10534</v>
      </c>
      <c r="AD130" s="347">
        <v>33288</v>
      </c>
      <c r="AE130" s="347">
        <v>3867</v>
      </c>
      <c r="AF130" s="347">
        <v>41341</v>
      </c>
      <c r="AG130" s="347">
        <v>17068</v>
      </c>
      <c r="AH130" s="347">
        <v>10087</v>
      </c>
      <c r="AI130" s="347">
        <v>824587</v>
      </c>
      <c r="AK130" s="347" t="s">
        <v>592</v>
      </c>
    </row>
    <row r="131" spans="1:37" x14ac:dyDescent="0.2">
      <c r="A131" s="351">
        <v>40269</v>
      </c>
      <c r="B131" s="347" t="s">
        <v>898</v>
      </c>
      <c r="C131" s="347">
        <v>12002</v>
      </c>
      <c r="D131" s="347">
        <v>35761</v>
      </c>
      <c r="E131" s="347">
        <v>10331</v>
      </c>
      <c r="F131" s="347">
        <v>6216</v>
      </c>
      <c r="G131" s="347">
        <v>28939</v>
      </c>
      <c r="H131" s="347">
        <v>7924</v>
      </c>
      <c r="I131" s="347">
        <v>13372</v>
      </c>
      <c r="J131" s="347">
        <v>32135</v>
      </c>
      <c r="K131" s="347">
        <v>99332</v>
      </c>
      <c r="L131" s="347">
        <v>11933</v>
      </c>
      <c r="M131" s="347">
        <v>39339</v>
      </c>
      <c r="N131" s="347">
        <v>12775</v>
      </c>
      <c r="O131" s="347">
        <v>11816</v>
      </c>
      <c r="P131" s="347">
        <v>74187</v>
      </c>
      <c r="Q131" s="347">
        <v>55022</v>
      </c>
      <c r="R131" s="347">
        <v>27717</v>
      </c>
      <c r="S131" s="347">
        <v>10644</v>
      </c>
      <c r="T131" s="347">
        <v>10949</v>
      </c>
      <c r="U131" s="347">
        <v>57165</v>
      </c>
      <c r="V131" s="347">
        <v>11609</v>
      </c>
      <c r="W131" s="347">
        <v>26320</v>
      </c>
      <c r="X131" s="347">
        <v>17170</v>
      </c>
      <c r="Y131" s="347">
        <v>12675</v>
      </c>
      <c r="Z131" s="347">
        <v>19511</v>
      </c>
      <c r="AA131" s="347">
        <v>31573</v>
      </c>
      <c r="AB131" s="347">
        <v>32358</v>
      </c>
      <c r="AC131" s="347">
        <v>10525</v>
      </c>
      <c r="AD131" s="347">
        <v>33305</v>
      </c>
      <c r="AE131" s="347">
        <v>3875</v>
      </c>
      <c r="AF131" s="347">
        <v>41359</v>
      </c>
      <c r="AG131" s="347">
        <v>17072</v>
      </c>
      <c r="AH131" s="347">
        <v>10145</v>
      </c>
      <c r="AI131" s="347">
        <v>825056</v>
      </c>
      <c r="AK131" s="347" t="s">
        <v>632</v>
      </c>
    </row>
    <row r="132" spans="1:37" x14ac:dyDescent="0.2">
      <c r="A132" s="351">
        <v>40299</v>
      </c>
      <c r="B132" s="347" t="s">
        <v>899</v>
      </c>
      <c r="C132" s="347">
        <v>11978</v>
      </c>
      <c r="D132" s="347">
        <v>35774</v>
      </c>
      <c r="E132" s="347">
        <v>10329</v>
      </c>
      <c r="F132" s="347">
        <v>6210</v>
      </c>
      <c r="G132" s="347">
        <v>28981</v>
      </c>
      <c r="H132" s="347">
        <v>7950</v>
      </c>
      <c r="I132" s="347">
        <v>13389</v>
      </c>
      <c r="J132" s="347">
        <v>32116</v>
      </c>
      <c r="K132" s="347">
        <v>99402</v>
      </c>
      <c r="L132" s="347">
        <v>11887</v>
      </c>
      <c r="M132" s="347">
        <v>39386</v>
      </c>
      <c r="N132" s="347">
        <v>12825</v>
      </c>
      <c r="O132" s="347">
        <v>11850</v>
      </c>
      <c r="P132" s="347">
        <v>74342</v>
      </c>
      <c r="Q132" s="347">
        <v>55138</v>
      </c>
      <c r="R132" s="347">
        <v>27799</v>
      </c>
      <c r="S132" s="347">
        <v>10732</v>
      </c>
      <c r="T132" s="347">
        <v>10964</v>
      </c>
      <c r="U132" s="347">
        <v>57214</v>
      </c>
      <c r="V132" s="347">
        <v>11557</v>
      </c>
      <c r="W132" s="347">
        <v>26291</v>
      </c>
      <c r="X132" s="347">
        <v>17251</v>
      </c>
      <c r="Y132" s="347">
        <v>12623</v>
      </c>
      <c r="Z132" s="347">
        <v>19478</v>
      </c>
      <c r="AA132" s="347">
        <v>31640</v>
      </c>
      <c r="AB132" s="347">
        <v>32371</v>
      </c>
      <c r="AC132" s="347">
        <v>10505</v>
      </c>
      <c r="AD132" s="347">
        <v>33263</v>
      </c>
      <c r="AE132" s="347">
        <v>3915</v>
      </c>
      <c r="AF132" s="347">
        <v>41398</v>
      </c>
      <c r="AG132" s="347">
        <v>17067</v>
      </c>
      <c r="AH132" s="347">
        <v>10109</v>
      </c>
      <c r="AI132" s="347">
        <v>825734</v>
      </c>
      <c r="AK132" s="347" t="s">
        <v>636</v>
      </c>
    </row>
    <row r="133" spans="1:37" x14ac:dyDescent="0.2">
      <c r="A133" s="351">
        <v>40330</v>
      </c>
      <c r="B133" s="347" t="s">
        <v>900</v>
      </c>
      <c r="C133" s="347">
        <v>12035</v>
      </c>
      <c r="D133" s="347">
        <v>35804</v>
      </c>
      <c r="E133" s="347">
        <v>10349</v>
      </c>
      <c r="F133" s="347">
        <v>6242</v>
      </c>
      <c r="G133" s="347">
        <v>29101</v>
      </c>
      <c r="H133" s="347">
        <v>7957</v>
      </c>
      <c r="I133" s="347">
        <v>13452</v>
      </c>
      <c r="J133" s="347">
        <v>32235</v>
      </c>
      <c r="K133" s="347">
        <v>99635</v>
      </c>
      <c r="L133" s="347">
        <v>11873</v>
      </c>
      <c r="M133" s="347">
        <v>39450</v>
      </c>
      <c r="N133" s="347">
        <v>12831</v>
      </c>
      <c r="O133" s="347">
        <v>11924</v>
      </c>
      <c r="P133" s="347">
        <v>74385</v>
      </c>
      <c r="Q133" s="347">
        <v>55283</v>
      </c>
      <c r="R133" s="347">
        <v>27857</v>
      </c>
      <c r="S133" s="347">
        <v>10763</v>
      </c>
      <c r="T133" s="347">
        <v>10931</v>
      </c>
      <c r="U133" s="347">
        <v>57427</v>
      </c>
      <c r="V133" s="347">
        <v>11572</v>
      </c>
      <c r="W133" s="347">
        <v>26361</v>
      </c>
      <c r="X133" s="347">
        <v>17335</v>
      </c>
      <c r="Y133" s="347">
        <v>12682</v>
      </c>
      <c r="Z133" s="347">
        <v>19594</v>
      </c>
      <c r="AA133" s="347">
        <v>31775</v>
      </c>
      <c r="AB133" s="347">
        <v>32486</v>
      </c>
      <c r="AC133" s="347">
        <v>10548</v>
      </c>
      <c r="AD133" s="347">
        <v>33277</v>
      </c>
      <c r="AE133" s="347">
        <v>3912</v>
      </c>
      <c r="AF133" s="347">
        <v>41564</v>
      </c>
      <c r="AG133" s="347">
        <v>17116</v>
      </c>
      <c r="AH133" s="347">
        <v>10107</v>
      </c>
      <c r="AI133" s="347">
        <v>827863</v>
      </c>
      <c r="AK133" s="347" t="s">
        <v>639</v>
      </c>
    </row>
    <row r="134" spans="1:37" x14ac:dyDescent="0.2">
      <c r="A134" s="351">
        <v>40360</v>
      </c>
      <c r="B134" s="347" t="s">
        <v>901</v>
      </c>
      <c r="C134" s="347">
        <v>12028</v>
      </c>
      <c r="D134" s="347">
        <v>35904</v>
      </c>
      <c r="E134" s="347">
        <v>10298</v>
      </c>
      <c r="F134" s="347">
        <v>6236</v>
      </c>
      <c r="G134" s="347">
        <v>29072</v>
      </c>
      <c r="H134" s="347">
        <v>7994</v>
      </c>
      <c r="I134" s="347">
        <v>13478</v>
      </c>
      <c r="J134" s="347">
        <v>32237</v>
      </c>
      <c r="K134" s="347">
        <v>99831</v>
      </c>
      <c r="L134" s="347">
        <v>11792</v>
      </c>
      <c r="M134" s="347">
        <v>39355</v>
      </c>
      <c r="N134" s="347">
        <v>12866</v>
      </c>
      <c r="O134" s="347">
        <v>11943</v>
      </c>
      <c r="P134" s="347">
        <v>74337</v>
      </c>
      <c r="Q134" s="347">
        <v>55466</v>
      </c>
      <c r="R134" s="347">
        <v>27829</v>
      </c>
      <c r="S134" s="347">
        <v>10739</v>
      </c>
      <c r="T134" s="347">
        <v>10919</v>
      </c>
      <c r="U134" s="347">
        <v>57369</v>
      </c>
      <c r="V134" s="347">
        <v>11559</v>
      </c>
      <c r="W134" s="347">
        <v>26395</v>
      </c>
      <c r="X134" s="347">
        <v>17436</v>
      </c>
      <c r="Y134" s="347">
        <v>12706</v>
      </c>
      <c r="Z134" s="347">
        <v>19562</v>
      </c>
      <c r="AA134" s="347">
        <v>31793</v>
      </c>
      <c r="AB134" s="347">
        <v>32503</v>
      </c>
      <c r="AC134" s="347">
        <v>10504</v>
      </c>
      <c r="AD134" s="347">
        <v>33170</v>
      </c>
      <c r="AE134" s="347">
        <v>3921</v>
      </c>
      <c r="AF134" s="347">
        <v>41493</v>
      </c>
      <c r="AG134" s="347">
        <v>17060</v>
      </c>
      <c r="AH134" s="347">
        <v>10072</v>
      </c>
      <c r="AI134" s="347">
        <v>827867</v>
      </c>
      <c r="AK134" s="347" t="s">
        <v>640</v>
      </c>
    </row>
    <row r="135" spans="1:37" x14ac:dyDescent="0.2">
      <c r="A135" s="351">
        <v>40391</v>
      </c>
      <c r="B135" s="347" t="s">
        <v>902</v>
      </c>
      <c r="C135" s="347">
        <v>12034</v>
      </c>
      <c r="D135" s="347">
        <v>36051</v>
      </c>
      <c r="E135" s="347">
        <v>10283</v>
      </c>
      <c r="F135" s="347">
        <v>6241</v>
      </c>
      <c r="G135" s="347">
        <v>29131</v>
      </c>
      <c r="H135" s="347">
        <v>7999</v>
      </c>
      <c r="I135" s="347">
        <v>13525</v>
      </c>
      <c r="J135" s="347">
        <v>32259</v>
      </c>
      <c r="K135" s="347">
        <v>99924</v>
      </c>
      <c r="L135" s="347">
        <v>11755</v>
      </c>
      <c r="M135" s="347">
        <v>39360</v>
      </c>
      <c r="N135" s="347">
        <v>12886</v>
      </c>
      <c r="O135" s="347">
        <v>11976</v>
      </c>
      <c r="P135" s="347">
        <v>74525</v>
      </c>
      <c r="Q135" s="347">
        <v>55581</v>
      </c>
      <c r="R135" s="347">
        <v>27882</v>
      </c>
      <c r="S135" s="347">
        <v>10759</v>
      </c>
      <c r="T135" s="347">
        <v>10951</v>
      </c>
      <c r="U135" s="347">
        <v>57407</v>
      </c>
      <c r="V135" s="347">
        <v>11542</v>
      </c>
      <c r="W135" s="347">
        <v>26389</v>
      </c>
      <c r="X135" s="347">
        <v>17460</v>
      </c>
      <c r="Y135" s="347">
        <v>12701</v>
      </c>
      <c r="Z135" s="347">
        <v>19586</v>
      </c>
      <c r="AA135" s="347">
        <v>31793</v>
      </c>
      <c r="AB135" s="347">
        <v>32574</v>
      </c>
      <c r="AC135" s="347">
        <v>10561</v>
      </c>
      <c r="AD135" s="347">
        <v>33155</v>
      </c>
      <c r="AE135" s="347">
        <v>3935</v>
      </c>
      <c r="AF135" s="347">
        <v>41503</v>
      </c>
      <c r="AG135" s="347">
        <v>17054</v>
      </c>
      <c r="AH135" s="347">
        <v>10099</v>
      </c>
      <c r="AI135" s="347">
        <v>828881</v>
      </c>
      <c r="AK135" s="347" t="s">
        <v>641</v>
      </c>
    </row>
    <row r="136" spans="1:37" x14ac:dyDescent="0.2">
      <c r="A136" s="351">
        <v>40422</v>
      </c>
      <c r="B136" s="347" t="s">
        <v>903</v>
      </c>
      <c r="C136" s="347">
        <v>11995</v>
      </c>
      <c r="D136" s="347">
        <v>36144</v>
      </c>
      <c r="E136" s="347">
        <v>10258</v>
      </c>
      <c r="F136" s="347">
        <v>6211</v>
      </c>
      <c r="G136" s="347">
        <v>29094</v>
      </c>
      <c r="H136" s="347">
        <v>8020</v>
      </c>
      <c r="I136" s="347">
        <v>13510</v>
      </c>
      <c r="J136" s="347">
        <v>32181</v>
      </c>
      <c r="K136" s="347">
        <v>99949</v>
      </c>
      <c r="L136" s="347">
        <v>11756</v>
      </c>
      <c r="M136" s="347">
        <v>39391</v>
      </c>
      <c r="N136" s="347">
        <v>12839</v>
      </c>
      <c r="O136" s="347">
        <v>11934</v>
      </c>
      <c r="P136" s="347">
        <v>74463</v>
      </c>
      <c r="Q136" s="347">
        <v>55636</v>
      </c>
      <c r="R136" s="347">
        <v>27817</v>
      </c>
      <c r="S136" s="347">
        <v>10771</v>
      </c>
      <c r="T136" s="347">
        <v>10950</v>
      </c>
      <c r="U136" s="347">
        <v>57359</v>
      </c>
      <c r="V136" s="347">
        <v>11491</v>
      </c>
      <c r="W136" s="347">
        <v>26362</v>
      </c>
      <c r="X136" s="347">
        <v>17481</v>
      </c>
      <c r="Y136" s="347">
        <v>12726</v>
      </c>
      <c r="Z136" s="347">
        <v>19563</v>
      </c>
      <c r="AA136" s="347">
        <v>31737</v>
      </c>
      <c r="AB136" s="347">
        <v>32561</v>
      </c>
      <c r="AC136" s="347">
        <v>10455</v>
      </c>
      <c r="AD136" s="347">
        <v>33093</v>
      </c>
      <c r="AE136" s="347">
        <v>3950</v>
      </c>
      <c r="AF136" s="347">
        <v>41442</v>
      </c>
      <c r="AG136" s="347">
        <v>17088</v>
      </c>
      <c r="AH136" s="347">
        <v>10037</v>
      </c>
      <c r="AI136" s="347">
        <v>828264</v>
      </c>
      <c r="AK136" s="347" t="s">
        <v>642</v>
      </c>
    </row>
    <row r="137" spans="1:37" x14ac:dyDescent="0.2">
      <c r="A137" s="351">
        <v>40452</v>
      </c>
      <c r="B137" s="347" t="s">
        <v>904</v>
      </c>
      <c r="C137" s="347">
        <v>11980</v>
      </c>
      <c r="D137" s="347">
        <v>36248</v>
      </c>
      <c r="E137" s="347">
        <v>10239</v>
      </c>
      <c r="F137" s="347">
        <v>6227</v>
      </c>
      <c r="G137" s="347">
        <v>29098</v>
      </c>
      <c r="H137" s="347">
        <v>8044</v>
      </c>
      <c r="I137" s="347">
        <v>13502</v>
      </c>
      <c r="J137" s="347">
        <v>32183</v>
      </c>
      <c r="K137" s="347">
        <v>100034</v>
      </c>
      <c r="L137" s="347">
        <v>11800</v>
      </c>
      <c r="M137" s="347">
        <v>39496</v>
      </c>
      <c r="N137" s="347">
        <v>12836</v>
      </c>
      <c r="O137" s="347">
        <v>11956</v>
      </c>
      <c r="P137" s="347">
        <v>74721</v>
      </c>
      <c r="Q137" s="347">
        <v>55773</v>
      </c>
      <c r="R137" s="347">
        <v>27786</v>
      </c>
      <c r="S137" s="347">
        <v>10814</v>
      </c>
      <c r="T137" s="347">
        <v>10934</v>
      </c>
      <c r="U137" s="347">
        <v>57527</v>
      </c>
      <c r="V137" s="347">
        <v>11548</v>
      </c>
      <c r="W137" s="347">
        <v>26448</v>
      </c>
      <c r="X137" s="347">
        <v>17587</v>
      </c>
      <c r="Y137" s="347">
        <v>12757</v>
      </c>
      <c r="Z137" s="347">
        <v>19610</v>
      </c>
      <c r="AA137" s="347">
        <v>31783</v>
      </c>
      <c r="AB137" s="347">
        <v>32484</v>
      </c>
      <c r="AC137" s="347">
        <v>10477</v>
      </c>
      <c r="AD137" s="347">
        <v>32977</v>
      </c>
      <c r="AE137" s="347">
        <v>3929</v>
      </c>
      <c r="AF137" s="347">
        <v>41446</v>
      </c>
      <c r="AG137" s="347">
        <v>17151</v>
      </c>
      <c r="AH137" s="347">
        <v>10033</v>
      </c>
      <c r="AI137" s="347">
        <v>829428</v>
      </c>
      <c r="AK137" s="347" t="s">
        <v>643</v>
      </c>
    </row>
    <row r="138" spans="1:37" x14ac:dyDescent="0.2">
      <c r="A138" s="351">
        <v>40483</v>
      </c>
      <c r="B138" s="347" t="s">
        <v>905</v>
      </c>
      <c r="C138" s="347">
        <v>12000</v>
      </c>
      <c r="D138" s="347">
        <v>36359</v>
      </c>
      <c r="E138" s="347">
        <v>10213</v>
      </c>
      <c r="F138" s="347">
        <v>6254</v>
      </c>
      <c r="G138" s="347">
        <v>29082</v>
      </c>
      <c r="H138" s="347">
        <v>8061</v>
      </c>
      <c r="I138" s="347">
        <v>13527</v>
      </c>
      <c r="J138" s="347">
        <v>32077</v>
      </c>
      <c r="K138" s="347">
        <v>99772</v>
      </c>
      <c r="L138" s="347">
        <v>11713</v>
      </c>
      <c r="M138" s="347">
        <v>39481</v>
      </c>
      <c r="N138" s="347">
        <v>12757</v>
      </c>
      <c r="O138" s="347">
        <v>11974</v>
      </c>
      <c r="P138" s="347">
        <v>74584</v>
      </c>
      <c r="Q138" s="347">
        <v>55860</v>
      </c>
      <c r="R138" s="347">
        <v>27805</v>
      </c>
      <c r="S138" s="347">
        <v>10836</v>
      </c>
      <c r="T138" s="347">
        <v>10943</v>
      </c>
      <c r="U138" s="347">
        <v>57464</v>
      </c>
      <c r="V138" s="347">
        <v>11525</v>
      </c>
      <c r="W138" s="347">
        <v>26409</v>
      </c>
      <c r="X138" s="347">
        <v>17563</v>
      </c>
      <c r="Y138" s="347">
        <v>12760</v>
      </c>
      <c r="Z138" s="347">
        <v>19633</v>
      </c>
      <c r="AA138" s="347">
        <v>31784</v>
      </c>
      <c r="AB138" s="347">
        <v>32451</v>
      </c>
      <c r="AC138" s="347">
        <v>10442</v>
      </c>
      <c r="AD138" s="347">
        <v>32944</v>
      </c>
      <c r="AE138" s="347">
        <v>3903</v>
      </c>
      <c r="AF138" s="347">
        <v>41353</v>
      </c>
      <c r="AG138" s="347">
        <v>17210</v>
      </c>
      <c r="AH138" s="347">
        <v>9974</v>
      </c>
      <c r="AI138" s="347">
        <v>828713</v>
      </c>
      <c r="AK138" s="347" t="s">
        <v>644</v>
      </c>
    </row>
    <row r="139" spans="1:37" x14ac:dyDescent="0.2">
      <c r="A139" s="351">
        <v>40513</v>
      </c>
      <c r="B139" s="347" t="s">
        <v>906</v>
      </c>
      <c r="C139" s="347">
        <v>11964</v>
      </c>
      <c r="D139" s="347">
        <v>36210</v>
      </c>
      <c r="E139" s="347">
        <v>10176</v>
      </c>
      <c r="F139" s="347">
        <v>6275</v>
      </c>
      <c r="G139" s="347">
        <v>28999</v>
      </c>
      <c r="H139" s="347">
        <v>8065</v>
      </c>
      <c r="I139" s="347">
        <v>13489</v>
      </c>
      <c r="J139" s="347">
        <v>31949</v>
      </c>
      <c r="K139" s="347">
        <v>99623</v>
      </c>
      <c r="L139" s="347">
        <v>11699</v>
      </c>
      <c r="M139" s="347">
        <v>39428</v>
      </c>
      <c r="N139" s="347">
        <v>12696</v>
      </c>
      <c r="O139" s="347">
        <v>11937</v>
      </c>
      <c r="P139" s="347">
        <v>74713</v>
      </c>
      <c r="Q139" s="347">
        <v>55699</v>
      </c>
      <c r="R139" s="347">
        <v>27787</v>
      </c>
      <c r="S139" s="347">
        <v>10852</v>
      </c>
      <c r="T139" s="347">
        <v>10898</v>
      </c>
      <c r="U139" s="347">
        <v>57480</v>
      </c>
      <c r="V139" s="347">
        <v>11479</v>
      </c>
      <c r="W139" s="347">
        <v>26354</v>
      </c>
      <c r="X139" s="347">
        <v>17514</v>
      </c>
      <c r="Y139" s="347">
        <v>12724</v>
      </c>
      <c r="Z139" s="347">
        <v>19607</v>
      </c>
      <c r="AA139" s="347">
        <v>31692</v>
      </c>
      <c r="AB139" s="347">
        <v>32327</v>
      </c>
      <c r="AC139" s="347">
        <v>10372</v>
      </c>
      <c r="AD139" s="347">
        <v>32781</v>
      </c>
      <c r="AE139" s="347">
        <v>3892</v>
      </c>
      <c r="AF139" s="347">
        <v>41179</v>
      </c>
      <c r="AG139" s="347">
        <v>17152</v>
      </c>
      <c r="AH139" s="347">
        <v>9947</v>
      </c>
      <c r="AI139" s="347">
        <v>826959</v>
      </c>
      <c r="AK139" s="347" t="s">
        <v>645</v>
      </c>
    </row>
    <row r="140" spans="1:37" x14ac:dyDescent="0.2">
      <c r="A140" s="351">
        <v>40544</v>
      </c>
      <c r="B140" s="347" t="s">
        <v>1044</v>
      </c>
      <c r="C140" s="347">
        <v>11899</v>
      </c>
      <c r="D140" s="347">
        <v>36058</v>
      </c>
      <c r="E140" s="347">
        <v>10125</v>
      </c>
      <c r="F140" s="347">
        <v>6219</v>
      </c>
      <c r="G140" s="347">
        <v>28851</v>
      </c>
      <c r="H140" s="347">
        <v>8030</v>
      </c>
      <c r="I140" s="347">
        <v>13323</v>
      </c>
      <c r="J140" s="347">
        <v>31880</v>
      </c>
      <c r="K140" s="347">
        <v>99292</v>
      </c>
      <c r="L140" s="347">
        <v>11660</v>
      </c>
      <c r="M140" s="347">
        <v>39181</v>
      </c>
      <c r="N140" s="347">
        <v>12616</v>
      </c>
      <c r="O140" s="347">
        <v>11864</v>
      </c>
      <c r="P140" s="347">
        <v>74555</v>
      </c>
      <c r="Q140" s="347">
        <v>55400</v>
      </c>
      <c r="R140" s="347">
        <v>27649</v>
      </c>
      <c r="S140" s="347">
        <v>10816</v>
      </c>
      <c r="T140" s="347">
        <v>10836</v>
      </c>
      <c r="U140" s="347">
        <v>57247</v>
      </c>
      <c r="V140" s="347">
        <v>11338</v>
      </c>
      <c r="W140" s="347">
        <v>26205</v>
      </c>
      <c r="X140" s="347">
        <v>17405</v>
      </c>
      <c r="Y140" s="347">
        <v>12633</v>
      </c>
      <c r="Z140" s="347">
        <v>19499</v>
      </c>
      <c r="AA140" s="347">
        <v>31596</v>
      </c>
      <c r="AB140" s="347">
        <v>32227</v>
      </c>
      <c r="AC140" s="347">
        <v>10262</v>
      </c>
      <c r="AD140" s="347">
        <v>32499</v>
      </c>
      <c r="AE140" s="347">
        <v>3844</v>
      </c>
      <c r="AF140" s="347">
        <v>40967</v>
      </c>
      <c r="AG140" s="347">
        <v>17082</v>
      </c>
      <c r="AH140" s="347">
        <v>9908</v>
      </c>
      <c r="AI140" s="347">
        <v>822966</v>
      </c>
      <c r="AJ140" s="347">
        <v>2011</v>
      </c>
      <c r="AK140" s="347" t="s">
        <v>637</v>
      </c>
    </row>
    <row r="141" spans="1:37" x14ac:dyDescent="0.2">
      <c r="A141" s="351">
        <v>40575</v>
      </c>
      <c r="B141" s="347" t="s">
        <v>907</v>
      </c>
      <c r="C141" s="347">
        <v>11970</v>
      </c>
      <c r="D141" s="347">
        <v>36187</v>
      </c>
      <c r="E141" s="347">
        <v>10134</v>
      </c>
      <c r="F141" s="347">
        <v>6242</v>
      </c>
      <c r="G141" s="347">
        <v>28902</v>
      </c>
      <c r="H141" s="347">
        <v>8067</v>
      </c>
      <c r="I141" s="347">
        <v>13387</v>
      </c>
      <c r="J141" s="347">
        <v>31978</v>
      </c>
      <c r="K141" s="347">
        <v>99361</v>
      </c>
      <c r="L141" s="347">
        <v>11711</v>
      </c>
      <c r="M141" s="347">
        <v>39293</v>
      </c>
      <c r="N141" s="347">
        <v>12600</v>
      </c>
      <c r="O141" s="347">
        <v>11874</v>
      </c>
      <c r="P141" s="347">
        <v>74888</v>
      </c>
      <c r="Q141" s="347">
        <v>55504</v>
      </c>
      <c r="R141" s="347">
        <v>27648</v>
      </c>
      <c r="S141" s="347">
        <v>10867</v>
      </c>
      <c r="T141" s="347">
        <v>10880</v>
      </c>
      <c r="U141" s="347">
        <v>57265</v>
      </c>
      <c r="V141" s="347">
        <v>11305</v>
      </c>
      <c r="W141" s="347">
        <v>26257</v>
      </c>
      <c r="X141" s="347">
        <v>17449</v>
      </c>
      <c r="Y141" s="347">
        <v>12654</v>
      </c>
      <c r="Z141" s="347">
        <v>19518</v>
      </c>
      <c r="AA141" s="347">
        <v>31612</v>
      </c>
      <c r="AB141" s="347">
        <v>32324</v>
      </c>
      <c r="AC141" s="347">
        <v>10256</v>
      </c>
      <c r="AD141" s="347">
        <v>32424</v>
      </c>
      <c r="AE141" s="347">
        <v>3832</v>
      </c>
      <c r="AF141" s="347">
        <v>41046</v>
      </c>
      <c r="AG141" s="347">
        <v>17145</v>
      </c>
      <c r="AH141" s="347">
        <v>9947</v>
      </c>
      <c r="AI141" s="347">
        <v>824527</v>
      </c>
      <c r="AK141" s="347" t="s">
        <v>638</v>
      </c>
    </row>
    <row r="142" spans="1:37" x14ac:dyDescent="0.2">
      <c r="A142" s="351">
        <v>40603</v>
      </c>
      <c r="B142" s="347" t="s">
        <v>908</v>
      </c>
      <c r="C142" s="347">
        <v>11980</v>
      </c>
      <c r="D142" s="347">
        <v>36294</v>
      </c>
      <c r="E142" s="347">
        <v>10165</v>
      </c>
      <c r="F142" s="347">
        <v>6264</v>
      </c>
      <c r="G142" s="347">
        <v>28940</v>
      </c>
      <c r="H142" s="347">
        <v>8107</v>
      </c>
      <c r="I142" s="347">
        <v>13411</v>
      </c>
      <c r="J142" s="347">
        <v>32052</v>
      </c>
      <c r="K142" s="347">
        <v>99606</v>
      </c>
      <c r="L142" s="347">
        <v>11720</v>
      </c>
      <c r="M142" s="347">
        <v>39396</v>
      </c>
      <c r="N142" s="347">
        <v>12594</v>
      </c>
      <c r="O142" s="347">
        <v>11895</v>
      </c>
      <c r="P142" s="347">
        <v>75096</v>
      </c>
      <c r="Q142" s="347">
        <v>55815</v>
      </c>
      <c r="R142" s="347">
        <v>27736</v>
      </c>
      <c r="S142" s="347">
        <v>10892</v>
      </c>
      <c r="T142" s="347">
        <v>10833</v>
      </c>
      <c r="U142" s="347">
        <v>57427</v>
      </c>
      <c r="V142" s="347">
        <v>11313</v>
      </c>
      <c r="W142" s="347">
        <v>26354</v>
      </c>
      <c r="X142" s="347">
        <v>17511</v>
      </c>
      <c r="Y142" s="347">
        <v>12680</v>
      </c>
      <c r="Z142" s="347">
        <v>19585</v>
      </c>
      <c r="AA142" s="347">
        <v>31677</v>
      </c>
      <c r="AB142" s="347">
        <v>32421</v>
      </c>
      <c r="AC142" s="347">
        <v>10316</v>
      </c>
      <c r="AD142" s="347">
        <v>32456</v>
      </c>
      <c r="AE142" s="347">
        <v>3846</v>
      </c>
      <c r="AF142" s="347">
        <v>41203</v>
      </c>
      <c r="AG142" s="347">
        <v>17223</v>
      </c>
      <c r="AH142" s="347">
        <v>10017</v>
      </c>
      <c r="AI142" s="347">
        <v>826825</v>
      </c>
      <c r="AK142" s="347" t="s">
        <v>592</v>
      </c>
    </row>
    <row r="143" spans="1:37" x14ac:dyDescent="0.2">
      <c r="A143" s="351">
        <v>40634</v>
      </c>
      <c r="B143" s="347" t="s">
        <v>909</v>
      </c>
      <c r="C143" s="347">
        <v>11990</v>
      </c>
      <c r="D143" s="347">
        <v>36399</v>
      </c>
      <c r="E143" s="347">
        <v>10130</v>
      </c>
      <c r="F143" s="347">
        <v>6273</v>
      </c>
      <c r="G143" s="347">
        <v>29027</v>
      </c>
      <c r="H143" s="347">
        <v>8146</v>
      </c>
      <c r="I143" s="347">
        <v>13437</v>
      </c>
      <c r="J143" s="347">
        <v>31973</v>
      </c>
      <c r="K143" s="347">
        <v>99629</v>
      </c>
      <c r="L143" s="347">
        <v>11780</v>
      </c>
      <c r="M143" s="347">
        <v>39383</v>
      </c>
      <c r="N143" s="347">
        <v>12620</v>
      </c>
      <c r="O143" s="347">
        <v>11909</v>
      </c>
      <c r="P143" s="347">
        <v>75245</v>
      </c>
      <c r="Q143" s="347">
        <v>55904</v>
      </c>
      <c r="R143" s="347">
        <v>27812</v>
      </c>
      <c r="S143" s="347">
        <v>10903</v>
      </c>
      <c r="T143" s="347">
        <v>10837</v>
      </c>
      <c r="U143" s="347">
        <v>57396</v>
      </c>
      <c r="V143" s="347">
        <v>11362</v>
      </c>
      <c r="W143" s="347">
        <v>26469</v>
      </c>
      <c r="X143" s="347">
        <v>17593</v>
      </c>
      <c r="Y143" s="347">
        <v>12689</v>
      </c>
      <c r="Z143" s="347">
        <v>19566</v>
      </c>
      <c r="AA143" s="347">
        <v>31700</v>
      </c>
      <c r="AB143" s="347">
        <v>32400</v>
      </c>
      <c r="AC143" s="347">
        <v>10296</v>
      </c>
      <c r="AD143" s="347">
        <v>32408</v>
      </c>
      <c r="AE143" s="347">
        <v>3860</v>
      </c>
      <c r="AF143" s="347">
        <v>41205</v>
      </c>
      <c r="AG143" s="347">
        <v>17232</v>
      </c>
      <c r="AH143" s="347">
        <v>9977</v>
      </c>
      <c r="AI143" s="347">
        <v>827550</v>
      </c>
      <c r="AK143" s="347" t="s">
        <v>632</v>
      </c>
    </row>
    <row r="144" spans="1:37" x14ac:dyDescent="0.2">
      <c r="A144" s="351">
        <v>40664</v>
      </c>
      <c r="B144" s="347" t="s">
        <v>910</v>
      </c>
      <c r="C144" s="347">
        <v>11984</v>
      </c>
      <c r="D144" s="347">
        <v>36534</v>
      </c>
      <c r="E144" s="347">
        <v>10105</v>
      </c>
      <c r="F144" s="347">
        <v>6263</v>
      </c>
      <c r="G144" s="347">
        <v>29047</v>
      </c>
      <c r="H144" s="347">
        <v>8134</v>
      </c>
      <c r="I144" s="347">
        <v>13500</v>
      </c>
      <c r="J144" s="347">
        <v>32038</v>
      </c>
      <c r="K144" s="347">
        <v>99756</v>
      </c>
      <c r="L144" s="347">
        <v>11827</v>
      </c>
      <c r="M144" s="347">
        <v>39425</v>
      </c>
      <c r="N144" s="347">
        <v>12602</v>
      </c>
      <c r="O144" s="347">
        <v>11964</v>
      </c>
      <c r="P144" s="347">
        <v>75410</v>
      </c>
      <c r="Q144" s="347">
        <v>56035</v>
      </c>
      <c r="R144" s="347">
        <v>27885</v>
      </c>
      <c r="S144" s="347">
        <v>10909</v>
      </c>
      <c r="T144" s="347">
        <v>10844</v>
      </c>
      <c r="U144" s="347">
        <v>57395</v>
      </c>
      <c r="V144" s="347">
        <v>11355</v>
      </c>
      <c r="W144" s="347">
        <v>26533</v>
      </c>
      <c r="X144" s="347">
        <v>17622</v>
      </c>
      <c r="Y144" s="347">
        <v>12752</v>
      </c>
      <c r="Z144" s="347">
        <v>19598</v>
      </c>
      <c r="AA144" s="347">
        <v>31708</v>
      </c>
      <c r="AB144" s="347">
        <v>32465</v>
      </c>
      <c r="AC144" s="347">
        <v>10299</v>
      </c>
      <c r="AD144" s="347">
        <v>32433</v>
      </c>
      <c r="AE144" s="347">
        <v>3884</v>
      </c>
      <c r="AF144" s="347">
        <v>41281</v>
      </c>
      <c r="AG144" s="347">
        <v>17261</v>
      </c>
      <c r="AH144" s="347">
        <v>9994</v>
      </c>
      <c r="AI144" s="347">
        <v>828842</v>
      </c>
      <c r="AK144" s="347" t="s">
        <v>636</v>
      </c>
    </row>
    <row r="145" spans="1:37" x14ac:dyDescent="0.2">
      <c r="A145" s="351">
        <v>40695</v>
      </c>
      <c r="B145" s="347" t="s">
        <v>911</v>
      </c>
      <c r="C145" s="347">
        <v>12003</v>
      </c>
      <c r="D145" s="347">
        <v>36569</v>
      </c>
      <c r="E145" s="347">
        <v>10129</v>
      </c>
      <c r="F145" s="347">
        <v>6272</v>
      </c>
      <c r="G145" s="347">
        <v>29142</v>
      </c>
      <c r="H145" s="347">
        <v>8179</v>
      </c>
      <c r="I145" s="347">
        <v>13527</v>
      </c>
      <c r="J145" s="347">
        <v>32011</v>
      </c>
      <c r="K145" s="347">
        <v>99901</v>
      </c>
      <c r="L145" s="347">
        <v>11828</v>
      </c>
      <c r="M145" s="347">
        <v>39455</v>
      </c>
      <c r="N145" s="347">
        <v>12625</v>
      </c>
      <c r="O145" s="347">
        <v>11945</v>
      </c>
      <c r="P145" s="347">
        <v>75543</v>
      </c>
      <c r="Q145" s="347">
        <v>56181</v>
      </c>
      <c r="R145" s="347">
        <v>28003</v>
      </c>
      <c r="S145" s="347">
        <v>10930</v>
      </c>
      <c r="T145" s="347">
        <v>10821</v>
      </c>
      <c r="U145" s="347">
        <v>57623</v>
      </c>
      <c r="V145" s="347">
        <v>11382</v>
      </c>
      <c r="W145" s="347">
        <v>26690</v>
      </c>
      <c r="X145" s="347">
        <v>17656</v>
      </c>
      <c r="Y145" s="347">
        <v>12744</v>
      </c>
      <c r="Z145" s="347">
        <v>19698</v>
      </c>
      <c r="AA145" s="347">
        <v>31799</v>
      </c>
      <c r="AB145" s="347">
        <v>32602</v>
      </c>
      <c r="AC145" s="347">
        <v>10308</v>
      </c>
      <c r="AD145" s="347">
        <v>32407</v>
      </c>
      <c r="AE145" s="347">
        <v>3955</v>
      </c>
      <c r="AF145" s="347">
        <v>41482</v>
      </c>
      <c r="AG145" s="347">
        <v>17322</v>
      </c>
      <c r="AH145" s="347">
        <v>10038</v>
      </c>
      <c r="AI145" s="347">
        <v>830770</v>
      </c>
      <c r="AK145" s="347" t="s">
        <v>639</v>
      </c>
    </row>
    <row r="146" spans="1:37" x14ac:dyDescent="0.2">
      <c r="A146" s="351">
        <v>40725</v>
      </c>
      <c r="B146" s="347" t="s">
        <v>912</v>
      </c>
      <c r="C146" s="347">
        <v>11999</v>
      </c>
      <c r="D146" s="347">
        <v>36505</v>
      </c>
      <c r="E146" s="347">
        <v>10123</v>
      </c>
      <c r="F146" s="347">
        <v>6248</v>
      </c>
      <c r="G146" s="347">
        <v>29117</v>
      </c>
      <c r="H146" s="347">
        <v>8205</v>
      </c>
      <c r="I146" s="347">
        <v>13550</v>
      </c>
      <c r="J146" s="347">
        <v>31995</v>
      </c>
      <c r="K146" s="347">
        <v>100140</v>
      </c>
      <c r="L146" s="347">
        <v>11792</v>
      </c>
      <c r="M146" s="347">
        <v>39480</v>
      </c>
      <c r="N146" s="347">
        <v>12601</v>
      </c>
      <c r="O146" s="347">
        <v>11941</v>
      </c>
      <c r="P146" s="347">
        <v>75515</v>
      </c>
      <c r="Q146" s="347">
        <v>56355</v>
      </c>
      <c r="R146" s="347">
        <v>28004</v>
      </c>
      <c r="S146" s="347">
        <v>10965</v>
      </c>
      <c r="T146" s="347">
        <v>10788</v>
      </c>
      <c r="U146" s="347">
        <v>57610</v>
      </c>
      <c r="V146" s="347">
        <v>11356</v>
      </c>
      <c r="W146" s="347">
        <v>26752</v>
      </c>
      <c r="X146" s="347">
        <v>17659</v>
      </c>
      <c r="Y146" s="347">
        <v>12723</v>
      </c>
      <c r="Z146" s="347">
        <v>19730</v>
      </c>
      <c r="AA146" s="347">
        <v>31808</v>
      </c>
      <c r="AB146" s="347">
        <v>32576</v>
      </c>
      <c r="AC146" s="347">
        <v>10303</v>
      </c>
      <c r="AD146" s="347">
        <v>32309</v>
      </c>
      <c r="AE146" s="347">
        <v>3969</v>
      </c>
      <c r="AF146" s="347">
        <v>41554</v>
      </c>
      <c r="AG146" s="347">
        <v>17317</v>
      </c>
      <c r="AH146" s="347">
        <v>10022</v>
      </c>
      <c r="AI146" s="347">
        <v>831011</v>
      </c>
      <c r="AK146" s="347" t="s">
        <v>640</v>
      </c>
    </row>
    <row r="147" spans="1:37" x14ac:dyDescent="0.2">
      <c r="A147" s="351">
        <v>40756</v>
      </c>
      <c r="B147" s="347" t="s">
        <v>913</v>
      </c>
      <c r="C147" s="347">
        <v>12048</v>
      </c>
      <c r="D147" s="347">
        <v>36549</v>
      </c>
      <c r="E147" s="347">
        <v>10110</v>
      </c>
      <c r="F147" s="347">
        <v>6224</v>
      </c>
      <c r="G147" s="347">
        <v>29134</v>
      </c>
      <c r="H147" s="347">
        <v>8249</v>
      </c>
      <c r="I147" s="347">
        <v>13601</v>
      </c>
      <c r="J147" s="347">
        <v>31943</v>
      </c>
      <c r="K147" s="347">
        <v>100034</v>
      </c>
      <c r="L147" s="347">
        <v>11797</v>
      </c>
      <c r="M147" s="347">
        <v>39494</v>
      </c>
      <c r="N147" s="347">
        <v>12553</v>
      </c>
      <c r="O147" s="347">
        <v>11972</v>
      </c>
      <c r="P147" s="347">
        <v>75719</v>
      </c>
      <c r="Q147" s="347">
        <v>56485</v>
      </c>
      <c r="R147" s="347">
        <v>28096</v>
      </c>
      <c r="S147" s="347">
        <v>11011</v>
      </c>
      <c r="T147" s="347">
        <v>10741</v>
      </c>
      <c r="U147" s="347">
        <v>57579</v>
      </c>
      <c r="V147" s="347">
        <v>11375</v>
      </c>
      <c r="W147" s="347">
        <v>26760</v>
      </c>
      <c r="X147" s="347">
        <v>17747</v>
      </c>
      <c r="Y147" s="347">
        <v>12699</v>
      </c>
      <c r="Z147" s="347">
        <v>19723</v>
      </c>
      <c r="AA147" s="347">
        <v>31735</v>
      </c>
      <c r="AB147" s="347">
        <v>32531</v>
      </c>
      <c r="AC147" s="347">
        <v>10359</v>
      </c>
      <c r="AD147" s="347">
        <v>32248</v>
      </c>
      <c r="AE147" s="347">
        <v>3995</v>
      </c>
      <c r="AF147" s="347">
        <v>41614</v>
      </c>
      <c r="AG147" s="347">
        <v>17352</v>
      </c>
      <c r="AH147" s="347">
        <v>10062</v>
      </c>
      <c r="AI147" s="347">
        <v>831539</v>
      </c>
      <c r="AK147" s="347" t="s">
        <v>641</v>
      </c>
    </row>
    <row r="148" spans="1:37" x14ac:dyDescent="0.2">
      <c r="A148" s="351">
        <v>40787</v>
      </c>
      <c r="B148" s="347" t="s">
        <v>914</v>
      </c>
      <c r="C148" s="347">
        <v>12031</v>
      </c>
      <c r="D148" s="347">
        <v>36492</v>
      </c>
      <c r="E148" s="347">
        <v>10127</v>
      </c>
      <c r="F148" s="347">
        <v>6217</v>
      </c>
      <c r="G148" s="347">
        <v>29180</v>
      </c>
      <c r="H148" s="347">
        <v>8275</v>
      </c>
      <c r="I148" s="347">
        <v>13618</v>
      </c>
      <c r="J148" s="347">
        <v>31925</v>
      </c>
      <c r="K148" s="347">
        <v>100262</v>
      </c>
      <c r="L148" s="347">
        <v>11820</v>
      </c>
      <c r="M148" s="347">
        <v>39484</v>
      </c>
      <c r="N148" s="347">
        <v>12457</v>
      </c>
      <c r="O148" s="347">
        <v>11994</v>
      </c>
      <c r="P148" s="347">
        <v>75739</v>
      </c>
      <c r="Q148" s="347">
        <v>56600</v>
      </c>
      <c r="R148" s="347">
        <v>28098</v>
      </c>
      <c r="S148" s="347">
        <v>11053</v>
      </c>
      <c r="T148" s="347">
        <v>10669</v>
      </c>
      <c r="U148" s="347">
        <v>57457</v>
      </c>
      <c r="V148" s="347">
        <v>11399</v>
      </c>
      <c r="W148" s="347">
        <v>26703</v>
      </c>
      <c r="X148" s="347">
        <v>17760</v>
      </c>
      <c r="Y148" s="347">
        <v>12669</v>
      </c>
      <c r="Z148" s="347">
        <v>19689</v>
      </c>
      <c r="AA148" s="347">
        <v>31654</v>
      </c>
      <c r="AB148" s="347">
        <v>32687</v>
      </c>
      <c r="AC148" s="347">
        <v>10336</v>
      </c>
      <c r="AD148" s="347">
        <v>32139</v>
      </c>
      <c r="AE148" s="347">
        <v>4025</v>
      </c>
      <c r="AF148" s="347">
        <v>41629</v>
      </c>
      <c r="AG148" s="347">
        <v>17302</v>
      </c>
      <c r="AH148" s="347">
        <v>10048</v>
      </c>
      <c r="AI148" s="347">
        <v>831538</v>
      </c>
      <c r="AK148" s="347" t="s">
        <v>642</v>
      </c>
    </row>
    <row r="149" spans="1:37" x14ac:dyDescent="0.2">
      <c r="A149" s="351">
        <v>40817</v>
      </c>
      <c r="B149" s="347" t="s">
        <v>915</v>
      </c>
      <c r="C149" s="347">
        <v>12072</v>
      </c>
      <c r="D149" s="347">
        <v>36409</v>
      </c>
      <c r="E149" s="347">
        <v>10077</v>
      </c>
      <c r="F149" s="347">
        <v>6215</v>
      </c>
      <c r="G149" s="347">
        <v>29193</v>
      </c>
      <c r="H149" s="347">
        <v>8274</v>
      </c>
      <c r="I149" s="347">
        <v>13683</v>
      </c>
      <c r="J149" s="347">
        <v>31952</v>
      </c>
      <c r="K149" s="347">
        <v>99983</v>
      </c>
      <c r="L149" s="347">
        <v>11864</v>
      </c>
      <c r="M149" s="347">
        <v>39599</v>
      </c>
      <c r="N149" s="347">
        <v>12365</v>
      </c>
      <c r="O149" s="347">
        <v>12033</v>
      </c>
      <c r="P149" s="347">
        <v>75866</v>
      </c>
      <c r="Q149" s="347">
        <v>56407</v>
      </c>
      <c r="R149" s="347">
        <v>28090</v>
      </c>
      <c r="S149" s="347">
        <v>11099</v>
      </c>
      <c r="T149" s="347">
        <v>10567</v>
      </c>
      <c r="U149" s="347">
        <v>57570</v>
      </c>
      <c r="V149" s="347">
        <v>11449</v>
      </c>
      <c r="W149" s="347">
        <v>26727</v>
      </c>
      <c r="X149" s="347">
        <v>17859</v>
      </c>
      <c r="Y149" s="347">
        <v>12654</v>
      </c>
      <c r="Z149" s="347">
        <v>19729</v>
      </c>
      <c r="AA149" s="347">
        <v>31798</v>
      </c>
      <c r="AB149" s="347">
        <v>32728</v>
      </c>
      <c r="AC149" s="347">
        <v>10340</v>
      </c>
      <c r="AD149" s="347">
        <v>32108</v>
      </c>
      <c r="AE149" s="347">
        <v>4029</v>
      </c>
      <c r="AF149" s="347">
        <v>41693</v>
      </c>
      <c r="AG149" s="347">
        <v>17365</v>
      </c>
      <c r="AH149" s="347">
        <v>10054</v>
      </c>
      <c r="AI149" s="347">
        <v>831851</v>
      </c>
      <c r="AK149" s="347" t="s">
        <v>643</v>
      </c>
    </row>
    <row r="150" spans="1:37" x14ac:dyDescent="0.2">
      <c r="A150" s="351">
        <v>40848</v>
      </c>
      <c r="B150" s="347" t="s">
        <v>916</v>
      </c>
      <c r="C150" s="347">
        <v>12047</v>
      </c>
      <c r="D150" s="347">
        <v>36285</v>
      </c>
      <c r="E150" s="347">
        <v>10068</v>
      </c>
      <c r="F150" s="347">
        <v>6184</v>
      </c>
      <c r="G150" s="347">
        <v>29113</v>
      </c>
      <c r="H150" s="347">
        <v>8285</v>
      </c>
      <c r="I150" s="347">
        <v>13633</v>
      </c>
      <c r="J150" s="347">
        <v>31888</v>
      </c>
      <c r="K150" s="347">
        <v>99982</v>
      </c>
      <c r="L150" s="347">
        <v>11866</v>
      </c>
      <c r="M150" s="347">
        <v>39487</v>
      </c>
      <c r="N150" s="347">
        <v>12354</v>
      </c>
      <c r="O150" s="347">
        <v>12016</v>
      </c>
      <c r="P150" s="347">
        <v>75832</v>
      </c>
      <c r="Q150" s="347">
        <v>56476</v>
      </c>
      <c r="R150" s="347">
        <v>28040</v>
      </c>
      <c r="S150" s="347">
        <v>11065</v>
      </c>
      <c r="T150" s="347">
        <v>10556</v>
      </c>
      <c r="U150" s="347">
        <v>57416</v>
      </c>
      <c r="V150" s="347">
        <v>11474</v>
      </c>
      <c r="W150" s="347">
        <v>26702</v>
      </c>
      <c r="X150" s="347">
        <v>17874</v>
      </c>
      <c r="Y150" s="347">
        <v>12586</v>
      </c>
      <c r="Z150" s="347">
        <v>19741</v>
      </c>
      <c r="AA150" s="347">
        <v>31659</v>
      </c>
      <c r="AB150" s="347">
        <v>32663</v>
      </c>
      <c r="AC150" s="347">
        <v>10343</v>
      </c>
      <c r="AD150" s="347">
        <v>31917</v>
      </c>
      <c r="AE150" s="347">
        <v>4025</v>
      </c>
      <c r="AF150" s="347">
        <v>41578</v>
      </c>
      <c r="AG150" s="347">
        <v>17316</v>
      </c>
      <c r="AH150" s="347">
        <v>10000</v>
      </c>
      <c r="AI150" s="347">
        <v>830471</v>
      </c>
      <c r="AK150" s="347" t="s">
        <v>644</v>
      </c>
    </row>
    <row r="151" spans="1:37" x14ac:dyDescent="0.2">
      <c r="A151" s="351">
        <v>40878</v>
      </c>
      <c r="B151" s="347" t="s">
        <v>917</v>
      </c>
      <c r="C151" s="347">
        <v>12017</v>
      </c>
      <c r="D151" s="347">
        <v>36154</v>
      </c>
      <c r="E151" s="347">
        <v>10043</v>
      </c>
      <c r="F151" s="347">
        <v>6167</v>
      </c>
      <c r="G151" s="347">
        <v>28966</v>
      </c>
      <c r="H151" s="347">
        <v>8226</v>
      </c>
      <c r="I151" s="347">
        <v>13534</v>
      </c>
      <c r="J151" s="347">
        <v>31659</v>
      </c>
      <c r="K151" s="347">
        <v>99450</v>
      </c>
      <c r="L151" s="347">
        <v>11851</v>
      </c>
      <c r="M151" s="347">
        <v>39457</v>
      </c>
      <c r="N151" s="347">
        <v>12294</v>
      </c>
      <c r="O151" s="347">
        <v>11964</v>
      </c>
      <c r="P151" s="347">
        <v>75571</v>
      </c>
      <c r="Q151" s="347">
        <v>56456</v>
      </c>
      <c r="R151" s="347">
        <v>27964</v>
      </c>
      <c r="S151" s="347">
        <v>11045</v>
      </c>
      <c r="T151" s="347">
        <v>10569</v>
      </c>
      <c r="U151" s="347">
        <v>57190</v>
      </c>
      <c r="V151" s="347">
        <v>11452</v>
      </c>
      <c r="W151" s="347">
        <v>26643</v>
      </c>
      <c r="X151" s="347">
        <v>17831</v>
      </c>
      <c r="Y151" s="347">
        <v>12516</v>
      </c>
      <c r="Z151" s="347">
        <v>19712</v>
      </c>
      <c r="AA151" s="347">
        <v>31550</v>
      </c>
      <c r="AB151" s="347">
        <v>32529</v>
      </c>
      <c r="AC151" s="347">
        <v>10281</v>
      </c>
      <c r="AD151" s="347">
        <v>31743</v>
      </c>
      <c r="AE151" s="347">
        <v>3995</v>
      </c>
      <c r="AF151" s="347">
        <v>41389</v>
      </c>
      <c r="AG151" s="347">
        <v>17304</v>
      </c>
      <c r="AH151" s="347">
        <v>9976</v>
      </c>
      <c r="AI151" s="347">
        <v>827498</v>
      </c>
      <c r="AK151" s="347" t="s">
        <v>645</v>
      </c>
    </row>
    <row r="152" spans="1:37" x14ac:dyDescent="0.2">
      <c r="A152" s="351">
        <v>40909</v>
      </c>
      <c r="B152" s="347" t="s">
        <v>1045</v>
      </c>
      <c r="C152" s="347">
        <v>11994</v>
      </c>
      <c r="D152" s="347">
        <v>36047</v>
      </c>
      <c r="E152" s="347">
        <v>9985</v>
      </c>
      <c r="F152" s="347">
        <v>6147</v>
      </c>
      <c r="G152" s="347">
        <v>28945</v>
      </c>
      <c r="H152" s="347">
        <v>8163</v>
      </c>
      <c r="I152" s="347">
        <v>13465</v>
      </c>
      <c r="J152" s="347">
        <v>31598</v>
      </c>
      <c r="K152" s="347">
        <v>99371</v>
      </c>
      <c r="L152" s="347">
        <v>11873</v>
      </c>
      <c r="M152" s="347">
        <v>39327</v>
      </c>
      <c r="N152" s="347">
        <v>12233</v>
      </c>
      <c r="O152" s="347">
        <v>11980</v>
      </c>
      <c r="P152" s="347">
        <v>75496</v>
      </c>
      <c r="Q152" s="347">
        <v>56365</v>
      </c>
      <c r="R152" s="347">
        <v>27858</v>
      </c>
      <c r="S152" s="347">
        <v>10984</v>
      </c>
      <c r="T152" s="347">
        <v>10483</v>
      </c>
      <c r="U152" s="347">
        <v>57054</v>
      </c>
      <c r="V152" s="347">
        <v>11425</v>
      </c>
      <c r="W152" s="347">
        <v>26605</v>
      </c>
      <c r="X152" s="347">
        <v>17819</v>
      </c>
      <c r="Y152" s="347">
        <v>12208</v>
      </c>
      <c r="Z152" s="347">
        <v>19599</v>
      </c>
      <c r="AA152" s="347">
        <v>31537</v>
      </c>
      <c r="AB152" s="347">
        <v>32463</v>
      </c>
      <c r="AC152" s="347">
        <v>10254</v>
      </c>
      <c r="AD152" s="347">
        <v>31578</v>
      </c>
      <c r="AE152" s="347">
        <v>3974</v>
      </c>
      <c r="AF152" s="347">
        <v>41256</v>
      </c>
      <c r="AG152" s="347">
        <v>17273</v>
      </c>
      <c r="AH152" s="347">
        <v>9940</v>
      </c>
      <c r="AI152" s="347">
        <v>825299</v>
      </c>
      <c r="AJ152" s="347">
        <v>2012</v>
      </c>
      <c r="AK152" s="347" t="s">
        <v>637</v>
      </c>
    </row>
    <row r="153" spans="1:37" x14ac:dyDescent="0.2">
      <c r="A153" s="351">
        <v>40940</v>
      </c>
      <c r="B153" s="347" t="s">
        <v>918</v>
      </c>
      <c r="C153" s="347">
        <v>12042</v>
      </c>
      <c r="D153" s="347">
        <v>36076</v>
      </c>
      <c r="E153" s="347">
        <v>10022</v>
      </c>
      <c r="F153" s="347">
        <v>6171</v>
      </c>
      <c r="G153" s="347">
        <v>28993</v>
      </c>
      <c r="H153" s="347">
        <v>8173</v>
      </c>
      <c r="I153" s="347">
        <v>13473</v>
      </c>
      <c r="J153" s="347">
        <v>31666</v>
      </c>
      <c r="K153" s="347">
        <v>99478</v>
      </c>
      <c r="L153" s="347">
        <v>11921</v>
      </c>
      <c r="M153" s="347">
        <v>39340</v>
      </c>
      <c r="N153" s="347">
        <v>12259</v>
      </c>
      <c r="O153" s="347">
        <v>12007</v>
      </c>
      <c r="P153" s="347">
        <v>75794</v>
      </c>
      <c r="Q153" s="347">
        <v>56532</v>
      </c>
      <c r="R153" s="347">
        <v>27851</v>
      </c>
      <c r="S153" s="347">
        <v>10997</v>
      </c>
      <c r="T153" s="347">
        <v>10443</v>
      </c>
      <c r="U153" s="347">
        <v>57129</v>
      </c>
      <c r="V153" s="347">
        <v>11466</v>
      </c>
      <c r="W153" s="347">
        <v>26654</v>
      </c>
      <c r="X153" s="347">
        <v>17922</v>
      </c>
      <c r="Y153" s="347">
        <v>11892</v>
      </c>
      <c r="Z153" s="347">
        <v>19677</v>
      </c>
      <c r="AA153" s="347">
        <v>31596</v>
      </c>
      <c r="AB153" s="347">
        <v>32547</v>
      </c>
      <c r="AC153" s="347">
        <v>10242</v>
      </c>
      <c r="AD153" s="347">
        <v>31565</v>
      </c>
      <c r="AE153" s="347">
        <v>3984</v>
      </c>
      <c r="AF153" s="347">
        <v>41337</v>
      </c>
      <c r="AG153" s="347">
        <v>17291</v>
      </c>
      <c r="AH153" s="347">
        <v>9951</v>
      </c>
      <c r="AI153" s="347">
        <v>826491</v>
      </c>
      <c r="AK153" s="347" t="s">
        <v>638</v>
      </c>
    </row>
    <row r="154" spans="1:37" x14ac:dyDescent="0.2">
      <c r="A154" s="351">
        <v>40969</v>
      </c>
      <c r="B154" s="347" t="s">
        <v>919</v>
      </c>
      <c r="C154" s="347">
        <v>12075</v>
      </c>
      <c r="D154" s="347">
        <v>36089</v>
      </c>
      <c r="E154" s="347">
        <v>10107</v>
      </c>
      <c r="F154" s="347">
        <v>6187</v>
      </c>
      <c r="G154" s="347">
        <v>29129</v>
      </c>
      <c r="H154" s="347">
        <v>8190</v>
      </c>
      <c r="I154" s="347">
        <v>13500</v>
      </c>
      <c r="J154" s="347">
        <v>31804</v>
      </c>
      <c r="K154" s="347">
        <v>99790</v>
      </c>
      <c r="L154" s="347">
        <v>11966</v>
      </c>
      <c r="M154" s="347">
        <v>39447</v>
      </c>
      <c r="N154" s="347">
        <v>12304</v>
      </c>
      <c r="O154" s="347">
        <v>12028</v>
      </c>
      <c r="P154" s="347">
        <v>76020</v>
      </c>
      <c r="Q154" s="347">
        <v>56688</v>
      </c>
      <c r="R154" s="347">
        <v>27900</v>
      </c>
      <c r="S154" s="347">
        <v>10998</v>
      </c>
      <c r="T154" s="347">
        <v>10474</v>
      </c>
      <c r="U154" s="347">
        <v>57239</v>
      </c>
      <c r="V154" s="347">
        <v>11485</v>
      </c>
      <c r="W154" s="347">
        <v>26685</v>
      </c>
      <c r="X154" s="347">
        <v>17980</v>
      </c>
      <c r="Y154" s="347">
        <v>11832</v>
      </c>
      <c r="Z154" s="347">
        <v>19701</v>
      </c>
      <c r="AA154" s="347">
        <v>31663</v>
      </c>
      <c r="AB154" s="347">
        <v>32649</v>
      </c>
      <c r="AC154" s="347">
        <v>10286</v>
      </c>
      <c r="AD154" s="347">
        <v>31709</v>
      </c>
      <c r="AE154" s="347">
        <v>3997</v>
      </c>
      <c r="AF154" s="347">
        <v>41480</v>
      </c>
      <c r="AG154" s="347">
        <v>17333</v>
      </c>
      <c r="AH154" s="347">
        <v>9953</v>
      </c>
      <c r="AI154" s="347">
        <v>828688</v>
      </c>
      <c r="AK154" s="347" t="s">
        <v>592</v>
      </c>
    </row>
    <row r="155" spans="1:37" x14ac:dyDescent="0.2">
      <c r="A155" s="351">
        <v>41000</v>
      </c>
      <c r="B155" s="347" t="s">
        <v>920</v>
      </c>
      <c r="C155" s="347">
        <v>12098</v>
      </c>
      <c r="D155" s="347">
        <v>36048</v>
      </c>
      <c r="E155" s="347">
        <v>10085</v>
      </c>
      <c r="F155" s="347">
        <v>6199</v>
      </c>
      <c r="G155" s="347">
        <v>29028</v>
      </c>
      <c r="H155" s="347">
        <v>8220</v>
      </c>
      <c r="I155" s="347">
        <v>13411</v>
      </c>
      <c r="J155" s="347">
        <v>31827</v>
      </c>
      <c r="K155" s="347">
        <v>99811</v>
      </c>
      <c r="L155" s="347">
        <v>11973</v>
      </c>
      <c r="M155" s="347">
        <v>39407</v>
      </c>
      <c r="N155" s="347">
        <v>12300</v>
      </c>
      <c r="O155" s="347">
        <v>12058</v>
      </c>
      <c r="P155" s="347">
        <v>75997</v>
      </c>
      <c r="Q155" s="347">
        <v>56636</v>
      </c>
      <c r="R155" s="347">
        <v>27963</v>
      </c>
      <c r="S155" s="347">
        <v>10996</v>
      </c>
      <c r="T155" s="347">
        <v>10481</v>
      </c>
      <c r="U155" s="347">
        <v>57282</v>
      </c>
      <c r="V155" s="347">
        <v>11499</v>
      </c>
      <c r="W155" s="347">
        <v>26676</v>
      </c>
      <c r="X155" s="347">
        <v>17976</v>
      </c>
      <c r="Y155" s="347">
        <v>11869</v>
      </c>
      <c r="Z155" s="347">
        <v>19757</v>
      </c>
      <c r="AA155" s="347">
        <v>31664</v>
      </c>
      <c r="AB155" s="347">
        <v>32648</v>
      </c>
      <c r="AC155" s="347">
        <v>10246</v>
      </c>
      <c r="AD155" s="347">
        <v>31531</v>
      </c>
      <c r="AE155" s="347">
        <v>4008</v>
      </c>
      <c r="AF155" s="347">
        <v>41550</v>
      </c>
      <c r="AG155" s="347">
        <v>17346</v>
      </c>
      <c r="AH155" s="347">
        <v>9942</v>
      </c>
      <c r="AI155" s="347">
        <v>828532</v>
      </c>
      <c r="AK155" s="347" t="s">
        <v>632</v>
      </c>
    </row>
    <row r="156" spans="1:37" x14ac:dyDescent="0.2">
      <c r="A156" s="351">
        <v>41030</v>
      </c>
      <c r="B156" s="347" t="s">
        <v>921</v>
      </c>
      <c r="C156" s="347">
        <v>12103</v>
      </c>
      <c r="D156" s="347">
        <v>36064</v>
      </c>
      <c r="E156" s="347">
        <v>10111</v>
      </c>
      <c r="F156" s="347">
        <v>6230</v>
      </c>
      <c r="G156" s="347">
        <v>29080</v>
      </c>
      <c r="H156" s="347">
        <v>8213</v>
      </c>
      <c r="I156" s="347">
        <v>13407</v>
      </c>
      <c r="J156" s="347">
        <v>31878</v>
      </c>
      <c r="K156" s="347">
        <v>99920</v>
      </c>
      <c r="L156" s="347">
        <v>12012</v>
      </c>
      <c r="M156" s="347">
        <v>39556</v>
      </c>
      <c r="N156" s="347">
        <v>12335</v>
      </c>
      <c r="O156" s="347">
        <v>12111</v>
      </c>
      <c r="P156" s="347">
        <v>75984</v>
      </c>
      <c r="Q156" s="347">
        <v>56753</v>
      </c>
      <c r="R156" s="347">
        <v>27989</v>
      </c>
      <c r="S156" s="347">
        <v>11014</v>
      </c>
      <c r="T156" s="347">
        <v>10452</v>
      </c>
      <c r="U156" s="347">
        <v>57297</v>
      </c>
      <c r="V156" s="347">
        <v>11473</v>
      </c>
      <c r="W156" s="347">
        <v>26706</v>
      </c>
      <c r="X156" s="347">
        <v>18045</v>
      </c>
      <c r="Y156" s="347">
        <v>11967</v>
      </c>
      <c r="Z156" s="347">
        <v>19753</v>
      </c>
      <c r="AA156" s="347">
        <v>31728</v>
      </c>
      <c r="AB156" s="347">
        <v>32702</v>
      </c>
      <c r="AC156" s="347">
        <v>10236</v>
      </c>
      <c r="AD156" s="347">
        <v>31455</v>
      </c>
      <c r="AE156" s="347">
        <v>4026</v>
      </c>
      <c r="AF156" s="347">
        <v>41660</v>
      </c>
      <c r="AG156" s="347">
        <v>17249</v>
      </c>
      <c r="AH156" s="347">
        <v>9997</v>
      </c>
      <c r="AI156" s="347">
        <v>829506</v>
      </c>
      <c r="AK156" s="347" t="s">
        <v>636</v>
      </c>
    </row>
    <row r="157" spans="1:37" x14ac:dyDescent="0.2">
      <c r="A157" s="351">
        <v>41061</v>
      </c>
      <c r="B157" s="347" t="s">
        <v>922</v>
      </c>
      <c r="C157" s="347">
        <v>12160</v>
      </c>
      <c r="D157" s="347">
        <v>36143</v>
      </c>
      <c r="E157" s="347">
        <v>10166</v>
      </c>
      <c r="F157" s="347">
        <v>6249</v>
      </c>
      <c r="G157" s="347">
        <v>29183</v>
      </c>
      <c r="H157" s="347">
        <v>8284</v>
      </c>
      <c r="I157" s="347">
        <v>13387</v>
      </c>
      <c r="J157" s="347">
        <v>31951</v>
      </c>
      <c r="K157" s="347">
        <v>100167</v>
      </c>
      <c r="L157" s="347">
        <v>12053</v>
      </c>
      <c r="M157" s="347">
        <v>39701</v>
      </c>
      <c r="N157" s="347">
        <v>12357</v>
      </c>
      <c r="O157" s="347">
        <v>12195</v>
      </c>
      <c r="P157" s="347">
        <v>76096</v>
      </c>
      <c r="Q157" s="347">
        <v>56999</v>
      </c>
      <c r="R157" s="347">
        <v>28091</v>
      </c>
      <c r="S157" s="347">
        <v>11083</v>
      </c>
      <c r="T157" s="347">
        <v>10512</v>
      </c>
      <c r="U157" s="347">
        <v>57490</v>
      </c>
      <c r="V157" s="347">
        <v>11522</v>
      </c>
      <c r="W157" s="347">
        <v>26838</v>
      </c>
      <c r="X157" s="347">
        <v>18143</v>
      </c>
      <c r="Y157" s="347">
        <v>12033</v>
      </c>
      <c r="Z157" s="347">
        <v>19722</v>
      </c>
      <c r="AA157" s="347">
        <v>31711</v>
      </c>
      <c r="AB157" s="347">
        <v>32762</v>
      </c>
      <c r="AC157" s="347">
        <v>10234</v>
      </c>
      <c r="AD157" s="347">
        <v>31522</v>
      </c>
      <c r="AE157" s="347">
        <v>4004</v>
      </c>
      <c r="AF157" s="347">
        <v>41826</v>
      </c>
      <c r="AG157" s="347">
        <v>17244</v>
      </c>
      <c r="AH157" s="347">
        <v>10027</v>
      </c>
      <c r="AI157" s="347">
        <v>831855</v>
      </c>
      <c r="AK157" s="347" t="s">
        <v>639</v>
      </c>
    </row>
    <row r="158" spans="1:37" x14ac:dyDescent="0.2">
      <c r="A158" s="351">
        <v>41091</v>
      </c>
      <c r="B158" s="347" t="s">
        <v>923</v>
      </c>
      <c r="C158" s="347">
        <v>12187</v>
      </c>
      <c r="D158" s="347">
        <v>36025</v>
      </c>
      <c r="E158" s="347">
        <v>10151</v>
      </c>
      <c r="F158" s="347">
        <v>6226</v>
      </c>
      <c r="G158" s="347">
        <v>29228</v>
      </c>
      <c r="H158" s="347">
        <v>8293</v>
      </c>
      <c r="I158" s="347">
        <v>13413</v>
      </c>
      <c r="J158" s="347">
        <v>31996</v>
      </c>
      <c r="K158" s="347">
        <v>100350</v>
      </c>
      <c r="L158" s="347">
        <v>12022</v>
      </c>
      <c r="M158" s="347">
        <v>39768</v>
      </c>
      <c r="N158" s="347">
        <v>12338</v>
      </c>
      <c r="O158" s="347">
        <v>12204</v>
      </c>
      <c r="P158" s="347">
        <v>76329</v>
      </c>
      <c r="Q158" s="347">
        <v>57133</v>
      </c>
      <c r="R158" s="347">
        <v>28115</v>
      </c>
      <c r="S158" s="347">
        <v>11111</v>
      </c>
      <c r="T158" s="347">
        <v>10465</v>
      </c>
      <c r="U158" s="347">
        <v>57524</v>
      </c>
      <c r="V158" s="347">
        <v>11559</v>
      </c>
      <c r="W158" s="347">
        <v>26778</v>
      </c>
      <c r="X158" s="347">
        <v>18232</v>
      </c>
      <c r="Y158" s="347">
        <v>12046</v>
      </c>
      <c r="Z158" s="347">
        <v>19750</v>
      </c>
      <c r="AA158" s="347">
        <v>31644</v>
      </c>
      <c r="AB158" s="347">
        <v>32673</v>
      </c>
      <c r="AC158" s="347">
        <v>10233</v>
      </c>
      <c r="AD158" s="347">
        <v>31433</v>
      </c>
      <c r="AE158" s="347">
        <v>4007</v>
      </c>
      <c r="AF158" s="347">
        <v>41758</v>
      </c>
      <c r="AG158" s="347">
        <v>16879</v>
      </c>
      <c r="AH158" s="347">
        <v>10063</v>
      </c>
      <c r="AI158" s="347">
        <v>831933</v>
      </c>
      <c r="AK158" s="347" t="s">
        <v>640</v>
      </c>
    </row>
    <row r="159" spans="1:37" x14ac:dyDescent="0.2">
      <c r="A159" s="351">
        <v>41122</v>
      </c>
      <c r="B159" s="347" t="s">
        <v>924</v>
      </c>
      <c r="C159" s="347">
        <v>12199</v>
      </c>
      <c r="D159" s="347">
        <v>36003</v>
      </c>
      <c r="E159" s="347">
        <v>10185</v>
      </c>
      <c r="F159" s="347">
        <v>6217</v>
      </c>
      <c r="G159" s="347">
        <v>29146</v>
      </c>
      <c r="H159" s="347">
        <v>8296</v>
      </c>
      <c r="I159" s="347">
        <v>13478</v>
      </c>
      <c r="J159" s="347">
        <v>32065</v>
      </c>
      <c r="K159" s="347">
        <v>100522</v>
      </c>
      <c r="L159" s="347">
        <v>12044</v>
      </c>
      <c r="M159" s="347">
        <v>39883</v>
      </c>
      <c r="N159" s="347">
        <v>12406</v>
      </c>
      <c r="O159" s="347">
        <v>12241</v>
      </c>
      <c r="P159" s="347">
        <v>76697</v>
      </c>
      <c r="Q159" s="347">
        <v>57441</v>
      </c>
      <c r="R159" s="347">
        <v>28167</v>
      </c>
      <c r="S159" s="347">
        <v>11190</v>
      </c>
      <c r="T159" s="347">
        <v>10457</v>
      </c>
      <c r="U159" s="347">
        <v>57608</v>
      </c>
      <c r="V159" s="347">
        <v>11647</v>
      </c>
      <c r="W159" s="347">
        <v>26831</v>
      </c>
      <c r="X159" s="347">
        <v>18279</v>
      </c>
      <c r="Y159" s="347">
        <v>12085</v>
      </c>
      <c r="Z159" s="347">
        <v>19768</v>
      </c>
      <c r="AA159" s="347">
        <v>31648</v>
      </c>
      <c r="AB159" s="347">
        <v>32842</v>
      </c>
      <c r="AC159" s="347">
        <v>10276</v>
      </c>
      <c r="AD159" s="347">
        <v>31270</v>
      </c>
      <c r="AE159" s="347">
        <v>4074</v>
      </c>
      <c r="AF159" s="347">
        <v>41851</v>
      </c>
      <c r="AG159" s="347">
        <v>16885</v>
      </c>
      <c r="AH159" s="347">
        <v>10061</v>
      </c>
      <c r="AI159" s="347">
        <v>833762</v>
      </c>
      <c r="AK159" s="347" t="s">
        <v>641</v>
      </c>
    </row>
    <row r="160" spans="1:37" x14ac:dyDescent="0.2">
      <c r="A160" s="351">
        <v>41153</v>
      </c>
      <c r="B160" s="347" t="s">
        <v>925</v>
      </c>
      <c r="C160" s="347">
        <v>12229</v>
      </c>
      <c r="D160" s="347">
        <v>35990</v>
      </c>
      <c r="E160" s="347">
        <v>10206</v>
      </c>
      <c r="F160" s="347">
        <v>6237</v>
      </c>
      <c r="G160" s="347">
        <v>29168</v>
      </c>
      <c r="H160" s="347">
        <v>8325</v>
      </c>
      <c r="I160" s="347">
        <v>13516</v>
      </c>
      <c r="J160" s="347">
        <v>32143</v>
      </c>
      <c r="K160" s="347">
        <v>100781</v>
      </c>
      <c r="L160" s="347">
        <v>12030</v>
      </c>
      <c r="M160" s="347">
        <v>39881</v>
      </c>
      <c r="N160" s="347">
        <v>12448</v>
      </c>
      <c r="O160" s="347">
        <v>12271</v>
      </c>
      <c r="P160" s="347">
        <v>76848</v>
      </c>
      <c r="Q160" s="347">
        <v>57564</v>
      </c>
      <c r="R160" s="347">
        <v>28181</v>
      </c>
      <c r="S160" s="347">
        <v>11210</v>
      </c>
      <c r="T160" s="347">
        <v>10455</v>
      </c>
      <c r="U160" s="347">
        <v>57697</v>
      </c>
      <c r="V160" s="347">
        <v>11682</v>
      </c>
      <c r="W160" s="347">
        <v>26853</v>
      </c>
      <c r="X160" s="347">
        <v>18329</v>
      </c>
      <c r="Y160" s="347">
        <v>12098</v>
      </c>
      <c r="Z160" s="347">
        <v>19806</v>
      </c>
      <c r="AA160" s="347">
        <v>31744</v>
      </c>
      <c r="AB160" s="347">
        <v>32912</v>
      </c>
      <c r="AC160" s="347">
        <v>10273</v>
      </c>
      <c r="AD160" s="347">
        <v>31325</v>
      </c>
      <c r="AE160" s="347">
        <v>4107</v>
      </c>
      <c r="AF160" s="347">
        <v>41869</v>
      </c>
      <c r="AG160" s="347">
        <v>16899</v>
      </c>
      <c r="AH160" s="347">
        <v>10093</v>
      </c>
      <c r="AI160" s="347">
        <v>835170</v>
      </c>
      <c r="AK160" s="347" t="s">
        <v>642</v>
      </c>
    </row>
    <row r="161" spans="1:37" x14ac:dyDescent="0.2">
      <c r="A161" s="351">
        <v>41183</v>
      </c>
      <c r="B161" s="347" t="s">
        <v>926</v>
      </c>
      <c r="C161" s="347">
        <v>12297</v>
      </c>
      <c r="D161" s="347">
        <v>36047</v>
      </c>
      <c r="E161" s="347">
        <v>10226</v>
      </c>
      <c r="F161" s="347">
        <v>6256</v>
      </c>
      <c r="G161" s="347">
        <v>29168</v>
      </c>
      <c r="H161" s="347">
        <v>8334</v>
      </c>
      <c r="I161" s="347">
        <v>13559</v>
      </c>
      <c r="J161" s="347">
        <v>32218</v>
      </c>
      <c r="K161" s="347">
        <v>101207</v>
      </c>
      <c r="L161" s="347">
        <v>12086</v>
      </c>
      <c r="M161" s="347">
        <v>40094</v>
      </c>
      <c r="N161" s="347">
        <v>12516</v>
      </c>
      <c r="O161" s="347">
        <v>12355</v>
      </c>
      <c r="P161" s="347">
        <v>77238</v>
      </c>
      <c r="Q161" s="347">
        <v>57920</v>
      </c>
      <c r="R161" s="347">
        <v>28263</v>
      </c>
      <c r="S161" s="347">
        <v>11233</v>
      </c>
      <c r="T161" s="347">
        <v>10475</v>
      </c>
      <c r="U161" s="347">
        <v>57879</v>
      </c>
      <c r="V161" s="347">
        <v>11720</v>
      </c>
      <c r="W161" s="347">
        <v>26950</v>
      </c>
      <c r="X161" s="347">
        <v>18431</v>
      </c>
      <c r="Y161" s="347">
        <v>12127</v>
      </c>
      <c r="Z161" s="347">
        <v>19881</v>
      </c>
      <c r="AA161" s="347">
        <v>31878</v>
      </c>
      <c r="AB161" s="347">
        <v>32823</v>
      </c>
      <c r="AC161" s="347">
        <v>10320</v>
      </c>
      <c r="AD161" s="347">
        <v>31429</v>
      </c>
      <c r="AE161" s="347">
        <v>4152</v>
      </c>
      <c r="AF161" s="347">
        <v>41884</v>
      </c>
      <c r="AG161" s="347">
        <v>16985</v>
      </c>
      <c r="AH161" s="347">
        <v>10155</v>
      </c>
      <c r="AI161" s="347">
        <v>838106</v>
      </c>
      <c r="AK161" s="347" t="s">
        <v>643</v>
      </c>
    </row>
    <row r="162" spans="1:37" x14ac:dyDescent="0.2">
      <c r="A162" s="351">
        <v>41214</v>
      </c>
      <c r="B162" s="347" t="s">
        <v>927</v>
      </c>
      <c r="C162" s="347">
        <v>12358</v>
      </c>
      <c r="D162" s="347">
        <v>35944</v>
      </c>
      <c r="E162" s="347">
        <v>10222</v>
      </c>
      <c r="F162" s="347">
        <v>6258</v>
      </c>
      <c r="G162" s="347">
        <v>29171</v>
      </c>
      <c r="H162" s="347">
        <v>8385</v>
      </c>
      <c r="I162" s="347">
        <v>13521</v>
      </c>
      <c r="J162" s="347">
        <v>32185</v>
      </c>
      <c r="K162" s="347">
        <v>101061</v>
      </c>
      <c r="L162" s="347">
        <v>12114</v>
      </c>
      <c r="M162" s="347">
        <v>40186</v>
      </c>
      <c r="N162" s="347">
        <v>12489</v>
      </c>
      <c r="O162" s="347">
        <v>12389</v>
      </c>
      <c r="P162" s="347">
        <v>77407</v>
      </c>
      <c r="Q162" s="347">
        <v>57984</v>
      </c>
      <c r="R162" s="347">
        <v>28249</v>
      </c>
      <c r="S162" s="347">
        <v>11214</v>
      </c>
      <c r="T162" s="347">
        <v>10484</v>
      </c>
      <c r="U162" s="347">
        <v>58001</v>
      </c>
      <c r="V162" s="347">
        <v>11715</v>
      </c>
      <c r="W162" s="347">
        <v>26948</v>
      </c>
      <c r="X162" s="347">
        <v>18476</v>
      </c>
      <c r="Y162" s="347">
        <v>12096</v>
      </c>
      <c r="Z162" s="347">
        <v>19888</v>
      </c>
      <c r="AA162" s="347">
        <v>31933</v>
      </c>
      <c r="AB162" s="347">
        <v>32857</v>
      </c>
      <c r="AC162" s="347">
        <v>10318</v>
      </c>
      <c r="AD162" s="347">
        <v>31442</v>
      </c>
      <c r="AE162" s="347">
        <v>4144</v>
      </c>
      <c r="AF162" s="347">
        <v>41889</v>
      </c>
      <c r="AG162" s="347">
        <v>17028</v>
      </c>
      <c r="AH162" s="347">
        <v>10122</v>
      </c>
      <c r="AI162" s="347">
        <v>838478</v>
      </c>
      <c r="AK162" s="347" t="s">
        <v>644</v>
      </c>
    </row>
    <row r="163" spans="1:37" x14ac:dyDescent="0.2">
      <c r="A163" s="351">
        <v>41244</v>
      </c>
      <c r="B163" s="347" t="s">
        <v>928</v>
      </c>
      <c r="C163" s="347">
        <v>12345</v>
      </c>
      <c r="D163" s="347">
        <v>35865</v>
      </c>
      <c r="E163" s="347">
        <v>10224</v>
      </c>
      <c r="F163" s="347">
        <v>6247</v>
      </c>
      <c r="G163" s="347">
        <v>29136</v>
      </c>
      <c r="H163" s="347">
        <v>8352</v>
      </c>
      <c r="I163" s="347">
        <v>13455</v>
      </c>
      <c r="J163" s="347">
        <v>32180</v>
      </c>
      <c r="K163" s="347">
        <v>101027</v>
      </c>
      <c r="L163" s="347">
        <v>12102</v>
      </c>
      <c r="M163" s="347">
        <v>40199</v>
      </c>
      <c r="N163" s="347">
        <v>12519</v>
      </c>
      <c r="O163" s="347">
        <v>12381</v>
      </c>
      <c r="P163" s="347">
        <v>77290</v>
      </c>
      <c r="Q163" s="347">
        <v>57834</v>
      </c>
      <c r="R163" s="347">
        <v>28145</v>
      </c>
      <c r="S163" s="347">
        <v>11200</v>
      </c>
      <c r="T163" s="347">
        <v>10435</v>
      </c>
      <c r="U163" s="347">
        <v>57822</v>
      </c>
      <c r="V163" s="347">
        <v>11606</v>
      </c>
      <c r="W163" s="347">
        <v>26877</v>
      </c>
      <c r="X163" s="347">
        <v>18392</v>
      </c>
      <c r="Y163" s="347">
        <v>11998</v>
      </c>
      <c r="Z163" s="347">
        <v>19748</v>
      </c>
      <c r="AA163" s="347">
        <v>31763</v>
      </c>
      <c r="AB163" s="347">
        <v>32798</v>
      </c>
      <c r="AC163" s="347">
        <v>10263</v>
      </c>
      <c r="AD163" s="347">
        <v>31392</v>
      </c>
      <c r="AE163" s="347">
        <v>4119</v>
      </c>
      <c r="AF163" s="347">
        <v>41587</v>
      </c>
      <c r="AG163" s="347">
        <v>16838</v>
      </c>
      <c r="AH163" s="347">
        <v>10076</v>
      </c>
      <c r="AI163" s="347">
        <v>836215</v>
      </c>
      <c r="AK163" s="347" t="s">
        <v>645</v>
      </c>
    </row>
    <row r="164" spans="1:37" x14ac:dyDescent="0.2">
      <c r="A164" s="351">
        <v>41275</v>
      </c>
      <c r="B164" s="347" t="s">
        <v>1046</v>
      </c>
      <c r="C164" s="347">
        <v>12347</v>
      </c>
      <c r="D164" s="347">
        <v>35657</v>
      </c>
      <c r="E164" s="347">
        <v>10216</v>
      </c>
      <c r="F164" s="347">
        <v>6212</v>
      </c>
      <c r="G164" s="347">
        <v>29077</v>
      </c>
      <c r="H164" s="347">
        <v>8350</v>
      </c>
      <c r="I164" s="347">
        <v>13342</v>
      </c>
      <c r="J164" s="347">
        <v>32101</v>
      </c>
      <c r="K164" s="347">
        <v>101057</v>
      </c>
      <c r="L164" s="347">
        <v>12126</v>
      </c>
      <c r="M164" s="347">
        <v>39974</v>
      </c>
      <c r="N164" s="347">
        <v>12450</v>
      </c>
      <c r="O164" s="347">
        <v>12357</v>
      </c>
      <c r="P164" s="349">
        <v>77000</v>
      </c>
      <c r="Q164" s="347">
        <v>57641</v>
      </c>
      <c r="R164" s="347">
        <v>28038</v>
      </c>
      <c r="S164" s="347">
        <v>11148</v>
      </c>
      <c r="T164" s="347">
        <v>10400</v>
      </c>
      <c r="U164" s="347">
        <v>57638</v>
      </c>
      <c r="V164" s="347">
        <v>11515</v>
      </c>
      <c r="W164" s="347">
        <v>26791</v>
      </c>
      <c r="X164" s="347">
        <v>18355</v>
      </c>
      <c r="Y164" s="347">
        <v>11889</v>
      </c>
      <c r="Z164" s="347">
        <v>19727</v>
      </c>
      <c r="AA164" s="347">
        <v>31712</v>
      </c>
      <c r="AB164" s="347">
        <v>32777</v>
      </c>
      <c r="AC164" s="347">
        <v>10208</v>
      </c>
      <c r="AD164" s="347">
        <v>31331</v>
      </c>
      <c r="AE164" s="347">
        <v>4111</v>
      </c>
      <c r="AF164" s="347">
        <v>41412</v>
      </c>
      <c r="AG164" s="347">
        <v>16811</v>
      </c>
      <c r="AH164" s="347">
        <v>10085</v>
      </c>
      <c r="AI164" s="347">
        <v>833855</v>
      </c>
      <c r="AJ164" s="347">
        <v>2013</v>
      </c>
      <c r="AK164" s="347" t="s">
        <v>637</v>
      </c>
    </row>
    <row r="165" spans="1:37" x14ac:dyDescent="0.2">
      <c r="A165" s="351">
        <v>41306</v>
      </c>
      <c r="B165" s="347" t="s">
        <v>929</v>
      </c>
      <c r="C165" s="347">
        <v>12396</v>
      </c>
      <c r="D165" s="347">
        <v>35583</v>
      </c>
      <c r="E165" s="347">
        <v>10220</v>
      </c>
      <c r="F165" s="347">
        <v>6206</v>
      </c>
      <c r="G165" s="347">
        <v>29096</v>
      </c>
      <c r="H165" s="347">
        <v>8399</v>
      </c>
      <c r="I165" s="347">
        <v>13357</v>
      </c>
      <c r="J165" s="347">
        <v>32179</v>
      </c>
      <c r="K165" s="347">
        <v>101184</v>
      </c>
      <c r="L165" s="347">
        <v>12180</v>
      </c>
      <c r="M165" s="347">
        <v>40063</v>
      </c>
      <c r="N165" s="347">
        <v>12505</v>
      </c>
      <c r="O165" s="347">
        <v>12412</v>
      </c>
      <c r="P165" s="349">
        <v>77247</v>
      </c>
      <c r="Q165" s="347">
        <v>57830</v>
      </c>
      <c r="R165" s="347">
        <v>28116</v>
      </c>
      <c r="S165" s="347">
        <v>11187</v>
      </c>
      <c r="T165" s="347">
        <v>10397</v>
      </c>
      <c r="U165" s="347">
        <v>57578</v>
      </c>
      <c r="V165" s="347">
        <v>11515</v>
      </c>
      <c r="W165" s="347">
        <v>26796</v>
      </c>
      <c r="X165" s="347">
        <v>18435</v>
      </c>
      <c r="Y165" s="347">
        <v>11891</v>
      </c>
      <c r="Z165" s="347">
        <v>19801</v>
      </c>
      <c r="AA165" s="347">
        <v>31777</v>
      </c>
      <c r="AB165" s="347">
        <v>32844</v>
      </c>
      <c r="AC165" s="347">
        <v>10254</v>
      </c>
      <c r="AD165" s="347">
        <v>31381</v>
      </c>
      <c r="AE165" s="347">
        <v>4165</v>
      </c>
      <c r="AF165" s="347">
        <v>41532</v>
      </c>
      <c r="AG165" s="347">
        <v>16872</v>
      </c>
      <c r="AH165" s="347">
        <v>10157</v>
      </c>
      <c r="AI165" s="347">
        <v>835555</v>
      </c>
      <c r="AK165" s="347" t="s">
        <v>638</v>
      </c>
    </row>
    <row r="166" spans="1:37" x14ac:dyDescent="0.2">
      <c r="A166" s="351">
        <v>41334</v>
      </c>
      <c r="B166" s="347" t="s">
        <v>930</v>
      </c>
      <c r="C166" s="347">
        <v>12462</v>
      </c>
      <c r="D166" s="347">
        <v>35544</v>
      </c>
      <c r="E166" s="347">
        <v>10263</v>
      </c>
      <c r="F166" s="347">
        <v>6240</v>
      </c>
      <c r="G166" s="347">
        <v>29139</v>
      </c>
      <c r="H166" s="347">
        <v>8394</v>
      </c>
      <c r="I166" s="347">
        <v>13329</v>
      </c>
      <c r="J166" s="347">
        <v>32265</v>
      </c>
      <c r="K166" s="347">
        <v>101389</v>
      </c>
      <c r="L166" s="347">
        <v>12203</v>
      </c>
      <c r="M166" s="347">
        <v>40187</v>
      </c>
      <c r="N166" s="347">
        <v>12566</v>
      </c>
      <c r="O166" s="347">
        <v>12413</v>
      </c>
      <c r="P166" s="349">
        <v>77422</v>
      </c>
      <c r="Q166" s="347">
        <v>58008</v>
      </c>
      <c r="R166" s="347">
        <v>28126</v>
      </c>
      <c r="S166" s="347">
        <v>11224</v>
      </c>
      <c r="T166" s="347">
        <v>10421</v>
      </c>
      <c r="U166" s="347">
        <v>57802</v>
      </c>
      <c r="V166" s="347">
        <v>11506</v>
      </c>
      <c r="W166" s="347">
        <v>26848</v>
      </c>
      <c r="X166" s="347">
        <v>18489</v>
      </c>
      <c r="Y166" s="347">
        <v>11930</v>
      </c>
      <c r="Z166" s="347">
        <v>19828</v>
      </c>
      <c r="AA166" s="347">
        <v>31877</v>
      </c>
      <c r="AB166" s="347">
        <v>32840</v>
      </c>
      <c r="AC166" s="347">
        <v>10298</v>
      </c>
      <c r="AD166" s="347">
        <v>31351</v>
      </c>
      <c r="AE166" s="347">
        <v>4127</v>
      </c>
      <c r="AF166" s="347">
        <v>41537</v>
      </c>
      <c r="AG166" s="347">
        <v>16921</v>
      </c>
      <c r="AH166" s="347">
        <v>10173</v>
      </c>
      <c r="AI166" s="347">
        <v>837122</v>
      </c>
      <c r="AK166" s="347" t="s">
        <v>592</v>
      </c>
    </row>
    <row r="167" spans="1:37" x14ac:dyDescent="0.2">
      <c r="A167" s="351">
        <v>41365</v>
      </c>
      <c r="B167" s="347" t="s">
        <v>931</v>
      </c>
      <c r="C167" s="347">
        <v>12515</v>
      </c>
      <c r="D167" s="347">
        <v>35532</v>
      </c>
      <c r="E167" s="347">
        <v>10310</v>
      </c>
      <c r="F167" s="347">
        <v>6238</v>
      </c>
      <c r="G167" s="347">
        <v>29133</v>
      </c>
      <c r="H167" s="347">
        <v>8447</v>
      </c>
      <c r="I167" s="347">
        <v>13380</v>
      </c>
      <c r="J167" s="347">
        <v>32434</v>
      </c>
      <c r="K167" s="347">
        <v>101623</v>
      </c>
      <c r="L167" s="347">
        <v>12230</v>
      </c>
      <c r="M167" s="347">
        <v>40338</v>
      </c>
      <c r="N167" s="347">
        <v>12587</v>
      </c>
      <c r="O167" s="347">
        <v>12407</v>
      </c>
      <c r="P167" s="349">
        <v>77558</v>
      </c>
      <c r="Q167" s="347">
        <v>58189</v>
      </c>
      <c r="R167" s="347">
        <v>28165</v>
      </c>
      <c r="S167" s="347">
        <v>11204</v>
      </c>
      <c r="T167" s="347">
        <v>10412</v>
      </c>
      <c r="U167" s="347">
        <v>57865</v>
      </c>
      <c r="V167" s="347">
        <v>11542</v>
      </c>
      <c r="W167" s="347">
        <v>26932</v>
      </c>
      <c r="X167" s="347">
        <v>18544</v>
      </c>
      <c r="Y167" s="347">
        <v>11906</v>
      </c>
      <c r="Z167" s="347">
        <v>19877</v>
      </c>
      <c r="AA167" s="347">
        <v>31918</v>
      </c>
      <c r="AB167" s="347">
        <v>32917</v>
      </c>
      <c r="AC167" s="347">
        <v>10298</v>
      </c>
      <c r="AD167" s="347">
        <v>31245</v>
      </c>
      <c r="AE167" s="347">
        <v>4128</v>
      </c>
      <c r="AF167" s="347">
        <v>41666</v>
      </c>
      <c r="AG167" s="347">
        <v>16974</v>
      </c>
      <c r="AH167" s="347">
        <v>10238</v>
      </c>
      <c r="AI167" s="347">
        <v>838752</v>
      </c>
      <c r="AK167" s="347" t="s">
        <v>632</v>
      </c>
    </row>
    <row r="168" spans="1:37" x14ac:dyDescent="0.2">
      <c r="A168" s="351">
        <v>41395</v>
      </c>
      <c r="B168" s="347" t="s">
        <v>932</v>
      </c>
      <c r="C168" s="347">
        <v>12531</v>
      </c>
      <c r="D168" s="347">
        <v>35455</v>
      </c>
      <c r="E168" s="347">
        <v>10323</v>
      </c>
      <c r="F168" s="347">
        <v>6219</v>
      </c>
      <c r="G168" s="347">
        <v>29080</v>
      </c>
      <c r="H168" s="347">
        <v>8470</v>
      </c>
      <c r="I168" s="347">
        <v>13395</v>
      </c>
      <c r="J168" s="347">
        <v>32452</v>
      </c>
      <c r="K168" s="347">
        <v>101782</v>
      </c>
      <c r="L168" s="347">
        <v>12217</v>
      </c>
      <c r="M168" s="347">
        <v>40422</v>
      </c>
      <c r="N168" s="347">
        <v>12588</v>
      </c>
      <c r="O168" s="347">
        <v>12471</v>
      </c>
      <c r="P168" s="349">
        <v>77685</v>
      </c>
      <c r="Q168" s="347">
        <v>58283</v>
      </c>
      <c r="R168" s="347">
        <v>28166</v>
      </c>
      <c r="S168" s="347">
        <v>11216</v>
      </c>
      <c r="T168" s="347">
        <v>10355</v>
      </c>
      <c r="U168" s="347">
        <v>57925</v>
      </c>
      <c r="V168" s="347">
        <v>11603</v>
      </c>
      <c r="W168" s="347">
        <v>26917</v>
      </c>
      <c r="X168" s="347">
        <v>18659</v>
      </c>
      <c r="Y168" s="347">
        <v>11939</v>
      </c>
      <c r="Z168" s="347">
        <v>19867</v>
      </c>
      <c r="AA168" s="347">
        <v>31996</v>
      </c>
      <c r="AB168" s="347">
        <v>32927</v>
      </c>
      <c r="AC168" s="347">
        <v>10290</v>
      </c>
      <c r="AD168" s="347">
        <v>31302</v>
      </c>
      <c r="AE168" s="347">
        <v>4128</v>
      </c>
      <c r="AF168" s="347">
        <v>41634</v>
      </c>
      <c r="AG168" s="347">
        <v>16946</v>
      </c>
      <c r="AH168" s="347">
        <v>10279</v>
      </c>
      <c r="AI168" s="347">
        <v>839522</v>
      </c>
      <c r="AK168" s="347" t="s">
        <v>636</v>
      </c>
    </row>
    <row r="169" spans="1:37" x14ac:dyDescent="0.2">
      <c r="A169" s="351">
        <v>41426</v>
      </c>
      <c r="B169" s="347" t="s">
        <v>933</v>
      </c>
      <c r="C169" s="347">
        <v>12585</v>
      </c>
      <c r="D169" s="347">
        <v>35423</v>
      </c>
      <c r="E169" s="347">
        <v>10332</v>
      </c>
      <c r="F169" s="347">
        <v>6206</v>
      </c>
      <c r="G169" s="347">
        <v>28980</v>
      </c>
      <c r="H169" s="347">
        <v>8525</v>
      </c>
      <c r="I169" s="347">
        <v>13464</v>
      </c>
      <c r="J169" s="347">
        <v>32491</v>
      </c>
      <c r="K169" s="347">
        <v>101908</v>
      </c>
      <c r="L169" s="347">
        <v>12198</v>
      </c>
      <c r="M169" s="347">
        <v>40583</v>
      </c>
      <c r="N169" s="347">
        <v>12581</v>
      </c>
      <c r="O169" s="347">
        <v>12509</v>
      </c>
      <c r="P169" s="349">
        <v>77781</v>
      </c>
      <c r="Q169" s="347">
        <v>58389</v>
      </c>
      <c r="R169" s="347">
        <v>28276</v>
      </c>
      <c r="S169" s="347">
        <v>11230</v>
      </c>
      <c r="T169" s="347">
        <v>10396</v>
      </c>
      <c r="U169" s="347">
        <v>58038</v>
      </c>
      <c r="V169" s="347">
        <v>11660</v>
      </c>
      <c r="W169" s="347">
        <v>26928</v>
      </c>
      <c r="X169" s="347">
        <v>18714</v>
      </c>
      <c r="Y169" s="347">
        <v>11969</v>
      </c>
      <c r="Z169" s="347">
        <v>19900</v>
      </c>
      <c r="AA169" s="347">
        <v>31977</v>
      </c>
      <c r="AB169" s="347">
        <v>32967</v>
      </c>
      <c r="AC169" s="347">
        <v>10343</v>
      </c>
      <c r="AD169" s="347">
        <v>31265</v>
      </c>
      <c r="AE169" s="347">
        <v>4124</v>
      </c>
      <c r="AF169" s="347">
        <v>41672</v>
      </c>
      <c r="AG169" s="347">
        <v>16861</v>
      </c>
      <c r="AH169" s="347">
        <v>10235</v>
      </c>
      <c r="AI169" s="347">
        <v>840510</v>
      </c>
      <c r="AK169" s="347" t="s">
        <v>639</v>
      </c>
    </row>
    <row r="170" spans="1:37" x14ac:dyDescent="0.2">
      <c r="A170" s="351">
        <v>41456</v>
      </c>
      <c r="B170" s="347" t="s">
        <v>934</v>
      </c>
      <c r="C170" s="347">
        <v>12609</v>
      </c>
      <c r="D170" s="347">
        <v>35348</v>
      </c>
      <c r="E170" s="347">
        <v>10321</v>
      </c>
      <c r="F170" s="347">
        <v>6176</v>
      </c>
      <c r="G170" s="347">
        <v>29038</v>
      </c>
      <c r="H170" s="347">
        <v>8533</v>
      </c>
      <c r="I170" s="347">
        <v>13427</v>
      </c>
      <c r="J170" s="347">
        <v>32537</v>
      </c>
      <c r="K170" s="347">
        <v>102076</v>
      </c>
      <c r="L170" s="347">
        <v>12167</v>
      </c>
      <c r="M170" s="347">
        <v>40740</v>
      </c>
      <c r="N170" s="347">
        <v>12589</v>
      </c>
      <c r="O170" s="347">
        <v>12515</v>
      </c>
      <c r="P170" s="349">
        <v>77887</v>
      </c>
      <c r="Q170" s="347">
        <v>58411</v>
      </c>
      <c r="R170" s="347">
        <v>28351</v>
      </c>
      <c r="S170" s="347">
        <v>11199</v>
      </c>
      <c r="T170" s="347">
        <v>10386</v>
      </c>
      <c r="U170" s="347">
        <v>58133</v>
      </c>
      <c r="V170" s="347">
        <v>11717</v>
      </c>
      <c r="W170" s="347">
        <v>26943</v>
      </c>
      <c r="X170" s="347">
        <v>18741</v>
      </c>
      <c r="Y170" s="347">
        <v>12016</v>
      </c>
      <c r="Z170" s="347">
        <v>19940</v>
      </c>
      <c r="AA170" s="347">
        <v>31943</v>
      </c>
      <c r="AB170" s="347">
        <v>33017</v>
      </c>
      <c r="AC170" s="347">
        <v>10395</v>
      </c>
      <c r="AD170" s="347">
        <v>31307</v>
      </c>
      <c r="AE170" s="347">
        <v>4126</v>
      </c>
      <c r="AF170" s="347">
        <v>41784</v>
      </c>
      <c r="AG170" s="347">
        <v>16897</v>
      </c>
      <c r="AH170" s="347">
        <v>10264</v>
      </c>
      <c r="AI170" s="347">
        <v>841533</v>
      </c>
      <c r="AK170" s="347" t="s">
        <v>640</v>
      </c>
    </row>
    <row r="171" spans="1:37" x14ac:dyDescent="0.2">
      <c r="A171" s="351">
        <v>41487</v>
      </c>
      <c r="B171" s="347" t="s">
        <v>935</v>
      </c>
      <c r="C171" s="347">
        <v>12661</v>
      </c>
      <c r="D171" s="347">
        <v>35374</v>
      </c>
      <c r="E171" s="347">
        <v>10367</v>
      </c>
      <c r="F171" s="347">
        <v>6190</v>
      </c>
      <c r="G171" s="347">
        <v>28969</v>
      </c>
      <c r="H171" s="347">
        <v>8522</v>
      </c>
      <c r="I171" s="347">
        <v>13437</v>
      </c>
      <c r="J171" s="347">
        <v>32518</v>
      </c>
      <c r="K171" s="347">
        <v>102340</v>
      </c>
      <c r="L171" s="347">
        <v>12146</v>
      </c>
      <c r="M171" s="347">
        <v>40872</v>
      </c>
      <c r="N171" s="347">
        <v>12622</v>
      </c>
      <c r="O171" s="347">
        <v>12565</v>
      </c>
      <c r="P171" s="349">
        <v>77956</v>
      </c>
      <c r="Q171" s="347">
        <v>58297</v>
      </c>
      <c r="R171" s="347">
        <v>28427</v>
      </c>
      <c r="S171" s="347">
        <v>11197</v>
      </c>
      <c r="T171" s="347">
        <v>10424</v>
      </c>
      <c r="U171" s="347">
        <v>58193</v>
      </c>
      <c r="V171" s="347">
        <v>11731</v>
      </c>
      <c r="W171" s="347">
        <v>27012</v>
      </c>
      <c r="X171" s="347">
        <v>18806</v>
      </c>
      <c r="Y171" s="347">
        <v>12006</v>
      </c>
      <c r="Z171" s="347">
        <v>20002</v>
      </c>
      <c r="AA171" s="347">
        <v>32034</v>
      </c>
      <c r="AB171" s="347">
        <v>33087</v>
      </c>
      <c r="AC171" s="347">
        <v>10436</v>
      </c>
      <c r="AD171" s="347">
        <v>31328</v>
      </c>
      <c r="AE171" s="347">
        <v>4121</v>
      </c>
      <c r="AF171" s="347">
        <v>41852</v>
      </c>
      <c r="AG171" s="347">
        <v>16899</v>
      </c>
      <c r="AH171" s="347">
        <v>10301</v>
      </c>
      <c r="AI171" s="347">
        <v>842692</v>
      </c>
      <c r="AK171" s="347" t="s">
        <v>641</v>
      </c>
    </row>
    <row r="172" spans="1:37" x14ac:dyDescent="0.2">
      <c r="A172" s="351">
        <v>41518</v>
      </c>
      <c r="B172" s="347" t="s">
        <v>936</v>
      </c>
      <c r="C172" s="347">
        <v>12684</v>
      </c>
      <c r="D172" s="347">
        <v>35423</v>
      </c>
      <c r="E172" s="347">
        <v>10365</v>
      </c>
      <c r="F172" s="347">
        <v>6170</v>
      </c>
      <c r="G172" s="347">
        <v>29024</v>
      </c>
      <c r="H172" s="347">
        <v>8488</v>
      </c>
      <c r="I172" s="347">
        <v>13482</v>
      </c>
      <c r="J172" s="347">
        <v>32459</v>
      </c>
      <c r="K172" s="347">
        <v>102459</v>
      </c>
      <c r="L172" s="347">
        <v>12139</v>
      </c>
      <c r="M172" s="347">
        <v>40979</v>
      </c>
      <c r="N172" s="347">
        <v>12640</v>
      </c>
      <c r="O172" s="347">
        <v>12615</v>
      </c>
      <c r="P172" s="349">
        <v>78101</v>
      </c>
      <c r="Q172" s="347">
        <v>58326</v>
      </c>
      <c r="R172" s="347">
        <v>28462</v>
      </c>
      <c r="S172" s="347">
        <v>11225</v>
      </c>
      <c r="T172" s="347">
        <v>10436</v>
      </c>
      <c r="U172" s="347">
        <v>58275</v>
      </c>
      <c r="V172" s="347">
        <v>11757</v>
      </c>
      <c r="W172" s="347">
        <v>27068</v>
      </c>
      <c r="X172" s="347">
        <v>18888</v>
      </c>
      <c r="Y172" s="347">
        <v>12033</v>
      </c>
      <c r="Z172" s="347">
        <v>20041</v>
      </c>
      <c r="AA172" s="347">
        <v>32019</v>
      </c>
      <c r="AB172" s="347">
        <v>33108</v>
      </c>
      <c r="AC172" s="347">
        <v>10473</v>
      </c>
      <c r="AD172" s="347">
        <v>31272</v>
      </c>
      <c r="AE172" s="347">
        <v>4150</v>
      </c>
      <c r="AF172" s="347">
        <v>41796</v>
      </c>
      <c r="AG172" s="347">
        <v>16872</v>
      </c>
      <c r="AH172" s="347">
        <v>10321</v>
      </c>
      <c r="AI172" s="347">
        <v>843550</v>
      </c>
      <c r="AK172" s="347" t="s">
        <v>642</v>
      </c>
    </row>
    <row r="173" spans="1:37" x14ac:dyDescent="0.2">
      <c r="A173" s="351">
        <v>41548</v>
      </c>
      <c r="B173" s="347" t="s">
        <v>937</v>
      </c>
      <c r="C173" s="347">
        <v>12728</v>
      </c>
      <c r="D173" s="347">
        <v>35449</v>
      </c>
      <c r="E173" s="347">
        <v>10391</v>
      </c>
      <c r="F173" s="347">
        <v>6196</v>
      </c>
      <c r="G173" s="347">
        <v>29117</v>
      </c>
      <c r="H173" s="347">
        <v>8525</v>
      </c>
      <c r="I173" s="347">
        <v>13490</v>
      </c>
      <c r="J173" s="347">
        <v>32473</v>
      </c>
      <c r="K173" s="347">
        <v>103034</v>
      </c>
      <c r="L173" s="347">
        <v>12202</v>
      </c>
      <c r="M173" s="347">
        <v>41111</v>
      </c>
      <c r="N173" s="347">
        <v>12625</v>
      </c>
      <c r="O173" s="347">
        <v>12687</v>
      </c>
      <c r="P173" s="349">
        <v>78279</v>
      </c>
      <c r="Q173" s="347">
        <v>58490</v>
      </c>
      <c r="R173" s="347">
        <v>28541</v>
      </c>
      <c r="S173" s="347">
        <v>11257</v>
      </c>
      <c r="T173" s="347">
        <v>10477</v>
      </c>
      <c r="U173" s="347">
        <v>58324</v>
      </c>
      <c r="V173" s="347">
        <v>11804</v>
      </c>
      <c r="W173" s="347">
        <v>27185</v>
      </c>
      <c r="X173" s="347">
        <v>18996</v>
      </c>
      <c r="Y173" s="347">
        <v>12084</v>
      </c>
      <c r="Z173" s="347">
        <v>20141</v>
      </c>
      <c r="AA173" s="347">
        <v>32170</v>
      </c>
      <c r="AB173" s="347">
        <v>33145</v>
      </c>
      <c r="AC173" s="347">
        <v>10530</v>
      </c>
      <c r="AD173" s="347">
        <v>31273</v>
      </c>
      <c r="AE173" s="347">
        <v>4172</v>
      </c>
      <c r="AF173" s="347">
        <v>41839</v>
      </c>
      <c r="AG173" s="347">
        <v>16928</v>
      </c>
      <c r="AH173" s="347">
        <v>10333</v>
      </c>
      <c r="AI173" s="347">
        <v>845996</v>
      </c>
      <c r="AK173" s="347" t="s">
        <v>643</v>
      </c>
    </row>
    <row r="174" spans="1:37" x14ac:dyDescent="0.2">
      <c r="A174" s="351">
        <v>41579</v>
      </c>
      <c r="B174" s="347" t="s">
        <v>938</v>
      </c>
      <c r="C174" s="347">
        <v>12724</v>
      </c>
      <c r="D174" s="347">
        <v>35451</v>
      </c>
      <c r="E174" s="347">
        <v>10394</v>
      </c>
      <c r="F174" s="347">
        <v>6113</v>
      </c>
      <c r="G174" s="347">
        <v>29054</v>
      </c>
      <c r="H174" s="347">
        <v>8522</v>
      </c>
      <c r="I174" s="347">
        <v>13452</v>
      </c>
      <c r="J174" s="347">
        <v>32503</v>
      </c>
      <c r="K174" s="347">
        <v>103283</v>
      </c>
      <c r="L174" s="347">
        <v>12221</v>
      </c>
      <c r="M174" s="347">
        <v>41108</v>
      </c>
      <c r="N174" s="347">
        <v>12647</v>
      </c>
      <c r="O174" s="347">
        <v>12707</v>
      </c>
      <c r="P174" s="349">
        <v>78340</v>
      </c>
      <c r="Q174" s="347">
        <v>58580</v>
      </c>
      <c r="R174" s="347">
        <v>28530</v>
      </c>
      <c r="S174" s="347">
        <v>11294</v>
      </c>
      <c r="T174" s="347">
        <v>10471</v>
      </c>
      <c r="U174" s="347">
        <v>58455</v>
      </c>
      <c r="V174" s="347">
        <v>11758</v>
      </c>
      <c r="W174" s="347">
        <v>27123</v>
      </c>
      <c r="X174" s="347">
        <v>18995</v>
      </c>
      <c r="Y174" s="347">
        <v>12081</v>
      </c>
      <c r="Z174" s="347">
        <v>20128</v>
      </c>
      <c r="AA174" s="347">
        <v>32224</v>
      </c>
      <c r="AB174" s="347">
        <v>33183</v>
      </c>
      <c r="AC174" s="347">
        <v>10561</v>
      </c>
      <c r="AD174" s="347">
        <v>31221</v>
      </c>
      <c r="AE174" s="347">
        <v>4184</v>
      </c>
      <c r="AF174" s="347">
        <v>41801</v>
      </c>
      <c r="AG174" s="347">
        <v>16888</v>
      </c>
      <c r="AH174" s="347">
        <v>10314</v>
      </c>
      <c r="AI174" s="347">
        <v>846310</v>
      </c>
      <c r="AK174" s="347" t="s">
        <v>644</v>
      </c>
    </row>
    <row r="175" spans="1:37" x14ac:dyDescent="0.2">
      <c r="A175" s="351">
        <v>41609</v>
      </c>
      <c r="B175" s="347" t="s">
        <v>939</v>
      </c>
      <c r="C175" s="347">
        <v>12680</v>
      </c>
      <c r="D175" s="347">
        <v>35336</v>
      </c>
      <c r="E175" s="347">
        <v>10323</v>
      </c>
      <c r="F175" s="347">
        <v>6109</v>
      </c>
      <c r="G175" s="347">
        <v>28948</v>
      </c>
      <c r="H175" s="347">
        <v>8494</v>
      </c>
      <c r="I175" s="347">
        <v>13399</v>
      </c>
      <c r="J175" s="347">
        <v>32387</v>
      </c>
      <c r="K175" s="347">
        <v>103035</v>
      </c>
      <c r="L175" s="347">
        <v>12155</v>
      </c>
      <c r="M175" s="347">
        <v>40915</v>
      </c>
      <c r="N175" s="347">
        <v>12612</v>
      </c>
      <c r="O175" s="347">
        <v>12675</v>
      </c>
      <c r="P175" s="349">
        <v>78051</v>
      </c>
      <c r="Q175" s="347">
        <v>58320</v>
      </c>
      <c r="R175" s="347">
        <v>28496</v>
      </c>
      <c r="S175" s="347">
        <v>11231</v>
      </c>
      <c r="T175" s="347">
        <v>10468</v>
      </c>
      <c r="U175" s="347">
        <v>58344</v>
      </c>
      <c r="V175" s="347">
        <v>11639</v>
      </c>
      <c r="W175" s="347">
        <v>26988</v>
      </c>
      <c r="X175" s="347">
        <v>18879</v>
      </c>
      <c r="Y175" s="347">
        <v>12010</v>
      </c>
      <c r="Z175" s="347">
        <v>20059</v>
      </c>
      <c r="AA175" s="347">
        <v>32070</v>
      </c>
      <c r="AB175" s="347">
        <v>32981</v>
      </c>
      <c r="AC175" s="347">
        <v>10563</v>
      </c>
      <c r="AD175" s="347">
        <v>31002</v>
      </c>
      <c r="AE175" s="347">
        <v>4133</v>
      </c>
      <c r="AF175" s="347">
        <v>41475</v>
      </c>
      <c r="AG175" s="347">
        <v>16804</v>
      </c>
      <c r="AH175" s="347">
        <v>10267</v>
      </c>
      <c r="AI175" s="347">
        <v>842848</v>
      </c>
      <c r="AK175" s="347" t="s">
        <v>645</v>
      </c>
    </row>
    <row r="176" spans="1:37" x14ac:dyDescent="0.2">
      <c r="A176" s="351">
        <v>41640</v>
      </c>
      <c r="B176" s="347" t="s">
        <v>1047</v>
      </c>
      <c r="C176" s="347">
        <v>12612</v>
      </c>
      <c r="D176" s="347">
        <v>34897</v>
      </c>
      <c r="E176" s="347">
        <v>10199</v>
      </c>
      <c r="F176" s="347">
        <v>5992</v>
      </c>
      <c r="G176" s="347">
        <v>28733</v>
      </c>
      <c r="H176" s="347">
        <v>8418</v>
      </c>
      <c r="I176" s="347">
        <v>13243</v>
      </c>
      <c r="J176" s="347">
        <v>32211</v>
      </c>
      <c r="K176" s="347">
        <v>102571</v>
      </c>
      <c r="L176" s="347">
        <v>12093</v>
      </c>
      <c r="M176" s="347">
        <v>40576</v>
      </c>
      <c r="N176" s="347">
        <v>12488</v>
      </c>
      <c r="O176" s="347">
        <v>12568</v>
      </c>
      <c r="P176" s="349">
        <v>77415</v>
      </c>
      <c r="Q176" s="347">
        <v>57888</v>
      </c>
      <c r="R176" s="347">
        <v>28264</v>
      </c>
      <c r="S176" s="347">
        <v>11109</v>
      </c>
      <c r="T176" s="347">
        <v>10376</v>
      </c>
      <c r="U176" s="347">
        <v>58046</v>
      </c>
      <c r="V176" s="347">
        <v>11461</v>
      </c>
      <c r="W176" s="347">
        <v>26785</v>
      </c>
      <c r="X176" s="347">
        <v>18798</v>
      </c>
      <c r="Y176" s="347">
        <v>11879</v>
      </c>
      <c r="Z176" s="347">
        <v>19813</v>
      </c>
      <c r="AA176" s="347">
        <v>31749</v>
      </c>
      <c r="AB176" s="347">
        <v>32801</v>
      </c>
      <c r="AC176" s="347">
        <v>10485</v>
      </c>
      <c r="AD176" s="347">
        <v>30746</v>
      </c>
      <c r="AE176" s="347">
        <v>4071</v>
      </c>
      <c r="AF176" s="347">
        <v>40920</v>
      </c>
      <c r="AG176" s="347">
        <v>16569</v>
      </c>
      <c r="AH176" s="347">
        <v>10155</v>
      </c>
      <c r="AI176" s="347">
        <v>835931</v>
      </c>
      <c r="AJ176" s="347">
        <v>2014</v>
      </c>
      <c r="AK176" s="347" t="s">
        <v>637</v>
      </c>
    </row>
    <row r="177" spans="1:37" x14ac:dyDescent="0.2">
      <c r="A177" s="351">
        <v>41671</v>
      </c>
      <c r="B177" s="347" t="s">
        <v>940</v>
      </c>
      <c r="C177" s="347">
        <v>12574</v>
      </c>
      <c r="D177" s="347">
        <v>34833</v>
      </c>
      <c r="E177" s="347">
        <v>10204</v>
      </c>
      <c r="F177" s="347">
        <v>6016</v>
      </c>
      <c r="G177" s="347">
        <v>28713</v>
      </c>
      <c r="H177" s="347">
        <v>8404</v>
      </c>
      <c r="I177" s="347">
        <v>13200</v>
      </c>
      <c r="J177" s="347">
        <v>32282</v>
      </c>
      <c r="K177" s="347">
        <v>102659</v>
      </c>
      <c r="L177" s="347">
        <v>12090</v>
      </c>
      <c r="M177" s="347">
        <v>40591</v>
      </c>
      <c r="N177" s="347">
        <v>12504</v>
      </c>
      <c r="O177" s="347">
        <v>12571</v>
      </c>
      <c r="P177" s="349">
        <v>77447</v>
      </c>
      <c r="Q177" s="347">
        <v>57745</v>
      </c>
      <c r="R177" s="347">
        <v>28329</v>
      </c>
      <c r="S177" s="347">
        <v>11078</v>
      </c>
      <c r="T177" s="347">
        <v>10321</v>
      </c>
      <c r="U177" s="347">
        <v>58069</v>
      </c>
      <c r="V177" s="347">
        <v>11499</v>
      </c>
      <c r="W177" s="347">
        <v>26809</v>
      </c>
      <c r="X177" s="347">
        <v>18806</v>
      </c>
      <c r="Y177" s="347">
        <v>11904</v>
      </c>
      <c r="Z177" s="347">
        <v>19763</v>
      </c>
      <c r="AA177" s="347">
        <v>31783</v>
      </c>
      <c r="AB177" s="347">
        <v>32792</v>
      </c>
      <c r="AC177" s="347">
        <v>10509</v>
      </c>
      <c r="AD177" s="347">
        <v>30673</v>
      </c>
      <c r="AE177" s="347">
        <v>4073</v>
      </c>
      <c r="AF177" s="347">
        <v>40865</v>
      </c>
      <c r="AG177" s="347">
        <v>16589</v>
      </c>
      <c r="AH177" s="347">
        <v>10178</v>
      </c>
      <c r="AI177" s="347">
        <v>835873</v>
      </c>
      <c r="AK177" s="347" t="s">
        <v>638</v>
      </c>
    </row>
    <row r="178" spans="1:37" x14ac:dyDescent="0.2">
      <c r="A178" s="351">
        <v>41699</v>
      </c>
      <c r="B178" s="347" t="s">
        <v>941</v>
      </c>
      <c r="C178" s="347">
        <v>12569</v>
      </c>
      <c r="D178" s="347">
        <v>34822</v>
      </c>
      <c r="E178" s="347">
        <v>10269</v>
      </c>
      <c r="F178" s="347">
        <v>5987</v>
      </c>
      <c r="G178" s="347">
        <v>28762</v>
      </c>
      <c r="H178" s="347">
        <v>8445</v>
      </c>
      <c r="I178" s="347">
        <v>13257</v>
      </c>
      <c r="J178" s="347">
        <v>32319</v>
      </c>
      <c r="K178" s="347">
        <v>103034</v>
      </c>
      <c r="L178" s="347">
        <v>12146</v>
      </c>
      <c r="M178" s="347">
        <v>40652</v>
      </c>
      <c r="N178" s="347">
        <v>12512</v>
      </c>
      <c r="O178" s="347">
        <v>12555</v>
      </c>
      <c r="P178" s="349">
        <v>77887</v>
      </c>
      <c r="Q178" s="347">
        <v>57785</v>
      </c>
      <c r="R178" s="347">
        <v>28361</v>
      </c>
      <c r="S178" s="347">
        <v>11123</v>
      </c>
      <c r="T178" s="347">
        <v>10365</v>
      </c>
      <c r="U178" s="347">
        <v>58199</v>
      </c>
      <c r="V178" s="347">
        <v>11496</v>
      </c>
      <c r="W178" s="347">
        <v>26759</v>
      </c>
      <c r="X178" s="347">
        <v>18931</v>
      </c>
      <c r="Y178" s="347">
        <v>11955</v>
      </c>
      <c r="Z178" s="347">
        <v>19778</v>
      </c>
      <c r="AA178" s="347">
        <v>31941</v>
      </c>
      <c r="AB178" s="347">
        <v>32922</v>
      </c>
      <c r="AC178" s="347">
        <v>10552</v>
      </c>
      <c r="AD178" s="347">
        <v>30646</v>
      </c>
      <c r="AE178" s="347">
        <v>4076</v>
      </c>
      <c r="AF178" s="347">
        <v>40892</v>
      </c>
      <c r="AG178" s="347">
        <v>16632</v>
      </c>
      <c r="AH178" s="347">
        <v>10234</v>
      </c>
      <c r="AI178" s="347">
        <v>837863</v>
      </c>
      <c r="AK178" s="347" t="s">
        <v>592</v>
      </c>
    </row>
    <row r="179" spans="1:37" x14ac:dyDescent="0.2">
      <c r="A179" s="351">
        <v>41730</v>
      </c>
      <c r="B179" s="347" t="s">
        <v>942</v>
      </c>
      <c r="C179" s="347">
        <v>12595</v>
      </c>
      <c r="D179" s="347">
        <v>34831</v>
      </c>
      <c r="E179" s="347">
        <v>10301</v>
      </c>
      <c r="F179" s="347">
        <v>6000</v>
      </c>
      <c r="G179" s="347">
        <v>28759</v>
      </c>
      <c r="H179" s="347">
        <v>8472</v>
      </c>
      <c r="I179" s="347">
        <v>13268</v>
      </c>
      <c r="J179" s="347">
        <v>32371</v>
      </c>
      <c r="K179" s="347">
        <v>103118</v>
      </c>
      <c r="L179" s="347">
        <v>12151</v>
      </c>
      <c r="M179" s="347">
        <v>40702</v>
      </c>
      <c r="N179" s="347">
        <v>12509</v>
      </c>
      <c r="O179" s="347">
        <v>12609</v>
      </c>
      <c r="P179" s="349">
        <v>78075</v>
      </c>
      <c r="Q179" s="347">
        <v>57888</v>
      </c>
      <c r="R179" s="347">
        <v>28386</v>
      </c>
      <c r="S179" s="347">
        <v>11123</v>
      </c>
      <c r="T179" s="347">
        <v>10348</v>
      </c>
      <c r="U179" s="347">
        <v>58164</v>
      </c>
      <c r="V179" s="347">
        <v>11522</v>
      </c>
      <c r="W179" s="347">
        <v>26818</v>
      </c>
      <c r="X179" s="347">
        <v>18951</v>
      </c>
      <c r="Y179" s="347">
        <v>11936</v>
      </c>
      <c r="Z179" s="347">
        <v>19700</v>
      </c>
      <c r="AA179" s="347">
        <v>32001</v>
      </c>
      <c r="AB179" s="347">
        <v>32869</v>
      </c>
      <c r="AC179" s="347">
        <v>10567</v>
      </c>
      <c r="AD179" s="347">
        <v>30612</v>
      </c>
      <c r="AE179" s="347">
        <v>4105</v>
      </c>
      <c r="AF179" s="347">
        <v>41006</v>
      </c>
      <c r="AG179" s="347">
        <v>16678</v>
      </c>
      <c r="AH179" s="347">
        <v>10243</v>
      </c>
      <c r="AI179" s="347">
        <v>838678</v>
      </c>
      <c r="AK179" s="347" t="s">
        <v>632</v>
      </c>
    </row>
    <row r="180" spans="1:37" x14ac:dyDescent="0.2">
      <c r="A180" s="351">
        <v>41760</v>
      </c>
      <c r="B180" s="347" t="s">
        <v>943</v>
      </c>
      <c r="C180" s="347">
        <v>12644</v>
      </c>
      <c r="D180" s="347">
        <v>34842</v>
      </c>
      <c r="E180" s="347">
        <v>10303</v>
      </c>
      <c r="F180" s="347">
        <v>5997</v>
      </c>
      <c r="G180" s="347">
        <v>28801</v>
      </c>
      <c r="H180" s="347">
        <v>8477</v>
      </c>
      <c r="I180" s="347">
        <v>13211</v>
      </c>
      <c r="J180" s="347">
        <v>32479</v>
      </c>
      <c r="K180" s="347">
        <v>103451</v>
      </c>
      <c r="L180" s="347">
        <v>12210</v>
      </c>
      <c r="M180" s="347">
        <v>40846</v>
      </c>
      <c r="N180" s="347">
        <v>12549</v>
      </c>
      <c r="O180" s="347">
        <v>12639</v>
      </c>
      <c r="P180" s="349">
        <v>78263</v>
      </c>
      <c r="Q180" s="347">
        <v>58118</v>
      </c>
      <c r="R180" s="347">
        <v>28390</v>
      </c>
      <c r="S180" s="347">
        <v>11161</v>
      </c>
      <c r="T180" s="347">
        <v>10334</v>
      </c>
      <c r="U180" s="347">
        <v>58355</v>
      </c>
      <c r="V180" s="347">
        <v>11525</v>
      </c>
      <c r="W180" s="347">
        <v>26968</v>
      </c>
      <c r="X180" s="347">
        <v>18957</v>
      </c>
      <c r="Y180" s="347">
        <v>11952</v>
      </c>
      <c r="Z180" s="347">
        <v>19687</v>
      </c>
      <c r="AA180" s="347">
        <v>32107</v>
      </c>
      <c r="AB180" s="347">
        <v>32886</v>
      </c>
      <c r="AC180" s="347">
        <v>10599</v>
      </c>
      <c r="AD180" s="347">
        <v>30658</v>
      </c>
      <c r="AE180" s="347">
        <v>4130</v>
      </c>
      <c r="AF180" s="347">
        <v>41110</v>
      </c>
      <c r="AG180" s="347">
        <v>16770</v>
      </c>
      <c r="AH180" s="347">
        <v>10261</v>
      </c>
      <c r="AI180" s="347">
        <v>840680</v>
      </c>
      <c r="AK180" s="347" t="s">
        <v>636</v>
      </c>
    </row>
    <row r="181" spans="1:37" x14ac:dyDescent="0.2">
      <c r="A181" s="351">
        <v>41791</v>
      </c>
      <c r="B181" s="347" t="s">
        <v>944</v>
      </c>
      <c r="C181" s="347">
        <v>12680</v>
      </c>
      <c r="D181" s="347">
        <v>34908</v>
      </c>
      <c r="E181" s="347">
        <v>10314</v>
      </c>
      <c r="F181" s="347">
        <v>6032</v>
      </c>
      <c r="G181" s="347">
        <v>28930</v>
      </c>
      <c r="H181" s="347">
        <v>8508</v>
      </c>
      <c r="I181" s="347">
        <v>13263</v>
      </c>
      <c r="J181" s="347">
        <v>32628</v>
      </c>
      <c r="K181" s="347">
        <v>103724</v>
      </c>
      <c r="L181" s="347">
        <v>12230</v>
      </c>
      <c r="M181" s="347">
        <v>41052</v>
      </c>
      <c r="N181" s="347">
        <v>12630</v>
      </c>
      <c r="O181" s="347">
        <v>12675</v>
      </c>
      <c r="P181" s="349">
        <v>78625</v>
      </c>
      <c r="Q181" s="347">
        <v>58437</v>
      </c>
      <c r="R181" s="347">
        <v>28515</v>
      </c>
      <c r="S181" s="347">
        <v>11205</v>
      </c>
      <c r="T181" s="347">
        <v>10379</v>
      </c>
      <c r="U181" s="347">
        <v>58701</v>
      </c>
      <c r="V181" s="347">
        <v>11601</v>
      </c>
      <c r="W181" s="347">
        <v>27057</v>
      </c>
      <c r="X181" s="347">
        <v>19038</v>
      </c>
      <c r="Y181" s="347">
        <v>11999</v>
      </c>
      <c r="Z181" s="347">
        <v>19735</v>
      </c>
      <c r="AA181" s="347">
        <v>32284</v>
      </c>
      <c r="AB181" s="347">
        <v>32905</v>
      </c>
      <c r="AC181" s="347">
        <v>10654</v>
      </c>
      <c r="AD181" s="347">
        <v>30656</v>
      </c>
      <c r="AE181" s="347">
        <v>4149</v>
      </c>
      <c r="AF181" s="347">
        <v>41261</v>
      </c>
      <c r="AG181" s="347">
        <v>16818</v>
      </c>
      <c r="AH181" s="347">
        <v>10296</v>
      </c>
      <c r="AI181" s="347">
        <v>843889</v>
      </c>
      <c r="AK181" s="347" t="s">
        <v>639</v>
      </c>
    </row>
    <row r="182" spans="1:37" x14ac:dyDescent="0.2">
      <c r="A182" s="351">
        <v>41821</v>
      </c>
      <c r="B182" s="347" t="s">
        <v>945</v>
      </c>
      <c r="C182" s="347">
        <v>12789</v>
      </c>
      <c r="D182" s="347">
        <v>34914</v>
      </c>
      <c r="E182" s="347">
        <v>10310</v>
      </c>
      <c r="F182" s="347">
        <v>6074</v>
      </c>
      <c r="G182" s="347">
        <v>29005</v>
      </c>
      <c r="H182" s="347">
        <v>8543</v>
      </c>
      <c r="I182" s="347">
        <v>13259</v>
      </c>
      <c r="J182" s="347">
        <v>32681</v>
      </c>
      <c r="K182" s="347">
        <v>104028</v>
      </c>
      <c r="L182" s="347">
        <v>12218</v>
      </c>
      <c r="M182" s="347">
        <v>41183</v>
      </c>
      <c r="N182" s="347">
        <v>12670</v>
      </c>
      <c r="O182" s="347">
        <v>12735</v>
      </c>
      <c r="P182" s="349">
        <v>78814</v>
      </c>
      <c r="Q182" s="347">
        <v>58721</v>
      </c>
      <c r="R182" s="347">
        <v>28567</v>
      </c>
      <c r="S182" s="347">
        <v>11239</v>
      </c>
      <c r="T182" s="347">
        <v>10436</v>
      </c>
      <c r="U182" s="347">
        <v>58757</v>
      </c>
      <c r="V182" s="347">
        <v>11624</v>
      </c>
      <c r="W182" s="347">
        <v>27069</v>
      </c>
      <c r="X182" s="347">
        <v>19143</v>
      </c>
      <c r="Y182" s="347">
        <v>12080</v>
      </c>
      <c r="Z182" s="347">
        <v>19766</v>
      </c>
      <c r="AA182" s="347">
        <v>32364</v>
      </c>
      <c r="AB182" s="347">
        <v>32895</v>
      </c>
      <c r="AC182" s="347">
        <v>10683</v>
      </c>
      <c r="AD182" s="347">
        <v>30681</v>
      </c>
      <c r="AE182" s="347">
        <v>4177</v>
      </c>
      <c r="AF182" s="347">
        <v>41323</v>
      </c>
      <c r="AG182" s="347">
        <v>16856</v>
      </c>
      <c r="AH182" s="347">
        <v>10319</v>
      </c>
      <c r="AI182" s="347">
        <v>845923</v>
      </c>
      <c r="AK182" s="347" t="s">
        <v>640</v>
      </c>
    </row>
    <row r="183" spans="1:37" x14ac:dyDescent="0.2">
      <c r="A183" s="351">
        <v>41852</v>
      </c>
      <c r="B183" s="347" t="s">
        <v>946</v>
      </c>
      <c r="C183" s="347">
        <v>12852</v>
      </c>
      <c r="D183" s="347">
        <v>35041</v>
      </c>
      <c r="E183" s="347">
        <v>10341</v>
      </c>
      <c r="F183" s="347">
        <v>6101</v>
      </c>
      <c r="G183" s="347">
        <v>29068</v>
      </c>
      <c r="H183" s="347">
        <v>8569</v>
      </c>
      <c r="I183" s="347">
        <v>13317</v>
      </c>
      <c r="J183" s="347">
        <v>32753</v>
      </c>
      <c r="K183" s="347">
        <v>104409</v>
      </c>
      <c r="L183" s="347">
        <v>12276</v>
      </c>
      <c r="M183" s="347">
        <v>41335</v>
      </c>
      <c r="N183" s="347">
        <v>12696</v>
      </c>
      <c r="O183" s="347">
        <v>12805</v>
      </c>
      <c r="P183" s="349">
        <v>79270</v>
      </c>
      <c r="Q183" s="347">
        <v>58888</v>
      </c>
      <c r="R183" s="347">
        <v>28616</v>
      </c>
      <c r="S183" s="347">
        <v>11224</v>
      </c>
      <c r="T183" s="347">
        <v>10469</v>
      </c>
      <c r="U183" s="347">
        <v>58941</v>
      </c>
      <c r="V183" s="347">
        <v>11719</v>
      </c>
      <c r="W183" s="347">
        <v>27077</v>
      </c>
      <c r="X183" s="347">
        <v>19283</v>
      </c>
      <c r="Y183" s="347">
        <v>12213</v>
      </c>
      <c r="Z183" s="347">
        <v>19823</v>
      </c>
      <c r="AA183" s="347">
        <v>32499</v>
      </c>
      <c r="AB183" s="347">
        <v>33020</v>
      </c>
      <c r="AC183" s="347">
        <v>10711</v>
      </c>
      <c r="AD183" s="347">
        <v>30755</v>
      </c>
      <c r="AE183" s="347">
        <v>4188</v>
      </c>
      <c r="AF183" s="347">
        <v>41456</v>
      </c>
      <c r="AG183" s="347">
        <v>16895</v>
      </c>
      <c r="AH183" s="347">
        <v>10395</v>
      </c>
      <c r="AI183" s="347">
        <v>849005</v>
      </c>
      <c r="AK183" s="347" t="s">
        <v>641</v>
      </c>
    </row>
    <row r="184" spans="1:37" x14ac:dyDescent="0.2">
      <c r="A184" s="351">
        <v>41883</v>
      </c>
      <c r="B184" s="347" t="s">
        <v>947</v>
      </c>
      <c r="C184" s="347">
        <v>12858</v>
      </c>
      <c r="D184" s="347">
        <v>35080</v>
      </c>
      <c r="E184" s="347">
        <v>10347</v>
      </c>
      <c r="F184" s="347">
        <v>6132</v>
      </c>
      <c r="G184" s="347">
        <v>29177</v>
      </c>
      <c r="H184" s="347">
        <v>8614</v>
      </c>
      <c r="I184" s="347">
        <v>13356</v>
      </c>
      <c r="J184" s="347">
        <v>32826</v>
      </c>
      <c r="K184" s="347">
        <v>104720</v>
      </c>
      <c r="L184" s="347">
        <v>12328</v>
      </c>
      <c r="M184" s="347">
        <v>41463</v>
      </c>
      <c r="N184" s="347">
        <v>12709</v>
      </c>
      <c r="O184" s="347">
        <v>12853</v>
      </c>
      <c r="P184" s="349">
        <v>79467</v>
      </c>
      <c r="Q184" s="347">
        <v>59112</v>
      </c>
      <c r="R184" s="347">
        <v>28662</v>
      </c>
      <c r="S184" s="347">
        <v>11255</v>
      </c>
      <c r="T184" s="347">
        <v>10475</v>
      </c>
      <c r="U184" s="347">
        <v>59117</v>
      </c>
      <c r="V184" s="347">
        <v>11729</v>
      </c>
      <c r="W184" s="347">
        <v>27070</v>
      </c>
      <c r="X184" s="347">
        <v>19437</v>
      </c>
      <c r="Y184" s="347">
        <v>12243</v>
      </c>
      <c r="Z184" s="347">
        <v>19862</v>
      </c>
      <c r="AA184" s="347">
        <v>32609</v>
      </c>
      <c r="AB184" s="347">
        <v>33076</v>
      </c>
      <c r="AC184" s="347">
        <v>10745</v>
      </c>
      <c r="AD184" s="347">
        <v>30826</v>
      </c>
      <c r="AE184" s="347">
        <v>4225</v>
      </c>
      <c r="AF184" s="347">
        <v>41442</v>
      </c>
      <c r="AG184" s="347">
        <v>16914</v>
      </c>
      <c r="AH184" s="347">
        <v>10416</v>
      </c>
      <c r="AI184" s="347">
        <v>851145</v>
      </c>
      <c r="AK184" s="347" t="s">
        <v>642</v>
      </c>
    </row>
    <row r="185" spans="1:37" x14ac:dyDescent="0.2">
      <c r="A185" s="351">
        <v>41913</v>
      </c>
      <c r="B185" s="347" t="s">
        <v>948</v>
      </c>
      <c r="C185" s="347">
        <v>12870</v>
      </c>
      <c r="D185" s="347">
        <v>35242</v>
      </c>
      <c r="E185" s="347">
        <v>10334</v>
      </c>
      <c r="F185" s="347">
        <v>6174</v>
      </c>
      <c r="G185" s="347">
        <v>29279</v>
      </c>
      <c r="H185" s="347">
        <v>8647</v>
      </c>
      <c r="I185" s="347">
        <v>13466</v>
      </c>
      <c r="J185" s="347">
        <v>32901</v>
      </c>
      <c r="K185" s="347">
        <v>104914</v>
      </c>
      <c r="L185" s="347">
        <v>12397</v>
      </c>
      <c r="M185" s="347">
        <v>41701</v>
      </c>
      <c r="N185" s="347">
        <v>12811</v>
      </c>
      <c r="O185" s="347">
        <v>12928</v>
      </c>
      <c r="P185" s="349">
        <v>79726</v>
      </c>
      <c r="Q185" s="347">
        <v>59448</v>
      </c>
      <c r="R185" s="347">
        <v>28693</v>
      </c>
      <c r="S185" s="347">
        <v>11285</v>
      </c>
      <c r="T185" s="347">
        <v>10521</v>
      </c>
      <c r="U185" s="347">
        <v>59294</v>
      </c>
      <c r="V185" s="347">
        <v>11827</v>
      </c>
      <c r="W185" s="347">
        <v>27077</v>
      </c>
      <c r="X185" s="347">
        <v>19538</v>
      </c>
      <c r="Y185" s="347">
        <v>12303</v>
      </c>
      <c r="Z185" s="347">
        <v>19958</v>
      </c>
      <c r="AA185" s="347">
        <v>32693</v>
      </c>
      <c r="AB185" s="347">
        <v>33231</v>
      </c>
      <c r="AC185" s="347">
        <v>10754</v>
      </c>
      <c r="AD185" s="347">
        <v>30856</v>
      </c>
      <c r="AE185" s="347">
        <v>4255</v>
      </c>
      <c r="AF185" s="347">
        <v>41573</v>
      </c>
      <c r="AG185" s="347">
        <v>16979</v>
      </c>
      <c r="AH185" s="347">
        <v>10477</v>
      </c>
      <c r="AI185" s="347">
        <v>854152</v>
      </c>
      <c r="AK185" s="347" t="s">
        <v>643</v>
      </c>
    </row>
    <row r="186" spans="1:37" x14ac:dyDescent="0.2">
      <c r="A186" s="351">
        <v>41944</v>
      </c>
      <c r="B186" s="347" t="s">
        <v>949</v>
      </c>
      <c r="C186" s="347">
        <v>12896</v>
      </c>
      <c r="D186" s="347">
        <v>35216</v>
      </c>
      <c r="E186" s="347">
        <v>10367</v>
      </c>
      <c r="F186" s="347">
        <v>6160</v>
      </c>
      <c r="G186" s="347">
        <v>29392</v>
      </c>
      <c r="H186" s="347">
        <v>8684</v>
      </c>
      <c r="I186" s="347">
        <v>13463</v>
      </c>
      <c r="J186" s="347">
        <v>32995</v>
      </c>
      <c r="K186" s="347">
        <v>105015</v>
      </c>
      <c r="L186" s="347">
        <v>12404</v>
      </c>
      <c r="M186" s="347">
        <v>41768</v>
      </c>
      <c r="N186" s="347">
        <v>12884</v>
      </c>
      <c r="O186" s="347">
        <v>12998</v>
      </c>
      <c r="P186" s="349">
        <v>79972</v>
      </c>
      <c r="Q186" s="347">
        <v>59573</v>
      </c>
      <c r="R186" s="347">
        <v>28760</v>
      </c>
      <c r="S186" s="347">
        <v>11269</v>
      </c>
      <c r="T186" s="347">
        <v>10534</v>
      </c>
      <c r="U186" s="347">
        <v>59384</v>
      </c>
      <c r="V186" s="347">
        <v>11927</v>
      </c>
      <c r="W186" s="347">
        <v>27208</v>
      </c>
      <c r="X186" s="347">
        <v>19639</v>
      </c>
      <c r="Y186" s="347">
        <v>12294</v>
      </c>
      <c r="Z186" s="347">
        <v>19985</v>
      </c>
      <c r="AA186" s="347">
        <v>32689</v>
      </c>
      <c r="AB186" s="347">
        <v>33228</v>
      </c>
      <c r="AC186" s="347">
        <v>10758</v>
      </c>
      <c r="AD186" s="347">
        <v>30969</v>
      </c>
      <c r="AE186" s="347">
        <v>4260</v>
      </c>
      <c r="AF186" s="347">
        <v>41602</v>
      </c>
      <c r="AG186" s="347">
        <v>16926</v>
      </c>
      <c r="AH186" s="347">
        <v>10516</v>
      </c>
      <c r="AI186" s="347">
        <v>855735</v>
      </c>
      <c r="AK186" s="347" t="s">
        <v>644</v>
      </c>
    </row>
    <row r="187" spans="1:37" x14ac:dyDescent="0.2">
      <c r="A187" s="351">
        <v>41974</v>
      </c>
      <c r="B187" s="347" t="s">
        <v>950</v>
      </c>
      <c r="C187" s="347">
        <v>12855</v>
      </c>
      <c r="D187" s="347">
        <v>35148</v>
      </c>
      <c r="E187" s="347">
        <v>10414</v>
      </c>
      <c r="F187" s="347">
        <v>6086</v>
      </c>
      <c r="G187" s="347">
        <v>29353</v>
      </c>
      <c r="H187" s="347">
        <v>8665</v>
      </c>
      <c r="I187" s="347">
        <v>13481</v>
      </c>
      <c r="J187" s="347">
        <v>32953</v>
      </c>
      <c r="K187" s="347">
        <v>105070</v>
      </c>
      <c r="L187" s="347">
        <v>12351</v>
      </c>
      <c r="M187" s="347">
        <v>41797</v>
      </c>
      <c r="N187" s="347">
        <v>12778</v>
      </c>
      <c r="O187" s="347">
        <v>13012</v>
      </c>
      <c r="P187" s="349">
        <v>79961</v>
      </c>
      <c r="Q187" s="347">
        <v>59539</v>
      </c>
      <c r="R187" s="347">
        <v>28764</v>
      </c>
      <c r="S187" s="347">
        <v>11236</v>
      </c>
      <c r="T187" s="347">
        <v>10514</v>
      </c>
      <c r="U187" s="347">
        <v>59428</v>
      </c>
      <c r="V187" s="347">
        <v>11899</v>
      </c>
      <c r="W187" s="347">
        <v>27204</v>
      </c>
      <c r="X187" s="347">
        <v>19592</v>
      </c>
      <c r="Y187" s="347">
        <v>12253</v>
      </c>
      <c r="Z187" s="347">
        <v>19950</v>
      </c>
      <c r="AA187" s="347">
        <v>32637</v>
      </c>
      <c r="AB187" s="347">
        <v>33168</v>
      </c>
      <c r="AC187" s="347">
        <v>10735</v>
      </c>
      <c r="AD187" s="347">
        <v>30889</v>
      </c>
      <c r="AE187" s="347">
        <v>4231</v>
      </c>
      <c r="AF187" s="347">
        <v>41528</v>
      </c>
      <c r="AG187" s="347">
        <v>16942</v>
      </c>
      <c r="AH187" s="347">
        <v>10476</v>
      </c>
      <c r="AI187" s="347">
        <v>854909</v>
      </c>
      <c r="AK187" s="347" t="s">
        <v>645</v>
      </c>
    </row>
    <row r="188" spans="1:37" x14ac:dyDescent="0.2">
      <c r="A188" s="351">
        <v>42005</v>
      </c>
      <c r="B188" s="347" t="s">
        <v>1048</v>
      </c>
      <c r="C188" s="347">
        <v>12846</v>
      </c>
      <c r="D188" s="347">
        <v>35067</v>
      </c>
      <c r="E188" s="347">
        <v>10443</v>
      </c>
      <c r="F188" s="347">
        <v>6090</v>
      </c>
      <c r="G188" s="347">
        <v>29380</v>
      </c>
      <c r="H188" s="347">
        <v>8644</v>
      </c>
      <c r="I188" s="347">
        <v>13430</v>
      </c>
      <c r="J188" s="347">
        <v>32901</v>
      </c>
      <c r="K188" s="347">
        <v>105252</v>
      </c>
      <c r="L188" s="347">
        <v>12348</v>
      </c>
      <c r="M188" s="347">
        <v>41763</v>
      </c>
      <c r="N188" s="347">
        <v>12746</v>
      </c>
      <c r="O188" s="347">
        <v>13038</v>
      </c>
      <c r="P188" s="349">
        <v>79838</v>
      </c>
      <c r="Q188" s="347">
        <v>59541</v>
      </c>
      <c r="R188" s="347">
        <v>28729</v>
      </c>
      <c r="S188" s="347">
        <v>11213</v>
      </c>
      <c r="T188" s="347">
        <v>10473</v>
      </c>
      <c r="U188" s="347">
        <v>59364</v>
      </c>
      <c r="V188" s="347">
        <v>11884</v>
      </c>
      <c r="W188" s="347">
        <v>27123</v>
      </c>
      <c r="X188" s="347">
        <v>19650</v>
      </c>
      <c r="Y188" s="347">
        <v>12241</v>
      </c>
      <c r="Z188" s="347">
        <v>19955</v>
      </c>
      <c r="AA188" s="347">
        <v>32646</v>
      </c>
      <c r="AB188" s="347">
        <v>33136</v>
      </c>
      <c r="AC188" s="347">
        <v>10650</v>
      </c>
      <c r="AD188" s="347">
        <v>30781</v>
      </c>
      <c r="AE188" s="347">
        <v>4249</v>
      </c>
      <c r="AF188" s="347">
        <v>41463</v>
      </c>
      <c r="AG188" s="347">
        <v>16905</v>
      </c>
      <c r="AH188" s="347">
        <v>10441</v>
      </c>
      <c r="AI188" s="347">
        <v>854230</v>
      </c>
      <c r="AJ188" s="347">
        <v>2015</v>
      </c>
      <c r="AK188" s="347" t="s">
        <v>637</v>
      </c>
    </row>
    <row r="189" spans="1:37" x14ac:dyDescent="0.2">
      <c r="A189" s="351">
        <v>42036</v>
      </c>
      <c r="B189" s="347" t="s">
        <v>951</v>
      </c>
      <c r="C189" s="347">
        <v>12935</v>
      </c>
      <c r="D189" s="347">
        <v>35297</v>
      </c>
      <c r="E189" s="347">
        <v>10550</v>
      </c>
      <c r="F189" s="347">
        <v>6108</v>
      </c>
      <c r="G189" s="347">
        <v>29591</v>
      </c>
      <c r="H189" s="347">
        <v>8729</v>
      </c>
      <c r="I189" s="347">
        <v>13443</v>
      </c>
      <c r="J189" s="347">
        <v>33101</v>
      </c>
      <c r="K189" s="347">
        <v>105728</v>
      </c>
      <c r="L189" s="347">
        <v>12419</v>
      </c>
      <c r="M189" s="347">
        <v>41833</v>
      </c>
      <c r="N189" s="347">
        <v>12784</v>
      </c>
      <c r="O189" s="347">
        <v>13094</v>
      </c>
      <c r="P189" s="349">
        <v>80280</v>
      </c>
      <c r="Q189" s="347">
        <v>59864</v>
      </c>
      <c r="R189" s="347">
        <v>28848</v>
      </c>
      <c r="S189" s="347">
        <v>11274</v>
      </c>
      <c r="T189" s="347">
        <v>10525</v>
      </c>
      <c r="U189" s="347">
        <v>59588</v>
      </c>
      <c r="V189" s="347">
        <v>11881</v>
      </c>
      <c r="W189" s="347">
        <v>27275</v>
      </c>
      <c r="X189" s="347">
        <v>19721</v>
      </c>
      <c r="Y189" s="347">
        <v>12297</v>
      </c>
      <c r="Z189" s="347">
        <v>20027</v>
      </c>
      <c r="AA189" s="347">
        <v>32829</v>
      </c>
      <c r="AB189" s="347">
        <v>33257</v>
      </c>
      <c r="AC189" s="347">
        <v>10697</v>
      </c>
      <c r="AD189" s="347">
        <v>30685</v>
      </c>
      <c r="AE189" s="347">
        <v>4232</v>
      </c>
      <c r="AF189" s="347">
        <v>41558</v>
      </c>
      <c r="AG189" s="347">
        <v>16985</v>
      </c>
      <c r="AH189" s="347">
        <v>10511</v>
      </c>
      <c r="AI189" s="347">
        <v>857946</v>
      </c>
      <c r="AK189" s="347" t="s">
        <v>638</v>
      </c>
    </row>
    <row r="190" spans="1:37" x14ac:dyDescent="0.2">
      <c r="A190" s="351">
        <v>42064</v>
      </c>
      <c r="B190" s="347" t="s">
        <v>952</v>
      </c>
      <c r="C190" s="347">
        <v>13029</v>
      </c>
      <c r="D190" s="347">
        <v>35466</v>
      </c>
      <c r="E190" s="347">
        <v>10677</v>
      </c>
      <c r="F190" s="347">
        <v>6163</v>
      </c>
      <c r="G190" s="347">
        <v>29922</v>
      </c>
      <c r="H190" s="347">
        <v>8806</v>
      </c>
      <c r="I190" s="347">
        <v>13502</v>
      </c>
      <c r="J190" s="347">
        <v>33330</v>
      </c>
      <c r="K190" s="347">
        <v>106065</v>
      </c>
      <c r="L190" s="347">
        <v>12497</v>
      </c>
      <c r="M190" s="347">
        <v>42007</v>
      </c>
      <c r="N190" s="347">
        <v>12876</v>
      </c>
      <c r="O190" s="347">
        <v>13153</v>
      </c>
      <c r="P190" s="349">
        <v>80658</v>
      </c>
      <c r="Q190" s="347">
        <v>60117</v>
      </c>
      <c r="R190" s="347">
        <v>29044</v>
      </c>
      <c r="S190" s="347">
        <v>11342</v>
      </c>
      <c r="T190" s="347">
        <v>10597</v>
      </c>
      <c r="U190" s="347">
        <v>59791</v>
      </c>
      <c r="V190" s="347">
        <v>11956</v>
      </c>
      <c r="W190" s="347">
        <v>27432</v>
      </c>
      <c r="X190" s="347">
        <v>19783</v>
      </c>
      <c r="Y190" s="347">
        <v>12395</v>
      </c>
      <c r="Z190" s="347">
        <v>20216</v>
      </c>
      <c r="AA190" s="347">
        <v>33115</v>
      </c>
      <c r="AB190" s="347">
        <v>33467</v>
      </c>
      <c r="AC190" s="347">
        <v>10757</v>
      </c>
      <c r="AD190" s="347">
        <v>30793</v>
      </c>
      <c r="AE190" s="347">
        <v>4247</v>
      </c>
      <c r="AF190" s="347">
        <v>41745</v>
      </c>
      <c r="AG190" s="347">
        <v>17116</v>
      </c>
      <c r="AH190" s="347">
        <v>10559</v>
      </c>
      <c r="AI190" s="347">
        <v>862623</v>
      </c>
      <c r="AK190" s="347" t="s">
        <v>592</v>
      </c>
    </row>
    <row r="191" spans="1:37" x14ac:dyDescent="0.2">
      <c r="A191" s="351">
        <v>42095</v>
      </c>
      <c r="B191" s="347" t="s">
        <v>953</v>
      </c>
      <c r="C191" s="347">
        <v>13109</v>
      </c>
      <c r="D191" s="347">
        <v>35610</v>
      </c>
      <c r="E191" s="347">
        <v>10632</v>
      </c>
      <c r="F191" s="347">
        <v>6176</v>
      </c>
      <c r="G191" s="347">
        <v>30129</v>
      </c>
      <c r="H191" s="347">
        <v>8844</v>
      </c>
      <c r="I191" s="347">
        <v>13513</v>
      </c>
      <c r="J191" s="347">
        <v>33481</v>
      </c>
      <c r="K191" s="347">
        <v>106501</v>
      </c>
      <c r="L191" s="347">
        <v>12554</v>
      </c>
      <c r="M191" s="347">
        <v>42183</v>
      </c>
      <c r="N191" s="347">
        <v>12928</v>
      </c>
      <c r="O191" s="347">
        <v>13215</v>
      </c>
      <c r="P191" s="349">
        <v>81007</v>
      </c>
      <c r="Q191" s="347">
        <v>60355</v>
      </c>
      <c r="R191" s="347">
        <v>29143</v>
      </c>
      <c r="S191" s="347">
        <v>11375</v>
      </c>
      <c r="T191" s="347">
        <v>10641</v>
      </c>
      <c r="U191" s="347">
        <v>60023</v>
      </c>
      <c r="V191" s="347">
        <v>12036</v>
      </c>
      <c r="W191" s="347">
        <v>27564</v>
      </c>
      <c r="X191" s="347">
        <v>19868</v>
      </c>
      <c r="Y191" s="347">
        <v>12541</v>
      </c>
      <c r="Z191" s="347">
        <v>20270</v>
      </c>
      <c r="AA191" s="347">
        <v>33303</v>
      </c>
      <c r="AB191" s="347">
        <v>33603</v>
      </c>
      <c r="AC191" s="347">
        <v>10773</v>
      </c>
      <c r="AD191" s="347">
        <v>30920</v>
      </c>
      <c r="AE191" s="347">
        <v>4261</v>
      </c>
      <c r="AF191" s="347">
        <v>41875</v>
      </c>
      <c r="AG191" s="347">
        <v>17133</v>
      </c>
      <c r="AH191" s="347">
        <v>10606</v>
      </c>
      <c r="AI191" s="347">
        <v>866172</v>
      </c>
      <c r="AK191" s="347" t="s">
        <v>632</v>
      </c>
    </row>
    <row r="192" spans="1:37" x14ac:dyDescent="0.2">
      <c r="A192" s="351">
        <v>42125</v>
      </c>
      <c r="B192" s="347" t="s">
        <v>954</v>
      </c>
      <c r="C192" s="347">
        <v>13114</v>
      </c>
      <c r="D192" s="347">
        <v>35649</v>
      </c>
      <c r="E192" s="347">
        <v>10693</v>
      </c>
      <c r="F192" s="347">
        <v>6177</v>
      </c>
      <c r="G192" s="347">
        <v>30204</v>
      </c>
      <c r="H192" s="347">
        <v>8902</v>
      </c>
      <c r="I192" s="347">
        <v>13543</v>
      </c>
      <c r="J192" s="347">
        <v>33638</v>
      </c>
      <c r="K192" s="347">
        <v>106685</v>
      </c>
      <c r="L192" s="347">
        <v>12621</v>
      </c>
      <c r="M192" s="347">
        <v>42358</v>
      </c>
      <c r="N192" s="347">
        <v>12946</v>
      </c>
      <c r="O192" s="347">
        <v>13255</v>
      </c>
      <c r="P192" s="349">
        <v>81244</v>
      </c>
      <c r="Q192" s="347">
        <v>60552</v>
      </c>
      <c r="R192" s="347">
        <v>29282</v>
      </c>
      <c r="S192" s="347">
        <v>11404</v>
      </c>
      <c r="T192" s="347">
        <v>10693</v>
      </c>
      <c r="U192" s="347">
        <v>60120</v>
      </c>
      <c r="V192" s="347">
        <v>12127</v>
      </c>
      <c r="W192" s="347">
        <v>27596</v>
      </c>
      <c r="X192" s="347">
        <v>19943</v>
      </c>
      <c r="Y192" s="347">
        <v>12574</v>
      </c>
      <c r="Z192" s="347">
        <v>20293</v>
      </c>
      <c r="AA192" s="347">
        <v>33462</v>
      </c>
      <c r="AB192" s="347">
        <v>33650</v>
      </c>
      <c r="AC192" s="347">
        <v>10800</v>
      </c>
      <c r="AD192" s="347">
        <v>31007</v>
      </c>
      <c r="AE192" s="347">
        <v>4275</v>
      </c>
      <c r="AF192" s="347">
        <v>41968</v>
      </c>
      <c r="AG192" s="347">
        <v>17080</v>
      </c>
      <c r="AH192" s="347">
        <v>10621</v>
      </c>
      <c r="AI192" s="347">
        <v>868476</v>
      </c>
      <c r="AK192" s="347" t="s">
        <v>636</v>
      </c>
    </row>
    <row r="193" spans="1:37" x14ac:dyDescent="0.2">
      <c r="A193" s="351">
        <v>42156</v>
      </c>
      <c r="B193" s="347" t="s">
        <v>955</v>
      </c>
      <c r="C193" s="347">
        <v>13204</v>
      </c>
      <c r="D193" s="347">
        <v>35858</v>
      </c>
      <c r="E193" s="347">
        <v>10752</v>
      </c>
      <c r="F193" s="347">
        <v>6188</v>
      </c>
      <c r="G193" s="347">
        <v>30395</v>
      </c>
      <c r="H193" s="347">
        <v>8978</v>
      </c>
      <c r="I193" s="347">
        <v>13607</v>
      </c>
      <c r="J193" s="347">
        <v>33854</v>
      </c>
      <c r="K193" s="347">
        <v>107378</v>
      </c>
      <c r="L193" s="347">
        <v>12699</v>
      </c>
      <c r="M193" s="347">
        <v>42622</v>
      </c>
      <c r="N193" s="347">
        <v>12993</v>
      </c>
      <c r="O193" s="347">
        <v>13325</v>
      </c>
      <c r="P193" s="349">
        <v>81685</v>
      </c>
      <c r="Q193" s="347">
        <v>61016</v>
      </c>
      <c r="R193" s="347">
        <v>29497</v>
      </c>
      <c r="S193" s="347">
        <v>11437</v>
      </c>
      <c r="T193" s="347">
        <v>10792</v>
      </c>
      <c r="U193" s="347">
        <v>60447</v>
      </c>
      <c r="V193" s="347">
        <v>12258</v>
      </c>
      <c r="W193" s="347">
        <v>27840</v>
      </c>
      <c r="X193" s="347">
        <v>20067</v>
      </c>
      <c r="Y193" s="347">
        <v>12638</v>
      </c>
      <c r="Z193" s="347">
        <v>20332</v>
      </c>
      <c r="AA193" s="347">
        <v>33717</v>
      </c>
      <c r="AB193" s="347">
        <v>33765</v>
      </c>
      <c r="AC193" s="347">
        <v>10851</v>
      </c>
      <c r="AD193" s="347">
        <v>31226</v>
      </c>
      <c r="AE193" s="347">
        <v>4292</v>
      </c>
      <c r="AF193" s="347">
        <v>42165</v>
      </c>
      <c r="AG193" s="347">
        <v>17201</v>
      </c>
      <c r="AH193" s="347">
        <v>10629</v>
      </c>
      <c r="AI193" s="347">
        <v>873708</v>
      </c>
      <c r="AK193" s="347" t="s">
        <v>639</v>
      </c>
    </row>
    <row r="194" spans="1:37" x14ac:dyDescent="0.2">
      <c r="A194" s="351">
        <v>42186</v>
      </c>
      <c r="B194" s="347" t="s">
        <v>956</v>
      </c>
      <c r="C194" s="347">
        <v>13271</v>
      </c>
      <c r="D194" s="347">
        <v>35937</v>
      </c>
      <c r="E194" s="347">
        <v>10767</v>
      </c>
      <c r="F194" s="347">
        <v>6208</v>
      </c>
      <c r="G194" s="347">
        <v>30545</v>
      </c>
      <c r="H194" s="347">
        <v>8993</v>
      </c>
      <c r="I194" s="347">
        <v>13644</v>
      </c>
      <c r="J194" s="347">
        <v>34080</v>
      </c>
      <c r="K194" s="347">
        <v>107850</v>
      </c>
      <c r="L194" s="347">
        <v>12723</v>
      </c>
      <c r="M194" s="347">
        <v>42705</v>
      </c>
      <c r="N194" s="347">
        <v>13049</v>
      </c>
      <c r="O194" s="347">
        <v>13395</v>
      </c>
      <c r="P194" s="349">
        <v>81999</v>
      </c>
      <c r="Q194" s="347">
        <v>61332</v>
      </c>
      <c r="R194" s="347">
        <v>29655</v>
      </c>
      <c r="S194" s="347">
        <v>11466</v>
      </c>
      <c r="T194" s="347">
        <v>10818</v>
      </c>
      <c r="U194" s="347">
        <v>60666</v>
      </c>
      <c r="V194" s="347">
        <v>12341</v>
      </c>
      <c r="W194" s="347">
        <v>27937</v>
      </c>
      <c r="X194" s="347">
        <v>20219</v>
      </c>
      <c r="Y194" s="347">
        <v>12773</v>
      </c>
      <c r="Z194" s="347">
        <v>20370</v>
      </c>
      <c r="AA194" s="347">
        <v>33782</v>
      </c>
      <c r="AB194" s="347">
        <v>33875</v>
      </c>
      <c r="AC194" s="347">
        <v>10871</v>
      </c>
      <c r="AD194" s="347">
        <v>31245</v>
      </c>
      <c r="AE194" s="347">
        <v>4314</v>
      </c>
      <c r="AF194" s="347">
        <v>42395</v>
      </c>
      <c r="AG194" s="347">
        <v>17135</v>
      </c>
      <c r="AH194" s="347">
        <v>10676</v>
      </c>
      <c r="AI194" s="347">
        <v>877036</v>
      </c>
      <c r="AK194" s="347" t="s">
        <v>640</v>
      </c>
    </row>
    <row r="195" spans="1:37" x14ac:dyDescent="0.2">
      <c r="A195" s="351">
        <v>42217</v>
      </c>
      <c r="B195" s="347" t="s">
        <v>957</v>
      </c>
      <c r="C195" s="347">
        <v>13380</v>
      </c>
      <c r="D195" s="347">
        <v>35976</v>
      </c>
      <c r="E195" s="347">
        <v>10786</v>
      </c>
      <c r="F195" s="347">
        <v>6192</v>
      </c>
      <c r="G195" s="347">
        <v>30657</v>
      </c>
      <c r="H195" s="347">
        <v>9040</v>
      </c>
      <c r="I195" s="347">
        <v>13647</v>
      </c>
      <c r="J195" s="347">
        <v>34154</v>
      </c>
      <c r="K195" s="347">
        <v>108145</v>
      </c>
      <c r="L195" s="347">
        <v>12734</v>
      </c>
      <c r="M195" s="347">
        <v>42913</v>
      </c>
      <c r="N195" s="347">
        <v>13097</v>
      </c>
      <c r="O195" s="347">
        <v>13444</v>
      </c>
      <c r="P195" s="349">
        <v>82416</v>
      </c>
      <c r="Q195" s="347">
        <v>61576</v>
      </c>
      <c r="R195" s="347">
        <v>29813</v>
      </c>
      <c r="S195" s="347">
        <v>11490</v>
      </c>
      <c r="T195" s="347">
        <v>10833</v>
      </c>
      <c r="U195" s="347">
        <v>60759</v>
      </c>
      <c r="V195" s="347">
        <v>12444</v>
      </c>
      <c r="W195" s="347">
        <v>28131</v>
      </c>
      <c r="X195" s="347">
        <v>20353</v>
      </c>
      <c r="Y195" s="347">
        <v>12865</v>
      </c>
      <c r="Z195" s="347">
        <v>20452</v>
      </c>
      <c r="AA195" s="347">
        <v>33867</v>
      </c>
      <c r="AB195" s="347">
        <v>34014</v>
      </c>
      <c r="AC195" s="347">
        <v>10893</v>
      </c>
      <c r="AD195" s="347">
        <v>31289</v>
      </c>
      <c r="AE195" s="347">
        <v>4367</v>
      </c>
      <c r="AF195" s="347">
        <v>42502</v>
      </c>
      <c r="AG195" s="347">
        <v>17153</v>
      </c>
      <c r="AH195" s="347">
        <v>10703</v>
      </c>
      <c r="AI195" s="347">
        <v>880085</v>
      </c>
      <c r="AK195" s="347" t="s">
        <v>641</v>
      </c>
    </row>
    <row r="196" spans="1:37" x14ac:dyDescent="0.2">
      <c r="A196" s="351">
        <v>42248</v>
      </c>
      <c r="B196" s="347" t="s">
        <v>958</v>
      </c>
      <c r="C196" s="347">
        <v>13454</v>
      </c>
      <c r="D196" s="347">
        <v>35966</v>
      </c>
      <c r="E196" s="347">
        <v>10847</v>
      </c>
      <c r="F196" s="347">
        <v>6193</v>
      </c>
      <c r="G196" s="347">
        <v>30752</v>
      </c>
      <c r="H196" s="347">
        <v>9035</v>
      </c>
      <c r="I196" s="347">
        <v>13626</v>
      </c>
      <c r="J196" s="347">
        <v>34245</v>
      </c>
      <c r="K196" s="347">
        <v>108357</v>
      </c>
      <c r="L196" s="347">
        <v>12769</v>
      </c>
      <c r="M196" s="347">
        <v>42981</v>
      </c>
      <c r="N196" s="347">
        <v>13119</v>
      </c>
      <c r="O196" s="347">
        <v>13504</v>
      </c>
      <c r="P196" s="349">
        <v>82549</v>
      </c>
      <c r="Q196" s="347">
        <v>61707</v>
      </c>
      <c r="R196" s="347">
        <v>29928</v>
      </c>
      <c r="S196" s="347">
        <v>11509</v>
      </c>
      <c r="T196" s="347">
        <v>10873</v>
      </c>
      <c r="U196" s="347">
        <v>60933</v>
      </c>
      <c r="V196" s="347">
        <v>12518</v>
      </c>
      <c r="W196" s="347">
        <v>28249</v>
      </c>
      <c r="X196" s="347">
        <v>20425</v>
      </c>
      <c r="Y196" s="347">
        <v>12958</v>
      </c>
      <c r="Z196" s="347">
        <v>20473</v>
      </c>
      <c r="AA196" s="347">
        <v>33991</v>
      </c>
      <c r="AB196" s="347">
        <v>34070</v>
      </c>
      <c r="AC196" s="347">
        <v>10898</v>
      </c>
      <c r="AD196" s="347">
        <v>31305</v>
      </c>
      <c r="AE196" s="347">
        <v>4404</v>
      </c>
      <c r="AF196" s="347">
        <v>42476</v>
      </c>
      <c r="AG196" s="347">
        <v>17226</v>
      </c>
      <c r="AH196" s="347">
        <v>10736</v>
      </c>
      <c r="AI196" s="347">
        <v>882076</v>
      </c>
      <c r="AK196" s="347" t="s">
        <v>642</v>
      </c>
    </row>
    <row r="197" spans="1:37" x14ac:dyDescent="0.2">
      <c r="A197" s="351">
        <v>42278</v>
      </c>
      <c r="B197" s="347" t="s">
        <v>959</v>
      </c>
      <c r="C197" s="347">
        <v>13565</v>
      </c>
      <c r="D197" s="347">
        <v>36160</v>
      </c>
      <c r="E197" s="347">
        <v>10899</v>
      </c>
      <c r="F197" s="347">
        <v>6202</v>
      </c>
      <c r="G197" s="347">
        <v>30875</v>
      </c>
      <c r="H197" s="347">
        <v>9049</v>
      </c>
      <c r="I197" s="347">
        <v>13651</v>
      </c>
      <c r="J197" s="347">
        <v>34411</v>
      </c>
      <c r="K197" s="347">
        <v>108641</v>
      </c>
      <c r="L197" s="347">
        <v>12845</v>
      </c>
      <c r="M197" s="347">
        <v>43181</v>
      </c>
      <c r="N197" s="347">
        <v>13135</v>
      </c>
      <c r="O197" s="347">
        <v>13624</v>
      </c>
      <c r="P197" s="349">
        <v>82929</v>
      </c>
      <c r="Q197" s="347">
        <v>62140</v>
      </c>
      <c r="R197" s="347">
        <v>30038</v>
      </c>
      <c r="S197" s="347">
        <v>11575</v>
      </c>
      <c r="T197" s="347">
        <v>10912</v>
      </c>
      <c r="U197" s="347">
        <v>61103</v>
      </c>
      <c r="V197" s="347">
        <v>12507</v>
      </c>
      <c r="W197" s="347">
        <v>28336</v>
      </c>
      <c r="X197" s="347">
        <v>20581</v>
      </c>
      <c r="Y197" s="347">
        <v>13047</v>
      </c>
      <c r="Z197" s="347">
        <v>20586</v>
      </c>
      <c r="AA197" s="347">
        <v>34119</v>
      </c>
      <c r="AB197" s="347">
        <v>34159</v>
      </c>
      <c r="AC197" s="347">
        <v>10873</v>
      </c>
      <c r="AD197" s="347">
        <v>31244</v>
      </c>
      <c r="AE197" s="347">
        <v>4422</v>
      </c>
      <c r="AF197" s="347">
        <v>42592</v>
      </c>
      <c r="AG197" s="347">
        <v>17273</v>
      </c>
      <c r="AH197" s="347">
        <v>10779</v>
      </c>
      <c r="AI197" s="347">
        <v>885453</v>
      </c>
      <c r="AK197" s="347" t="s">
        <v>643</v>
      </c>
    </row>
    <row r="198" spans="1:37" x14ac:dyDescent="0.2">
      <c r="A198" s="351">
        <v>42309</v>
      </c>
      <c r="B198" s="347" t="s">
        <v>960</v>
      </c>
      <c r="C198" s="347">
        <v>13634</v>
      </c>
      <c r="D198" s="347">
        <v>36237</v>
      </c>
      <c r="E198" s="347">
        <v>10892</v>
      </c>
      <c r="F198" s="347">
        <v>6219</v>
      </c>
      <c r="G198" s="347">
        <v>30961</v>
      </c>
      <c r="H198" s="347">
        <v>9060</v>
      </c>
      <c r="I198" s="347">
        <v>13606</v>
      </c>
      <c r="J198" s="347">
        <v>34559</v>
      </c>
      <c r="K198" s="347">
        <v>108725</v>
      </c>
      <c r="L198" s="347">
        <v>12869</v>
      </c>
      <c r="M198" s="347">
        <v>43322</v>
      </c>
      <c r="N198" s="347">
        <v>13108</v>
      </c>
      <c r="O198" s="347">
        <v>13647</v>
      </c>
      <c r="P198" s="349">
        <v>83012</v>
      </c>
      <c r="Q198" s="347">
        <v>62269</v>
      </c>
      <c r="R198" s="347">
        <v>30145</v>
      </c>
      <c r="S198" s="347">
        <v>11585</v>
      </c>
      <c r="T198" s="347">
        <v>10950</v>
      </c>
      <c r="U198" s="347">
        <v>61321</v>
      </c>
      <c r="V198" s="347">
        <v>12506</v>
      </c>
      <c r="W198" s="347">
        <v>28425</v>
      </c>
      <c r="X198" s="347">
        <v>20590</v>
      </c>
      <c r="Y198" s="347">
        <v>13055</v>
      </c>
      <c r="Z198" s="347">
        <v>20599</v>
      </c>
      <c r="AA198" s="347">
        <v>34232</v>
      </c>
      <c r="AB198" s="347">
        <v>34261</v>
      </c>
      <c r="AC198" s="347">
        <v>10823</v>
      </c>
      <c r="AD198" s="347">
        <v>31258</v>
      </c>
      <c r="AE198" s="347">
        <v>4425</v>
      </c>
      <c r="AF198" s="347">
        <v>42551</v>
      </c>
      <c r="AG198" s="347">
        <v>17296</v>
      </c>
      <c r="AH198" s="347">
        <v>10791</v>
      </c>
      <c r="AI198" s="347">
        <v>886933</v>
      </c>
      <c r="AK198" s="347" t="s">
        <v>644</v>
      </c>
    </row>
    <row r="199" spans="1:37" x14ac:dyDescent="0.2">
      <c r="A199" s="351">
        <v>42339</v>
      </c>
      <c r="B199" s="347" t="s">
        <v>961</v>
      </c>
      <c r="C199" s="347">
        <v>13686</v>
      </c>
      <c r="D199" s="347">
        <v>36220</v>
      </c>
      <c r="E199" s="347">
        <v>10879</v>
      </c>
      <c r="F199" s="347">
        <v>6232</v>
      </c>
      <c r="G199" s="347">
        <v>30865</v>
      </c>
      <c r="H199" s="347">
        <v>9019</v>
      </c>
      <c r="I199" s="347">
        <v>13528</v>
      </c>
      <c r="J199" s="347">
        <v>34530</v>
      </c>
      <c r="K199" s="347">
        <v>108757</v>
      </c>
      <c r="L199" s="347">
        <v>12845</v>
      </c>
      <c r="M199" s="347">
        <v>43218</v>
      </c>
      <c r="N199" s="347">
        <v>13070</v>
      </c>
      <c r="O199" s="347">
        <v>13583</v>
      </c>
      <c r="P199" s="349">
        <v>82957</v>
      </c>
      <c r="Q199" s="347">
        <v>62229</v>
      </c>
      <c r="R199" s="347">
        <v>30153</v>
      </c>
      <c r="S199" s="347">
        <v>11570</v>
      </c>
      <c r="T199" s="347">
        <v>10942</v>
      </c>
      <c r="U199" s="347">
        <v>61269</v>
      </c>
      <c r="V199" s="347">
        <v>12431</v>
      </c>
      <c r="W199" s="347">
        <v>28388</v>
      </c>
      <c r="X199" s="347">
        <v>20644</v>
      </c>
      <c r="Y199" s="347">
        <v>13012</v>
      </c>
      <c r="Z199" s="347">
        <v>20565</v>
      </c>
      <c r="AA199" s="347">
        <v>34256</v>
      </c>
      <c r="AB199" s="347">
        <v>34181</v>
      </c>
      <c r="AC199" s="347">
        <v>10699</v>
      </c>
      <c r="AD199" s="347">
        <v>31249</v>
      </c>
      <c r="AE199" s="347">
        <v>4400</v>
      </c>
      <c r="AF199" s="347">
        <v>42381</v>
      </c>
      <c r="AG199" s="347">
        <v>17285</v>
      </c>
      <c r="AH199" s="347">
        <v>10803</v>
      </c>
      <c r="AI199" s="347">
        <v>885846</v>
      </c>
      <c r="AK199" s="347" t="s">
        <v>645</v>
      </c>
    </row>
    <row r="200" spans="1:37" x14ac:dyDescent="0.2">
      <c r="A200" s="351">
        <v>42370</v>
      </c>
      <c r="B200" s="347" t="s">
        <v>1049</v>
      </c>
      <c r="C200" s="347">
        <v>13697</v>
      </c>
      <c r="D200" s="347">
        <v>36144</v>
      </c>
      <c r="E200" s="347">
        <v>10878</v>
      </c>
      <c r="F200" s="347">
        <v>6168</v>
      </c>
      <c r="G200" s="347">
        <v>30857</v>
      </c>
      <c r="H200" s="347">
        <v>9001</v>
      </c>
      <c r="I200" s="347">
        <v>13453</v>
      </c>
      <c r="J200" s="347">
        <v>34598</v>
      </c>
      <c r="K200" s="347">
        <v>108579</v>
      </c>
      <c r="L200" s="347">
        <v>12853</v>
      </c>
      <c r="M200" s="347">
        <v>43191</v>
      </c>
      <c r="N200" s="347">
        <v>12980</v>
      </c>
      <c r="O200" s="347">
        <v>13571</v>
      </c>
      <c r="P200" s="349">
        <v>82734</v>
      </c>
      <c r="Q200" s="347">
        <v>62234</v>
      </c>
      <c r="R200" s="347">
        <v>30118</v>
      </c>
      <c r="S200" s="347">
        <v>11533</v>
      </c>
      <c r="T200" s="347">
        <v>10956</v>
      </c>
      <c r="U200" s="347">
        <v>61172</v>
      </c>
      <c r="V200" s="347">
        <v>12406</v>
      </c>
      <c r="W200" s="347">
        <v>28354</v>
      </c>
      <c r="X200" s="347">
        <v>20588</v>
      </c>
      <c r="Y200" s="347">
        <v>12983</v>
      </c>
      <c r="Z200" s="347">
        <v>20555</v>
      </c>
      <c r="AA200" s="347">
        <v>34204</v>
      </c>
      <c r="AB200" s="347">
        <v>34187</v>
      </c>
      <c r="AC200" s="347">
        <v>10636</v>
      </c>
      <c r="AD200" s="347">
        <v>31193</v>
      </c>
      <c r="AE200" s="347">
        <v>4402</v>
      </c>
      <c r="AF200" s="347">
        <v>42124</v>
      </c>
      <c r="AG200" s="347">
        <v>17286</v>
      </c>
      <c r="AH200" s="347">
        <v>10799</v>
      </c>
      <c r="AI200" s="347">
        <v>884434</v>
      </c>
      <c r="AJ200" s="347">
        <v>2016</v>
      </c>
      <c r="AK200" s="347" t="s">
        <v>637</v>
      </c>
    </row>
    <row r="201" spans="1:37" x14ac:dyDescent="0.2">
      <c r="A201" s="351">
        <v>42401</v>
      </c>
      <c r="B201" s="347" t="s">
        <v>962</v>
      </c>
      <c r="C201" s="347">
        <v>13800</v>
      </c>
      <c r="D201" s="347">
        <v>36366</v>
      </c>
      <c r="E201" s="347">
        <v>10934</v>
      </c>
      <c r="F201" s="347">
        <v>6163</v>
      </c>
      <c r="G201" s="347">
        <v>30940</v>
      </c>
      <c r="H201" s="347">
        <v>9038</v>
      </c>
      <c r="I201" s="347">
        <v>13456</v>
      </c>
      <c r="J201" s="347">
        <v>34788</v>
      </c>
      <c r="K201" s="347">
        <v>108646</v>
      </c>
      <c r="L201" s="347">
        <v>12923</v>
      </c>
      <c r="M201" s="347">
        <v>43389</v>
      </c>
      <c r="N201" s="347">
        <v>13038</v>
      </c>
      <c r="O201" s="347">
        <v>13657</v>
      </c>
      <c r="P201" s="349">
        <v>83079</v>
      </c>
      <c r="Q201" s="347">
        <v>62618</v>
      </c>
      <c r="R201" s="347">
        <v>30270</v>
      </c>
      <c r="S201" s="347">
        <v>11532</v>
      </c>
      <c r="T201" s="347">
        <v>10978</v>
      </c>
      <c r="U201" s="347">
        <v>61347</v>
      </c>
      <c r="V201" s="347">
        <v>12457</v>
      </c>
      <c r="W201" s="347">
        <v>28517</v>
      </c>
      <c r="X201" s="347">
        <v>20724</v>
      </c>
      <c r="Y201" s="347">
        <v>13078</v>
      </c>
      <c r="Z201" s="347">
        <v>20606</v>
      </c>
      <c r="AA201" s="347">
        <v>34424</v>
      </c>
      <c r="AB201" s="347">
        <v>34347</v>
      </c>
      <c r="AC201" s="347">
        <v>10643</v>
      </c>
      <c r="AD201" s="347">
        <v>31296</v>
      </c>
      <c r="AE201" s="347">
        <v>4419</v>
      </c>
      <c r="AF201" s="347">
        <v>42300</v>
      </c>
      <c r="AG201" s="347">
        <v>17362</v>
      </c>
      <c r="AH201" s="347">
        <v>10840</v>
      </c>
      <c r="AI201" s="347">
        <v>887975</v>
      </c>
      <c r="AK201" s="347" t="s">
        <v>638</v>
      </c>
    </row>
    <row r="202" spans="1:37" x14ac:dyDescent="0.2">
      <c r="A202" s="351">
        <v>42430</v>
      </c>
      <c r="B202" s="347" t="s">
        <v>963</v>
      </c>
      <c r="C202" s="347">
        <v>13853</v>
      </c>
      <c r="D202" s="347">
        <v>36478</v>
      </c>
      <c r="E202" s="347">
        <v>11004</v>
      </c>
      <c r="F202" s="347">
        <v>6154</v>
      </c>
      <c r="G202" s="347">
        <v>31082</v>
      </c>
      <c r="H202" s="347">
        <v>9071</v>
      </c>
      <c r="I202" s="347">
        <v>13550</v>
      </c>
      <c r="J202" s="347">
        <v>34896</v>
      </c>
      <c r="K202" s="347">
        <v>108836</v>
      </c>
      <c r="L202" s="347">
        <v>12948</v>
      </c>
      <c r="M202" s="347">
        <v>43630</v>
      </c>
      <c r="N202" s="347">
        <v>13049</v>
      </c>
      <c r="O202" s="347">
        <v>13696</v>
      </c>
      <c r="P202" s="349">
        <v>83290</v>
      </c>
      <c r="Q202" s="347">
        <v>62784</v>
      </c>
      <c r="R202" s="347">
        <v>30411</v>
      </c>
      <c r="S202" s="347">
        <v>11580</v>
      </c>
      <c r="T202" s="347">
        <v>11023</v>
      </c>
      <c r="U202" s="347">
        <v>61404</v>
      </c>
      <c r="V202" s="347">
        <v>12586</v>
      </c>
      <c r="W202" s="347">
        <v>28545</v>
      </c>
      <c r="X202" s="347">
        <v>20886</v>
      </c>
      <c r="Y202" s="347">
        <v>13172</v>
      </c>
      <c r="Z202" s="347">
        <v>20685</v>
      </c>
      <c r="AA202" s="347">
        <v>34677</v>
      </c>
      <c r="AB202" s="347">
        <v>34499</v>
      </c>
      <c r="AC202" s="347">
        <v>10666</v>
      </c>
      <c r="AD202" s="347">
        <v>31423</v>
      </c>
      <c r="AE202" s="347">
        <v>4430</v>
      </c>
      <c r="AF202" s="347">
        <v>42396</v>
      </c>
      <c r="AG202" s="347">
        <v>17465</v>
      </c>
      <c r="AH202" s="347">
        <v>10878</v>
      </c>
      <c r="AI202" s="347">
        <v>891047</v>
      </c>
      <c r="AK202" s="347" t="s">
        <v>592</v>
      </c>
    </row>
    <row r="203" spans="1:37" x14ac:dyDescent="0.2">
      <c r="A203" s="351">
        <v>42461</v>
      </c>
      <c r="B203" s="347" t="s">
        <v>964</v>
      </c>
      <c r="C203" s="347">
        <v>13984</v>
      </c>
      <c r="D203" s="347">
        <v>36516</v>
      </c>
      <c r="E203" s="347">
        <v>11113</v>
      </c>
      <c r="F203" s="347">
        <v>6137</v>
      </c>
      <c r="G203" s="347">
        <v>31295</v>
      </c>
      <c r="H203" s="347">
        <v>9066</v>
      </c>
      <c r="I203" s="347">
        <v>13578</v>
      </c>
      <c r="J203" s="347">
        <v>35163</v>
      </c>
      <c r="K203" s="347">
        <v>108990</v>
      </c>
      <c r="L203" s="347">
        <v>12994</v>
      </c>
      <c r="M203" s="347">
        <v>43926</v>
      </c>
      <c r="N203" s="347">
        <v>13069</v>
      </c>
      <c r="O203" s="347">
        <v>13755</v>
      </c>
      <c r="P203" s="349">
        <v>83635</v>
      </c>
      <c r="Q203" s="347">
        <v>62930</v>
      </c>
      <c r="R203" s="347">
        <v>30619</v>
      </c>
      <c r="S203" s="347">
        <v>11605</v>
      </c>
      <c r="T203" s="347">
        <v>11039</v>
      </c>
      <c r="U203" s="347">
        <v>61680</v>
      </c>
      <c r="V203" s="347">
        <v>12696</v>
      </c>
      <c r="W203" s="347">
        <v>28753</v>
      </c>
      <c r="X203" s="347">
        <v>21006</v>
      </c>
      <c r="Y203" s="347">
        <v>13261</v>
      </c>
      <c r="Z203" s="347">
        <v>20751</v>
      </c>
      <c r="AA203" s="347">
        <v>34894</v>
      </c>
      <c r="AB203" s="347">
        <v>34657</v>
      </c>
      <c r="AC203" s="347">
        <v>10715</v>
      </c>
      <c r="AD203" s="347">
        <v>31572</v>
      </c>
      <c r="AE203" s="347">
        <v>4466</v>
      </c>
      <c r="AF203" s="347">
        <v>42543</v>
      </c>
      <c r="AG203" s="347">
        <v>17543</v>
      </c>
      <c r="AH203" s="347">
        <v>10953</v>
      </c>
      <c r="AI203" s="347">
        <v>894904</v>
      </c>
      <c r="AK203" s="347" t="s">
        <v>632</v>
      </c>
    </row>
    <row r="204" spans="1:37" x14ac:dyDescent="0.2">
      <c r="A204" s="351">
        <v>42491</v>
      </c>
      <c r="B204" s="347" t="s">
        <v>965</v>
      </c>
      <c r="C204" s="347">
        <v>13986</v>
      </c>
      <c r="D204" s="347">
        <v>36730</v>
      </c>
      <c r="E204" s="347">
        <v>11165</v>
      </c>
      <c r="F204" s="347">
        <v>6167</v>
      </c>
      <c r="G204" s="347">
        <v>31389</v>
      </c>
      <c r="H204" s="347">
        <v>9115</v>
      </c>
      <c r="I204" s="347">
        <v>13598</v>
      </c>
      <c r="J204" s="347">
        <v>35402</v>
      </c>
      <c r="K204" s="347">
        <v>109453</v>
      </c>
      <c r="L204" s="347">
        <v>13064</v>
      </c>
      <c r="M204" s="347">
        <v>44169</v>
      </c>
      <c r="N204" s="347">
        <v>13121</v>
      </c>
      <c r="O204" s="347">
        <v>13807</v>
      </c>
      <c r="P204" s="349">
        <v>84001</v>
      </c>
      <c r="Q204" s="347">
        <v>63161</v>
      </c>
      <c r="R204" s="347">
        <v>30758</v>
      </c>
      <c r="S204" s="347">
        <v>11630</v>
      </c>
      <c r="T204" s="347">
        <v>11126</v>
      </c>
      <c r="U204" s="347">
        <v>61897</v>
      </c>
      <c r="V204" s="347">
        <v>12725</v>
      </c>
      <c r="W204" s="347">
        <v>29010</v>
      </c>
      <c r="X204" s="347">
        <v>21049</v>
      </c>
      <c r="Y204" s="347">
        <v>13345</v>
      </c>
      <c r="Z204" s="347">
        <v>20819</v>
      </c>
      <c r="AA204" s="347">
        <v>34958</v>
      </c>
      <c r="AB204" s="347">
        <v>34717</v>
      </c>
      <c r="AC204" s="347">
        <v>10727</v>
      </c>
      <c r="AD204" s="347">
        <v>31723</v>
      </c>
      <c r="AE204" s="347">
        <v>4497</v>
      </c>
      <c r="AF204" s="347">
        <v>42603</v>
      </c>
      <c r="AG204" s="347">
        <v>17611</v>
      </c>
      <c r="AH204" s="347">
        <v>10987</v>
      </c>
      <c r="AI204" s="347">
        <v>898510</v>
      </c>
      <c r="AK204" s="347" t="s">
        <v>636</v>
      </c>
    </row>
    <row r="205" spans="1:37" x14ac:dyDescent="0.2">
      <c r="A205" s="351">
        <v>42522</v>
      </c>
      <c r="B205" s="347" t="s">
        <v>966</v>
      </c>
      <c r="C205" s="347">
        <v>14108</v>
      </c>
      <c r="D205" s="347">
        <v>37016</v>
      </c>
      <c r="E205" s="347">
        <v>11254</v>
      </c>
      <c r="F205" s="347">
        <v>6196</v>
      </c>
      <c r="G205" s="347">
        <v>31587</v>
      </c>
      <c r="H205" s="347">
        <v>9177</v>
      </c>
      <c r="I205" s="347">
        <v>13677</v>
      </c>
      <c r="J205" s="347">
        <v>35653</v>
      </c>
      <c r="K205" s="347">
        <v>109813</v>
      </c>
      <c r="L205" s="347">
        <v>13096</v>
      </c>
      <c r="M205" s="347">
        <v>44419</v>
      </c>
      <c r="N205" s="347">
        <v>13207</v>
      </c>
      <c r="O205" s="347">
        <v>13920</v>
      </c>
      <c r="P205" s="349">
        <v>84379</v>
      </c>
      <c r="Q205" s="347">
        <v>63635</v>
      </c>
      <c r="R205" s="347">
        <v>30977</v>
      </c>
      <c r="S205" s="347">
        <v>11652</v>
      </c>
      <c r="T205" s="347">
        <v>11191</v>
      </c>
      <c r="U205" s="347">
        <v>62164</v>
      </c>
      <c r="V205" s="347">
        <v>12777</v>
      </c>
      <c r="W205" s="347">
        <v>29316</v>
      </c>
      <c r="X205" s="347">
        <v>21248</v>
      </c>
      <c r="Y205" s="347">
        <v>13404</v>
      </c>
      <c r="Z205" s="347">
        <v>20903</v>
      </c>
      <c r="AA205" s="347">
        <v>35254</v>
      </c>
      <c r="AB205" s="347">
        <v>34917</v>
      </c>
      <c r="AC205" s="347">
        <v>10742</v>
      </c>
      <c r="AD205" s="347">
        <v>31836</v>
      </c>
      <c r="AE205" s="347">
        <v>4535</v>
      </c>
      <c r="AF205" s="347">
        <v>42737</v>
      </c>
      <c r="AG205" s="347">
        <v>17719</v>
      </c>
      <c r="AH205" s="347">
        <v>11035</v>
      </c>
      <c r="AI205" s="347">
        <v>903544</v>
      </c>
      <c r="AK205" s="347" t="s">
        <v>639</v>
      </c>
    </row>
    <row r="206" spans="1:37" x14ac:dyDescent="0.2">
      <c r="A206" s="351">
        <v>42552</v>
      </c>
      <c r="B206" s="347" t="s">
        <v>967</v>
      </c>
      <c r="C206" s="347">
        <v>14158</v>
      </c>
      <c r="D206" s="347">
        <v>36977</v>
      </c>
      <c r="E206" s="347">
        <v>11312</v>
      </c>
      <c r="F206" s="347">
        <v>6165</v>
      </c>
      <c r="G206" s="347">
        <v>31590</v>
      </c>
      <c r="H206" s="347">
        <v>9181</v>
      </c>
      <c r="I206" s="347">
        <v>13656</v>
      </c>
      <c r="J206" s="347">
        <v>35743</v>
      </c>
      <c r="K206" s="347">
        <v>110005</v>
      </c>
      <c r="L206" s="347">
        <v>13118</v>
      </c>
      <c r="M206" s="347">
        <v>44545</v>
      </c>
      <c r="N206" s="347">
        <v>13210</v>
      </c>
      <c r="O206" s="347">
        <v>13990</v>
      </c>
      <c r="P206" s="349">
        <v>84559</v>
      </c>
      <c r="Q206" s="347">
        <v>63854</v>
      </c>
      <c r="R206" s="347">
        <v>31077</v>
      </c>
      <c r="S206" s="347">
        <v>11681</v>
      </c>
      <c r="T206" s="347">
        <v>11190</v>
      </c>
      <c r="U206" s="347">
        <v>62217</v>
      </c>
      <c r="V206" s="347">
        <v>12802</v>
      </c>
      <c r="W206" s="347">
        <v>29420</v>
      </c>
      <c r="X206" s="347">
        <v>21366</v>
      </c>
      <c r="Y206" s="347">
        <v>13488</v>
      </c>
      <c r="Z206" s="347">
        <v>20979</v>
      </c>
      <c r="AA206" s="347">
        <v>35409</v>
      </c>
      <c r="AB206" s="347">
        <v>35050</v>
      </c>
      <c r="AC206" s="347">
        <v>10732</v>
      </c>
      <c r="AD206" s="347">
        <v>31881</v>
      </c>
      <c r="AE206" s="347">
        <v>4574</v>
      </c>
      <c r="AF206" s="347">
        <v>42733</v>
      </c>
      <c r="AG206" s="347">
        <v>17787</v>
      </c>
      <c r="AH206" s="347">
        <v>11026</v>
      </c>
      <c r="AI206" s="347">
        <v>905475</v>
      </c>
      <c r="AK206" s="347" t="s">
        <v>640</v>
      </c>
    </row>
    <row r="207" spans="1:37" x14ac:dyDescent="0.2">
      <c r="A207" s="351">
        <v>42583</v>
      </c>
      <c r="B207" s="347" t="s">
        <v>968</v>
      </c>
      <c r="C207" s="347">
        <v>14255</v>
      </c>
      <c r="D207" s="347">
        <v>37258</v>
      </c>
      <c r="E207" s="347">
        <v>11337</v>
      </c>
      <c r="F207" s="347">
        <v>6149</v>
      </c>
      <c r="G207" s="347">
        <v>31733</v>
      </c>
      <c r="H207" s="347">
        <v>9225</v>
      </c>
      <c r="I207" s="347">
        <v>13734</v>
      </c>
      <c r="J207" s="347">
        <v>35935</v>
      </c>
      <c r="K207" s="347">
        <v>110431</v>
      </c>
      <c r="L207" s="347">
        <v>13099</v>
      </c>
      <c r="M207" s="347">
        <v>44712</v>
      </c>
      <c r="N207" s="347">
        <v>13295</v>
      </c>
      <c r="O207" s="347">
        <v>14067</v>
      </c>
      <c r="P207" s="349">
        <v>85024</v>
      </c>
      <c r="Q207" s="347">
        <v>64313</v>
      </c>
      <c r="R207" s="347">
        <v>31169</v>
      </c>
      <c r="S207" s="347">
        <v>11676</v>
      </c>
      <c r="T207" s="347">
        <v>11214</v>
      </c>
      <c r="U207" s="347">
        <v>62423</v>
      </c>
      <c r="V207" s="347">
        <v>12826</v>
      </c>
      <c r="W207" s="347">
        <v>29629</v>
      </c>
      <c r="X207" s="347">
        <v>21509</v>
      </c>
      <c r="Y207" s="347">
        <v>13593</v>
      </c>
      <c r="Z207" s="347">
        <v>21074</v>
      </c>
      <c r="AA207" s="347">
        <v>35625</v>
      </c>
      <c r="AB207" s="347">
        <v>35150</v>
      </c>
      <c r="AC207" s="347">
        <v>10792</v>
      </c>
      <c r="AD207" s="347">
        <v>32002</v>
      </c>
      <c r="AE207" s="347">
        <v>4643</v>
      </c>
      <c r="AF207" s="347">
        <v>42877</v>
      </c>
      <c r="AG207" s="347">
        <v>17872</v>
      </c>
      <c r="AH207" s="347">
        <v>11108</v>
      </c>
      <c r="AI207" s="347">
        <v>909749</v>
      </c>
      <c r="AK207" s="347" t="s">
        <v>641</v>
      </c>
    </row>
    <row r="208" spans="1:37" x14ac:dyDescent="0.2">
      <c r="A208" s="351">
        <v>42614</v>
      </c>
      <c r="B208" s="347" t="s">
        <v>969</v>
      </c>
      <c r="C208" s="347">
        <v>14301</v>
      </c>
      <c r="D208" s="347">
        <v>37092</v>
      </c>
      <c r="E208" s="347">
        <v>11375</v>
      </c>
      <c r="F208" s="347">
        <v>6158</v>
      </c>
      <c r="G208" s="347">
        <v>31824</v>
      </c>
      <c r="H208" s="347">
        <v>9249</v>
      </c>
      <c r="I208" s="347">
        <v>13761</v>
      </c>
      <c r="J208" s="347">
        <v>36135</v>
      </c>
      <c r="K208" s="347">
        <v>110672</v>
      </c>
      <c r="L208" s="347">
        <v>13173</v>
      </c>
      <c r="M208" s="347">
        <v>44935</v>
      </c>
      <c r="N208" s="347">
        <v>13274</v>
      </c>
      <c r="O208" s="347">
        <v>14172</v>
      </c>
      <c r="P208" s="349">
        <v>85363</v>
      </c>
      <c r="Q208" s="347">
        <v>64628</v>
      </c>
      <c r="R208" s="347">
        <v>31338</v>
      </c>
      <c r="S208" s="347">
        <v>11675</v>
      </c>
      <c r="T208" s="347">
        <v>11230</v>
      </c>
      <c r="U208" s="347">
        <v>62638</v>
      </c>
      <c r="V208" s="347">
        <v>12870</v>
      </c>
      <c r="W208" s="347">
        <v>29859</v>
      </c>
      <c r="X208" s="347">
        <v>21582</v>
      </c>
      <c r="Y208" s="347">
        <v>13683</v>
      </c>
      <c r="Z208" s="347">
        <v>21114</v>
      </c>
      <c r="AA208" s="347">
        <v>35692</v>
      </c>
      <c r="AB208" s="347">
        <v>35173</v>
      </c>
      <c r="AC208" s="347">
        <v>10827</v>
      </c>
      <c r="AD208" s="347">
        <v>32019</v>
      </c>
      <c r="AE208" s="347">
        <v>4664</v>
      </c>
      <c r="AF208" s="347">
        <v>42830</v>
      </c>
      <c r="AG208" s="347">
        <v>17908</v>
      </c>
      <c r="AH208" s="347">
        <v>11114</v>
      </c>
      <c r="AI208" s="347">
        <v>912328</v>
      </c>
      <c r="AK208" s="347" t="s">
        <v>642</v>
      </c>
    </row>
    <row r="209" spans="1:37" x14ac:dyDescent="0.2">
      <c r="A209" s="351">
        <v>42644</v>
      </c>
      <c r="B209" s="347" t="s">
        <v>970</v>
      </c>
      <c r="C209" s="347">
        <v>14365</v>
      </c>
      <c r="D209" s="347">
        <v>37303</v>
      </c>
      <c r="E209" s="347">
        <v>11432</v>
      </c>
      <c r="F209" s="347">
        <v>6143</v>
      </c>
      <c r="G209" s="347">
        <v>31970</v>
      </c>
      <c r="H209" s="347">
        <v>9322</v>
      </c>
      <c r="I209" s="347">
        <v>13859</v>
      </c>
      <c r="J209" s="347">
        <v>36266</v>
      </c>
      <c r="K209" s="347">
        <v>111014</v>
      </c>
      <c r="L209" s="347">
        <v>13245</v>
      </c>
      <c r="M209" s="347">
        <v>45184</v>
      </c>
      <c r="N209" s="347">
        <v>13317</v>
      </c>
      <c r="O209" s="347">
        <v>14227</v>
      </c>
      <c r="P209" s="349">
        <v>85743</v>
      </c>
      <c r="Q209" s="347">
        <v>64858</v>
      </c>
      <c r="R209" s="347">
        <v>31628</v>
      </c>
      <c r="S209" s="347">
        <v>11726</v>
      </c>
      <c r="T209" s="347">
        <v>11328</v>
      </c>
      <c r="U209" s="347">
        <v>63027</v>
      </c>
      <c r="V209" s="347">
        <v>12899</v>
      </c>
      <c r="W209" s="347">
        <v>30058</v>
      </c>
      <c r="X209" s="347">
        <v>21786</v>
      </c>
      <c r="Y209" s="347">
        <v>13748</v>
      </c>
      <c r="Z209" s="347">
        <v>21173</v>
      </c>
      <c r="AA209" s="347">
        <v>35932</v>
      </c>
      <c r="AB209" s="347">
        <v>35291</v>
      </c>
      <c r="AC209" s="347">
        <v>10864</v>
      </c>
      <c r="AD209" s="347">
        <v>32066</v>
      </c>
      <c r="AE209" s="347">
        <v>4687</v>
      </c>
      <c r="AF209" s="347">
        <v>42938</v>
      </c>
      <c r="AG209" s="347">
        <v>17927</v>
      </c>
      <c r="AH209" s="347">
        <v>11149</v>
      </c>
      <c r="AI209" s="347">
        <v>916475</v>
      </c>
      <c r="AK209" s="347" t="s">
        <v>643</v>
      </c>
    </row>
    <row r="210" spans="1:37" x14ac:dyDescent="0.2">
      <c r="A210" s="351">
        <v>42675</v>
      </c>
      <c r="B210" s="347" t="s">
        <v>971</v>
      </c>
      <c r="C210" s="347">
        <v>14418</v>
      </c>
      <c r="D210" s="347">
        <v>37387</v>
      </c>
      <c r="E210" s="347">
        <v>11496</v>
      </c>
      <c r="F210" s="347">
        <v>6147</v>
      </c>
      <c r="G210" s="347">
        <v>32065</v>
      </c>
      <c r="H210" s="347">
        <v>9334</v>
      </c>
      <c r="I210" s="347">
        <v>13805</v>
      </c>
      <c r="J210" s="347">
        <v>36369</v>
      </c>
      <c r="K210" s="347">
        <v>111271</v>
      </c>
      <c r="L210" s="347">
        <v>13298</v>
      </c>
      <c r="M210" s="347">
        <v>45320</v>
      </c>
      <c r="N210" s="347">
        <v>13354</v>
      </c>
      <c r="O210" s="347">
        <v>14268</v>
      </c>
      <c r="P210" s="349">
        <v>86078</v>
      </c>
      <c r="Q210" s="347">
        <v>65005</v>
      </c>
      <c r="R210" s="347">
        <v>31798</v>
      </c>
      <c r="S210" s="347">
        <v>11737</v>
      </c>
      <c r="T210" s="347">
        <v>11363</v>
      </c>
      <c r="U210" s="347">
        <v>63162</v>
      </c>
      <c r="V210" s="347">
        <v>12982</v>
      </c>
      <c r="W210" s="347">
        <v>30119</v>
      </c>
      <c r="X210" s="347">
        <v>21887</v>
      </c>
      <c r="Y210" s="347">
        <v>13805</v>
      </c>
      <c r="Z210" s="347">
        <v>21203</v>
      </c>
      <c r="AA210" s="347">
        <v>36118</v>
      </c>
      <c r="AB210" s="347">
        <v>35334</v>
      </c>
      <c r="AC210" s="347">
        <v>10753</v>
      </c>
      <c r="AD210" s="347">
        <v>32122</v>
      </c>
      <c r="AE210" s="347">
        <v>4700</v>
      </c>
      <c r="AF210" s="347">
        <v>42811</v>
      </c>
      <c r="AG210" s="347">
        <v>17922</v>
      </c>
      <c r="AH210" s="347">
        <v>11222</v>
      </c>
      <c r="AI210" s="347">
        <v>918653</v>
      </c>
      <c r="AK210" s="347" t="s">
        <v>644</v>
      </c>
    </row>
    <row r="211" spans="1:37" x14ac:dyDescent="0.2">
      <c r="A211" s="351">
        <v>42705</v>
      </c>
      <c r="B211" s="347" t="s">
        <v>972</v>
      </c>
      <c r="C211" s="347">
        <v>14407</v>
      </c>
      <c r="D211" s="347">
        <v>37463</v>
      </c>
      <c r="E211" s="347">
        <v>11472</v>
      </c>
      <c r="F211" s="347">
        <v>6076</v>
      </c>
      <c r="G211" s="347">
        <v>31987</v>
      </c>
      <c r="H211" s="347">
        <v>9348</v>
      </c>
      <c r="I211" s="347">
        <v>13754</v>
      </c>
      <c r="J211" s="347">
        <v>36344</v>
      </c>
      <c r="K211" s="347">
        <v>111126</v>
      </c>
      <c r="L211" s="347">
        <v>13274</v>
      </c>
      <c r="M211" s="347">
        <v>45368</v>
      </c>
      <c r="N211" s="347">
        <v>13317</v>
      </c>
      <c r="O211" s="347">
        <v>14271</v>
      </c>
      <c r="P211" s="349">
        <v>86097</v>
      </c>
      <c r="Q211" s="347">
        <v>64861</v>
      </c>
      <c r="R211" s="347">
        <v>31814</v>
      </c>
      <c r="S211" s="347">
        <v>11727</v>
      </c>
      <c r="T211" s="347">
        <v>11368</v>
      </c>
      <c r="U211" s="347">
        <v>63130</v>
      </c>
      <c r="V211" s="347">
        <v>12961</v>
      </c>
      <c r="W211" s="347">
        <v>30161</v>
      </c>
      <c r="X211" s="347">
        <v>21884</v>
      </c>
      <c r="Y211" s="347">
        <v>13747</v>
      </c>
      <c r="Z211" s="347">
        <v>21132</v>
      </c>
      <c r="AA211" s="347">
        <v>36118</v>
      </c>
      <c r="AB211" s="347">
        <v>35301</v>
      </c>
      <c r="AC211" s="347">
        <v>10691</v>
      </c>
      <c r="AD211" s="347">
        <v>32093</v>
      </c>
      <c r="AE211" s="347">
        <v>4700</v>
      </c>
      <c r="AF211" s="347">
        <v>42607</v>
      </c>
      <c r="AG211" s="347">
        <v>17837</v>
      </c>
      <c r="AH211" s="347">
        <v>11244</v>
      </c>
      <c r="AI211" s="347">
        <v>917680</v>
      </c>
      <c r="AK211" s="347" t="s">
        <v>645</v>
      </c>
    </row>
    <row r="212" spans="1:37" x14ac:dyDescent="0.2">
      <c r="A212" s="351">
        <v>42736</v>
      </c>
      <c r="B212" s="347" t="s">
        <v>1050</v>
      </c>
      <c r="C212" s="347">
        <v>14405</v>
      </c>
      <c r="D212" s="347">
        <v>37456</v>
      </c>
      <c r="E212" s="347">
        <v>11498</v>
      </c>
      <c r="F212" s="347">
        <v>6038</v>
      </c>
      <c r="G212" s="347">
        <v>31916</v>
      </c>
      <c r="H212" s="347">
        <v>9346</v>
      </c>
      <c r="I212" s="347">
        <v>13670</v>
      </c>
      <c r="J212" s="347">
        <v>36355</v>
      </c>
      <c r="K212" s="347">
        <v>111040</v>
      </c>
      <c r="L212" s="347">
        <v>13296</v>
      </c>
      <c r="M212" s="347">
        <v>45270</v>
      </c>
      <c r="N212" s="347">
        <v>13222</v>
      </c>
      <c r="O212" s="347">
        <v>14243</v>
      </c>
      <c r="P212" s="349">
        <v>86101</v>
      </c>
      <c r="Q212" s="347">
        <v>64854</v>
      </c>
      <c r="R212" s="347">
        <v>31804</v>
      </c>
      <c r="S212" s="347">
        <v>11689</v>
      </c>
      <c r="T212" s="347">
        <v>11331</v>
      </c>
      <c r="U212" s="347">
        <v>63082</v>
      </c>
      <c r="V212" s="347">
        <v>12887</v>
      </c>
      <c r="W212" s="347">
        <v>30149</v>
      </c>
      <c r="X212" s="347">
        <v>21970</v>
      </c>
      <c r="Y212" s="347">
        <v>13789</v>
      </c>
      <c r="Z212" s="347">
        <v>21213</v>
      </c>
      <c r="AA212" s="347">
        <v>36129</v>
      </c>
      <c r="AB212" s="347">
        <v>35315</v>
      </c>
      <c r="AC212" s="347">
        <v>10578</v>
      </c>
      <c r="AD212" s="347">
        <v>32015</v>
      </c>
      <c r="AE212" s="347">
        <v>4661</v>
      </c>
      <c r="AF212" s="347">
        <v>42414</v>
      </c>
      <c r="AG212" s="347">
        <v>17874</v>
      </c>
      <c r="AH212" s="347">
        <v>11195</v>
      </c>
      <c r="AI212" s="347">
        <v>916805</v>
      </c>
      <c r="AJ212" s="347">
        <v>2017</v>
      </c>
      <c r="AK212" s="347" t="s">
        <v>637</v>
      </c>
    </row>
    <row r="213" spans="1:37" x14ac:dyDescent="0.2">
      <c r="A213" s="351">
        <v>42767</v>
      </c>
      <c r="B213" s="347" t="s">
        <v>973</v>
      </c>
      <c r="C213" s="347">
        <v>14500</v>
      </c>
      <c r="D213" s="347">
        <v>37495</v>
      </c>
      <c r="E213" s="347">
        <v>11559</v>
      </c>
      <c r="F213" s="347">
        <v>6024</v>
      </c>
      <c r="G213" s="347">
        <v>32109</v>
      </c>
      <c r="H213" s="347">
        <v>9406</v>
      </c>
      <c r="I213" s="347">
        <v>13700</v>
      </c>
      <c r="J213" s="347">
        <v>36520</v>
      </c>
      <c r="K213" s="347">
        <v>111246</v>
      </c>
      <c r="L213" s="347">
        <v>13324</v>
      </c>
      <c r="M213" s="347">
        <v>45456</v>
      </c>
      <c r="N213" s="347">
        <v>13295</v>
      </c>
      <c r="O213" s="347">
        <v>14296</v>
      </c>
      <c r="P213" s="349">
        <v>86609</v>
      </c>
      <c r="Q213" s="347">
        <v>65138</v>
      </c>
      <c r="R213" s="347">
        <v>32030</v>
      </c>
      <c r="S213" s="347">
        <v>11750</v>
      </c>
      <c r="T213" s="347">
        <v>11380</v>
      </c>
      <c r="U213" s="347">
        <v>63208</v>
      </c>
      <c r="V213" s="347">
        <v>12877</v>
      </c>
      <c r="W213" s="347">
        <v>30271</v>
      </c>
      <c r="X213" s="347">
        <v>22125</v>
      </c>
      <c r="Y213" s="347">
        <v>13889</v>
      </c>
      <c r="Z213" s="347">
        <v>21313</v>
      </c>
      <c r="AA213" s="347">
        <v>36296</v>
      </c>
      <c r="AB213" s="347">
        <v>35412</v>
      </c>
      <c r="AC213" s="347">
        <v>10551</v>
      </c>
      <c r="AD213" s="347">
        <v>32162</v>
      </c>
      <c r="AE213" s="347">
        <v>4681</v>
      </c>
      <c r="AF213" s="347">
        <v>42480</v>
      </c>
      <c r="AG213" s="347">
        <v>17979</v>
      </c>
      <c r="AH213" s="347">
        <v>11228</v>
      </c>
      <c r="AI213" s="347">
        <v>920309</v>
      </c>
      <c r="AK213" s="347" t="s">
        <v>638</v>
      </c>
    </row>
    <row r="214" spans="1:37" x14ac:dyDescent="0.2">
      <c r="A214" s="351">
        <v>42795</v>
      </c>
      <c r="B214" s="347" t="s">
        <v>974</v>
      </c>
      <c r="C214" s="347">
        <v>14596</v>
      </c>
      <c r="D214" s="347">
        <v>37844</v>
      </c>
      <c r="E214" s="347">
        <v>11608</v>
      </c>
      <c r="F214" s="347">
        <v>6063</v>
      </c>
      <c r="G214" s="347">
        <v>32289</v>
      </c>
      <c r="H214" s="347">
        <v>9479</v>
      </c>
      <c r="I214" s="347">
        <v>13795</v>
      </c>
      <c r="J214" s="347">
        <v>36768</v>
      </c>
      <c r="K214" s="347">
        <v>111517</v>
      </c>
      <c r="L214" s="347">
        <v>13367</v>
      </c>
      <c r="M214" s="347">
        <v>45769</v>
      </c>
      <c r="N214" s="347">
        <v>13368</v>
      </c>
      <c r="O214" s="347">
        <v>14348</v>
      </c>
      <c r="P214" s="349">
        <v>87244</v>
      </c>
      <c r="Q214" s="347">
        <v>65449</v>
      </c>
      <c r="R214" s="347">
        <v>32247</v>
      </c>
      <c r="S214" s="347">
        <v>11788</v>
      </c>
      <c r="T214" s="347">
        <v>11415</v>
      </c>
      <c r="U214" s="347">
        <v>63472</v>
      </c>
      <c r="V214" s="347">
        <v>12903</v>
      </c>
      <c r="W214" s="347">
        <v>30381</v>
      </c>
      <c r="X214" s="347">
        <v>22300</v>
      </c>
      <c r="Y214" s="347">
        <v>14056</v>
      </c>
      <c r="Z214" s="347">
        <v>21404</v>
      </c>
      <c r="AA214" s="347">
        <v>36492</v>
      </c>
      <c r="AB214" s="347">
        <v>35544</v>
      </c>
      <c r="AC214" s="347">
        <v>10589</v>
      </c>
      <c r="AD214" s="347">
        <v>32273</v>
      </c>
      <c r="AE214" s="347">
        <v>4683</v>
      </c>
      <c r="AF214" s="347">
        <v>42540</v>
      </c>
      <c r="AG214" s="347">
        <v>18047</v>
      </c>
      <c r="AH214" s="347">
        <v>11319</v>
      </c>
      <c r="AI214" s="347">
        <v>924957</v>
      </c>
      <c r="AK214" s="347" t="s">
        <v>592</v>
      </c>
    </row>
    <row r="215" spans="1:37" x14ac:dyDescent="0.2">
      <c r="A215" s="351">
        <v>42826</v>
      </c>
      <c r="B215" s="347" t="s">
        <v>975</v>
      </c>
      <c r="C215" s="347">
        <v>14692</v>
      </c>
      <c r="D215" s="347">
        <v>38059</v>
      </c>
      <c r="E215" s="347">
        <v>11666</v>
      </c>
      <c r="F215" s="347">
        <v>6032</v>
      </c>
      <c r="G215" s="347">
        <v>32375</v>
      </c>
      <c r="H215" s="347">
        <v>9528</v>
      </c>
      <c r="I215" s="347">
        <v>13767</v>
      </c>
      <c r="J215" s="347">
        <v>36929</v>
      </c>
      <c r="K215" s="347">
        <v>111761</v>
      </c>
      <c r="L215" s="347">
        <v>13438</v>
      </c>
      <c r="M215" s="347">
        <v>45848</v>
      </c>
      <c r="N215" s="347">
        <v>13390</v>
      </c>
      <c r="O215" s="347">
        <v>14409</v>
      </c>
      <c r="P215" s="349">
        <v>87457</v>
      </c>
      <c r="Q215" s="347">
        <v>65572</v>
      </c>
      <c r="R215" s="347">
        <v>32411</v>
      </c>
      <c r="S215" s="347">
        <v>11814</v>
      </c>
      <c r="T215" s="347">
        <v>11480</v>
      </c>
      <c r="U215" s="347">
        <v>63593</v>
      </c>
      <c r="V215" s="347">
        <v>12927</v>
      </c>
      <c r="W215" s="347">
        <v>30537</v>
      </c>
      <c r="X215" s="347">
        <v>22355</v>
      </c>
      <c r="Y215" s="347">
        <v>14222</v>
      </c>
      <c r="Z215" s="347">
        <v>21412</v>
      </c>
      <c r="AA215" s="347">
        <v>36559</v>
      </c>
      <c r="AB215" s="347">
        <v>35691</v>
      </c>
      <c r="AC215" s="347">
        <v>10574</v>
      </c>
      <c r="AD215" s="347">
        <v>32377</v>
      </c>
      <c r="AE215" s="347">
        <v>4715</v>
      </c>
      <c r="AF215" s="347">
        <v>42653</v>
      </c>
      <c r="AG215" s="347">
        <v>18133</v>
      </c>
      <c r="AH215" s="347">
        <v>11346</v>
      </c>
      <c r="AI215" s="347">
        <v>927722</v>
      </c>
      <c r="AK215" s="347" t="s">
        <v>632</v>
      </c>
    </row>
    <row r="216" spans="1:37" x14ac:dyDescent="0.2">
      <c r="A216" s="351">
        <v>42856</v>
      </c>
      <c r="B216" s="347" t="s">
        <v>976</v>
      </c>
      <c r="C216" s="347">
        <v>14716</v>
      </c>
      <c r="D216" s="347">
        <v>38174</v>
      </c>
      <c r="E216" s="347">
        <v>11708</v>
      </c>
      <c r="F216" s="347">
        <v>6055</v>
      </c>
      <c r="G216" s="347">
        <v>32509</v>
      </c>
      <c r="H216" s="347">
        <v>9563</v>
      </c>
      <c r="I216" s="347">
        <v>13864</v>
      </c>
      <c r="J216" s="347">
        <v>37065</v>
      </c>
      <c r="K216" s="347">
        <v>112079</v>
      </c>
      <c r="L216" s="347">
        <v>13497</v>
      </c>
      <c r="M216" s="347">
        <v>46083</v>
      </c>
      <c r="N216" s="347">
        <v>13404</v>
      </c>
      <c r="O216" s="347">
        <v>14456</v>
      </c>
      <c r="P216" s="349">
        <v>87686</v>
      </c>
      <c r="Q216" s="347">
        <v>65951</v>
      </c>
      <c r="R216" s="347">
        <v>32555</v>
      </c>
      <c r="S216" s="347">
        <v>11817</v>
      </c>
      <c r="T216" s="347">
        <v>11531</v>
      </c>
      <c r="U216" s="347">
        <v>63798</v>
      </c>
      <c r="V216" s="347">
        <v>12934</v>
      </c>
      <c r="W216" s="347">
        <v>30614</v>
      </c>
      <c r="X216" s="347">
        <v>22526</v>
      </c>
      <c r="Y216" s="347">
        <v>14300</v>
      </c>
      <c r="Z216" s="347">
        <v>21485</v>
      </c>
      <c r="AA216" s="347">
        <v>36680</v>
      </c>
      <c r="AB216" s="347">
        <v>35763</v>
      </c>
      <c r="AC216" s="347">
        <v>10578</v>
      </c>
      <c r="AD216" s="347">
        <v>32468</v>
      </c>
      <c r="AE216" s="347">
        <v>4685</v>
      </c>
      <c r="AF216" s="347">
        <v>42706</v>
      </c>
      <c r="AG216" s="347">
        <v>18236</v>
      </c>
      <c r="AH216" s="347">
        <v>11371</v>
      </c>
      <c r="AI216" s="347">
        <v>930857</v>
      </c>
      <c r="AK216" s="347" t="s">
        <v>636</v>
      </c>
    </row>
    <row r="217" spans="1:37" x14ac:dyDescent="0.2">
      <c r="A217" s="351">
        <v>42887</v>
      </c>
      <c r="B217" s="347" t="s">
        <v>977</v>
      </c>
      <c r="C217" s="347">
        <v>14758</v>
      </c>
      <c r="D217" s="347">
        <v>38438</v>
      </c>
      <c r="E217" s="347">
        <v>11850</v>
      </c>
      <c r="F217" s="347">
        <v>6070</v>
      </c>
      <c r="G217" s="347">
        <v>32639</v>
      </c>
      <c r="H217" s="347">
        <v>9610</v>
      </c>
      <c r="I217" s="347">
        <v>13936</v>
      </c>
      <c r="J217" s="347">
        <v>37189</v>
      </c>
      <c r="K217" s="347">
        <v>112552</v>
      </c>
      <c r="L217" s="347">
        <v>13522</v>
      </c>
      <c r="M217" s="347">
        <v>46294</v>
      </c>
      <c r="N217" s="347">
        <v>13479</v>
      </c>
      <c r="O217" s="347">
        <v>14490</v>
      </c>
      <c r="P217" s="349">
        <v>88171</v>
      </c>
      <c r="Q217" s="347">
        <v>66319</v>
      </c>
      <c r="R217" s="347">
        <v>32854</v>
      </c>
      <c r="S217" s="347">
        <v>11863</v>
      </c>
      <c r="T217" s="347">
        <v>11566</v>
      </c>
      <c r="U217" s="347">
        <v>64038</v>
      </c>
      <c r="V217" s="347">
        <v>13003</v>
      </c>
      <c r="W217" s="347">
        <v>30818</v>
      </c>
      <c r="X217" s="347">
        <v>22752</v>
      </c>
      <c r="Y217" s="347">
        <v>14467</v>
      </c>
      <c r="Z217" s="347">
        <v>21570</v>
      </c>
      <c r="AA217" s="347">
        <v>36930</v>
      </c>
      <c r="AB217" s="347">
        <v>35945</v>
      </c>
      <c r="AC217" s="347">
        <v>10597</v>
      </c>
      <c r="AD217" s="347">
        <v>32638</v>
      </c>
      <c r="AE217" s="347">
        <v>4718</v>
      </c>
      <c r="AF217" s="347">
        <v>42836</v>
      </c>
      <c r="AG217" s="347">
        <v>18344</v>
      </c>
      <c r="AH217" s="347">
        <v>11399</v>
      </c>
      <c r="AI217" s="347">
        <v>935655</v>
      </c>
      <c r="AK217" s="347" t="s">
        <v>639</v>
      </c>
    </row>
    <row r="218" spans="1:37" x14ac:dyDescent="0.2">
      <c r="A218" s="351">
        <v>42917</v>
      </c>
      <c r="B218" s="347" t="s">
        <v>978</v>
      </c>
      <c r="C218" s="347">
        <v>14797</v>
      </c>
      <c r="D218" s="347">
        <v>38633</v>
      </c>
      <c r="E218" s="347">
        <v>11874</v>
      </c>
      <c r="F218" s="347">
        <v>6081</v>
      </c>
      <c r="G218" s="347">
        <v>32673</v>
      </c>
      <c r="H218" s="347">
        <v>9670</v>
      </c>
      <c r="I218" s="347">
        <v>13978</v>
      </c>
      <c r="J218" s="347">
        <v>37248</v>
      </c>
      <c r="K218" s="347">
        <v>112808</v>
      </c>
      <c r="L218" s="347">
        <v>13500</v>
      </c>
      <c r="M218" s="347">
        <v>46340</v>
      </c>
      <c r="N218" s="347">
        <v>13467</v>
      </c>
      <c r="O218" s="347">
        <v>14495</v>
      </c>
      <c r="P218" s="349">
        <v>88539</v>
      </c>
      <c r="Q218" s="347">
        <v>66652</v>
      </c>
      <c r="R218" s="347">
        <v>32974</v>
      </c>
      <c r="S218" s="347">
        <v>11926</v>
      </c>
      <c r="T218" s="347">
        <v>11601</v>
      </c>
      <c r="U218" s="347">
        <v>64194</v>
      </c>
      <c r="V218" s="347">
        <v>13088</v>
      </c>
      <c r="W218" s="347">
        <v>30919</v>
      </c>
      <c r="X218" s="347">
        <v>22872</v>
      </c>
      <c r="Y218" s="347">
        <v>14560</v>
      </c>
      <c r="Z218" s="347">
        <v>21608</v>
      </c>
      <c r="AA218" s="347">
        <v>37030</v>
      </c>
      <c r="AB218" s="347">
        <v>36002</v>
      </c>
      <c r="AC218" s="347">
        <v>10578</v>
      </c>
      <c r="AD218" s="347">
        <v>32713</v>
      </c>
      <c r="AE218" s="347">
        <v>4714</v>
      </c>
      <c r="AF218" s="347">
        <v>42758</v>
      </c>
      <c r="AG218" s="347">
        <v>18393</v>
      </c>
      <c r="AH218" s="347">
        <v>11441</v>
      </c>
      <c r="AI218" s="347">
        <v>938126</v>
      </c>
      <c r="AK218" s="347" t="s">
        <v>640</v>
      </c>
    </row>
    <row r="219" spans="1:37" x14ac:dyDescent="0.2">
      <c r="A219" s="351">
        <v>42948</v>
      </c>
      <c r="B219" s="347" t="s">
        <v>979</v>
      </c>
      <c r="C219" s="347">
        <v>14876</v>
      </c>
      <c r="D219" s="347">
        <v>38888</v>
      </c>
      <c r="E219" s="347">
        <v>11891</v>
      </c>
      <c r="F219" s="347">
        <v>6069</v>
      </c>
      <c r="G219" s="347">
        <v>32804</v>
      </c>
      <c r="H219" s="347">
        <v>9730</v>
      </c>
      <c r="I219" s="347">
        <v>14094</v>
      </c>
      <c r="J219" s="347">
        <v>37386</v>
      </c>
      <c r="K219" s="347">
        <v>113137</v>
      </c>
      <c r="L219" s="347">
        <v>13557</v>
      </c>
      <c r="M219" s="347">
        <v>46607</v>
      </c>
      <c r="N219" s="347">
        <v>13498</v>
      </c>
      <c r="O219" s="347">
        <v>14586</v>
      </c>
      <c r="P219" s="349">
        <v>89150</v>
      </c>
      <c r="Q219" s="347">
        <v>67044</v>
      </c>
      <c r="R219" s="347">
        <v>33132</v>
      </c>
      <c r="S219" s="347">
        <v>11962</v>
      </c>
      <c r="T219" s="347">
        <v>11695</v>
      </c>
      <c r="U219" s="347">
        <v>64531</v>
      </c>
      <c r="V219" s="347">
        <v>13154</v>
      </c>
      <c r="W219" s="347">
        <v>31054</v>
      </c>
      <c r="X219" s="347">
        <v>22997</v>
      </c>
      <c r="Y219" s="347">
        <v>14717</v>
      </c>
      <c r="Z219" s="347">
        <v>21640</v>
      </c>
      <c r="AA219" s="347">
        <v>37207</v>
      </c>
      <c r="AB219" s="347">
        <v>36097</v>
      </c>
      <c r="AC219" s="347">
        <v>10588</v>
      </c>
      <c r="AD219" s="347">
        <v>32782</v>
      </c>
      <c r="AE219" s="347">
        <v>4774</v>
      </c>
      <c r="AF219" s="347">
        <v>42903</v>
      </c>
      <c r="AG219" s="347">
        <v>18395</v>
      </c>
      <c r="AH219" s="347">
        <v>11517</v>
      </c>
      <c r="AI219" s="347">
        <v>942462</v>
      </c>
      <c r="AK219" s="347" t="s">
        <v>641</v>
      </c>
    </row>
    <row r="220" spans="1:37" x14ac:dyDescent="0.2">
      <c r="A220" s="351">
        <v>42979</v>
      </c>
      <c r="B220" s="347" t="s">
        <v>980</v>
      </c>
      <c r="C220" s="347">
        <v>14918</v>
      </c>
      <c r="D220" s="347">
        <v>39067</v>
      </c>
      <c r="E220" s="347">
        <v>11885</v>
      </c>
      <c r="F220" s="347">
        <v>6070</v>
      </c>
      <c r="G220" s="347">
        <v>32864</v>
      </c>
      <c r="H220" s="347">
        <v>9749</v>
      </c>
      <c r="I220" s="347">
        <v>14103</v>
      </c>
      <c r="J220" s="347">
        <v>37564</v>
      </c>
      <c r="K220" s="347">
        <v>113284</v>
      </c>
      <c r="L220" s="347">
        <v>13604</v>
      </c>
      <c r="M220" s="347">
        <v>46793</v>
      </c>
      <c r="N220" s="347">
        <v>13551</v>
      </c>
      <c r="O220" s="347">
        <v>14640</v>
      </c>
      <c r="P220" s="349">
        <v>89455</v>
      </c>
      <c r="Q220" s="347">
        <v>67272</v>
      </c>
      <c r="R220" s="347">
        <v>33277</v>
      </c>
      <c r="S220" s="347">
        <v>11982</v>
      </c>
      <c r="T220" s="347">
        <v>11734</v>
      </c>
      <c r="U220" s="347">
        <v>64652</v>
      </c>
      <c r="V220" s="347">
        <v>13130</v>
      </c>
      <c r="W220" s="347">
        <v>31121</v>
      </c>
      <c r="X220" s="347">
        <v>23091</v>
      </c>
      <c r="Y220" s="347">
        <v>14822</v>
      </c>
      <c r="Z220" s="347">
        <v>21681</v>
      </c>
      <c r="AA220" s="347">
        <v>37310</v>
      </c>
      <c r="AB220" s="347">
        <v>36140</v>
      </c>
      <c r="AC220" s="347">
        <v>10581</v>
      </c>
      <c r="AD220" s="347">
        <v>32902</v>
      </c>
      <c r="AE220" s="347">
        <v>4805</v>
      </c>
      <c r="AF220" s="347">
        <v>42941</v>
      </c>
      <c r="AG220" s="347">
        <v>18474</v>
      </c>
      <c r="AH220" s="347">
        <v>11516</v>
      </c>
      <c r="AI220" s="347">
        <v>944978</v>
      </c>
      <c r="AK220" s="347" t="s">
        <v>642</v>
      </c>
    </row>
    <row r="221" spans="1:37" x14ac:dyDescent="0.2">
      <c r="A221" s="351">
        <v>43009</v>
      </c>
      <c r="B221" s="347" t="s">
        <v>981</v>
      </c>
      <c r="C221" s="347">
        <v>15008</v>
      </c>
      <c r="D221" s="347">
        <v>39300</v>
      </c>
      <c r="E221" s="347">
        <v>11915</v>
      </c>
      <c r="F221" s="347">
        <v>6044</v>
      </c>
      <c r="G221" s="347">
        <v>32949</v>
      </c>
      <c r="H221" s="347">
        <v>9803</v>
      </c>
      <c r="I221" s="347">
        <v>14191</v>
      </c>
      <c r="J221" s="347">
        <v>37748</v>
      </c>
      <c r="K221" s="347">
        <v>113593</v>
      </c>
      <c r="L221" s="347">
        <v>13688</v>
      </c>
      <c r="M221" s="347">
        <v>47021</v>
      </c>
      <c r="N221" s="347">
        <v>13566</v>
      </c>
      <c r="O221" s="347">
        <v>14697</v>
      </c>
      <c r="P221" s="349">
        <v>89952</v>
      </c>
      <c r="Q221" s="347">
        <v>67658</v>
      </c>
      <c r="R221" s="347">
        <v>33539</v>
      </c>
      <c r="S221" s="347">
        <v>11959</v>
      </c>
      <c r="T221" s="347">
        <v>11749</v>
      </c>
      <c r="U221" s="347">
        <v>64941</v>
      </c>
      <c r="V221" s="347">
        <v>13195</v>
      </c>
      <c r="W221" s="347">
        <v>31290</v>
      </c>
      <c r="X221" s="347">
        <v>23213</v>
      </c>
      <c r="Y221" s="347">
        <v>14952</v>
      </c>
      <c r="Z221" s="347">
        <v>21735</v>
      </c>
      <c r="AA221" s="347">
        <v>37580</v>
      </c>
      <c r="AB221" s="347">
        <v>36303</v>
      </c>
      <c r="AC221" s="347">
        <v>10623</v>
      </c>
      <c r="AD221" s="347">
        <v>33063</v>
      </c>
      <c r="AE221" s="347">
        <v>4830</v>
      </c>
      <c r="AF221" s="347">
        <v>43017</v>
      </c>
      <c r="AG221" s="347">
        <v>18550</v>
      </c>
      <c r="AH221" s="347">
        <v>11585</v>
      </c>
      <c r="AI221" s="347">
        <v>949257</v>
      </c>
      <c r="AK221" s="347" t="s">
        <v>643</v>
      </c>
    </row>
    <row r="222" spans="1:37" x14ac:dyDescent="0.2">
      <c r="A222" s="351">
        <v>43040</v>
      </c>
      <c r="B222" s="347" t="s">
        <v>982</v>
      </c>
      <c r="C222" s="347">
        <v>15056</v>
      </c>
      <c r="D222" s="347">
        <v>39426</v>
      </c>
      <c r="E222" s="347">
        <v>11956</v>
      </c>
      <c r="F222" s="347">
        <v>6042</v>
      </c>
      <c r="G222" s="347">
        <v>32991</v>
      </c>
      <c r="H222" s="347">
        <v>9811</v>
      </c>
      <c r="I222" s="347">
        <v>14179</v>
      </c>
      <c r="J222" s="347">
        <v>37897</v>
      </c>
      <c r="K222" s="347">
        <v>113665</v>
      </c>
      <c r="L222" s="347">
        <v>13708</v>
      </c>
      <c r="M222" s="347">
        <v>47119</v>
      </c>
      <c r="N222" s="347">
        <v>13607</v>
      </c>
      <c r="O222" s="347">
        <v>14715</v>
      </c>
      <c r="P222" s="349">
        <v>90154</v>
      </c>
      <c r="Q222" s="347">
        <v>67967</v>
      </c>
      <c r="R222" s="347">
        <v>33605</v>
      </c>
      <c r="S222" s="347">
        <v>11978</v>
      </c>
      <c r="T222" s="347">
        <v>11758</v>
      </c>
      <c r="U222" s="347">
        <v>65120</v>
      </c>
      <c r="V222" s="347">
        <v>13241</v>
      </c>
      <c r="W222" s="347">
        <v>31368</v>
      </c>
      <c r="X222" s="347">
        <v>23357</v>
      </c>
      <c r="Y222" s="347">
        <v>15016</v>
      </c>
      <c r="Z222" s="347">
        <v>21873</v>
      </c>
      <c r="AA222" s="347">
        <v>37644</v>
      </c>
      <c r="AB222" s="347">
        <v>36443</v>
      </c>
      <c r="AC222" s="347">
        <v>10614</v>
      </c>
      <c r="AD222" s="347">
        <v>33125</v>
      </c>
      <c r="AE222" s="347">
        <v>4839</v>
      </c>
      <c r="AF222" s="347">
        <v>43065</v>
      </c>
      <c r="AG222" s="347">
        <v>18605</v>
      </c>
      <c r="AH222" s="347">
        <v>11617</v>
      </c>
      <c r="AI222" s="347">
        <v>951561</v>
      </c>
      <c r="AK222" s="347" t="s">
        <v>644</v>
      </c>
    </row>
    <row r="223" spans="1:37" x14ac:dyDescent="0.2">
      <c r="A223" s="351">
        <v>43070</v>
      </c>
      <c r="B223" s="347" t="s">
        <v>983</v>
      </c>
      <c r="C223" s="347">
        <v>15013</v>
      </c>
      <c r="D223" s="347">
        <v>39227</v>
      </c>
      <c r="E223" s="347">
        <v>11919</v>
      </c>
      <c r="F223" s="347">
        <v>6010</v>
      </c>
      <c r="G223" s="347">
        <v>32856</v>
      </c>
      <c r="H223" s="347">
        <v>9793</v>
      </c>
      <c r="I223" s="347">
        <v>14169</v>
      </c>
      <c r="J223" s="347">
        <v>37761</v>
      </c>
      <c r="K223" s="347">
        <v>113263</v>
      </c>
      <c r="L223" s="347">
        <v>13634</v>
      </c>
      <c r="M223" s="347">
        <v>46986</v>
      </c>
      <c r="N223" s="347">
        <v>13596</v>
      </c>
      <c r="O223" s="347">
        <v>14655</v>
      </c>
      <c r="P223" s="349">
        <v>90125</v>
      </c>
      <c r="Q223" s="347">
        <v>67926</v>
      </c>
      <c r="R223" s="347">
        <v>33657</v>
      </c>
      <c r="S223" s="347">
        <v>11957</v>
      </c>
      <c r="T223" s="347">
        <v>11722</v>
      </c>
      <c r="U223" s="347">
        <v>65063</v>
      </c>
      <c r="V223" s="347">
        <v>13180</v>
      </c>
      <c r="W223" s="347">
        <v>31322</v>
      </c>
      <c r="X223" s="347">
        <v>23295</v>
      </c>
      <c r="Y223" s="347">
        <v>15031</v>
      </c>
      <c r="Z223" s="347">
        <v>21793</v>
      </c>
      <c r="AA223" s="347">
        <v>37620</v>
      </c>
      <c r="AB223" s="347">
        <v>36359</v>
      </c>
      <c r="AC223" s="347">
        <v>10479</v>
      </c>
      <c r="AD223" s="347">
        <v>33114</v>
      </c>
      <c r="AE223" s="347">
        <v>4811</v>
      </c>
      <c r="AF223" s="347">
        <v>42947</v>
      </c>
      <c r="AG223" s="347">
        <v>18570</v>
      </c>
      <c r="AH223" s="347">
        <v>11558</v>
      </c>
      <c r="AI223" s="347">
        <v>949411</v>
      </c>
      <c r="AK223" s="347" t="s">
        <v>645</v>
      </c>
    </row>
    <row r="224" spans="1:37" x14ac:dyDescent="0.2">
      <c r="A224" s="351">
        <v>43101</v>
      </c>
      <c r="B224" s="347" t="s">
        <v>1051</v>
      </c>
      <c r="C224" s="347">
        <v>14989</v>
      </c>
      <c r="D224" s="347">
        <v>39295</v>
      </c>
      <c r="E224" s="347">
        <v>11941</v>
      </c>
      <c r="F224" s="347">
        <v>6015</v>
      </c>
      <c r="G224" s="347">
        <v>32843</v>
      </c>
      <c r="H224" s="347">
        <v>9799</v>
      </c>
      <c r="I224" s="347">
        <v>14127</v>
      </c>
      <c r="J224" s="347">
        <v>37798</v>
      </c>
      <c r="K224" s="347">
        <v>113306</v>
      </c>
      <c r="L224" s="347">
        <v>13630</v>
      </c>
      <c r="M224" s="347">
        <v>46963</v>
      </c>
      <c r="N224" s="347">
        <v>13566</v>
      </c>
      <c r="O224" s="347">
        <v>14647</v>
      </c>
      <c r="P224" s="349">
        <v>90113</v>
      </c>
      <c r="Q224" s="347">
        <v>67919</v>
      </c>
      <c r="R224" s="347">
        <v>33629</v>
      </c>
      <c r="S224" s="347">
        <v>11912</v>
      </c>
      <c r="T224" s="347">
        <v>11760</v>
      </c>
      <c r="U224" s="347">
        <v>65202</v>
      </c>
      <c r="V224" s="347">
        <v>13164</v>
      </c>
      <c r="W224" s="347">
        <v>31286</v>
      </c>
      <c r="X224" s="347">
        <v>23352</v>
      </c>
      <c r="Y224" s="347">
        <v>15062</v>
      </c>
      <c r="Z224" s="347">
        <v>21843</v>
      </c>
      <c r="AA224" s="347">
        <v>37572</v>
      </c>
      <c r="AB224" s="347">
        <v>36369</v>
      </c>
      <c r="AC224" s="347">
        <v>10445</v>
      </c>
      <c r="AD224" s="347">
        <v>33051</v>
      </c>
      <c r="AE224" s="347">
        <v>4803</v>
      </c>
      <c r="AF224" s="347">
        <v>42944</v>
      </c>
      <c r="AG224" s="347">
        <v>18566</v>
      </c>
      <c r="AH224" s="347">
        <v>11501</v>
      </c>
      <c r="AI224" s="347">
        <v>949412</v>
      </c>
      <c r="AJ224" s="347">
        <v>2018</v>
      </c>
      <c r="AK224" s="347" t="s">
        <v>637</v>
      </c>
    </row>
    <row r="225" spans="1:37" x14ac:dyDescent="0.2">
      <c r="A225" s="351">
        <v>43132</v>
      </c>
      <c r="B225" s="347" t="s">
        <v>984</v>
      </c>
      <c r="C225" s="347">
        <v>15062</v>
      </c>
      <c r="D225" s="347">
        <v>39301</v>
      </c>
      <c r="E225" s="347">
        <v>11980</v>
      </c>
      <c r="F225" s="347">
        <v>6038</v>
      </c>
      <c r="G225" s="347">
        <v>32980</v>
      </c>
      <c r="H225" s="347">
        <v>9861</v>
      </c>
      <c r="I225" s="347">
        <v>14180</v>
      </c>
      <c r="J225" s="347">
        <v>38033</v>
      </c>
      <c r="K225" s="347">
        <v>113642</v>
      </c>
      <c r="L225" s="347">
        <v>13643</v>
      </c>
      <c r="M225" s="347">
        <v>47132</v>
      </c>
      <c r="N225" s="347">
        <v>13667</v>
      </c>
      <c r="O225" s="347">
        <v>14691</v>
      </c>
      <c r="P225" s="349">
        <v>90583</v>
      </c>
      <c r="Q225" s="347">
        <v>68223</v>
      </c>
      <c r="R225" s="347">
        <v>33758</v>
      </c>
      <c r="S225" s="347">
        <v>11937</v>
      </c>
      <c r="T225" s="347">
        <v>11807</v>
      </c>
      <c r="U225" s="347">
        <v>65464</v>
      </c>
      <c r="V225" s="347">
        <v>13198</v>
      </c>
      <c r="W225" s="347">
        <v>31339</v>
      </c>
      <c r="X225" s="347">
        <v>23448</v>
      </c>
      <c r="Y225" s="347">
        <v>15181</v>
      </c>
      <c r="Z225" s="347">
        <v>21920</v>
      </c>
      <c r="AA225" s="347">
        <v>37807</v>
      </c>
      <c r="AB225" s="347">
        <v>36499</v>
      </c>
      <c r="AC225" s="347">
        <v>10474</v>
      </c>
      <c r="AD225" s="347">
        <v>33192</v>
      </c>
      <c r="AE225" s="347">
        <v>4818</v>
      </c>
      <c r="AF225" s="347">
        <v>43074</v>
      </c>
      <c r="AG225" s="347">
        <v>18662</v>
      </c>
      <c r="AH225" s="347">
        <v>11574</v>
      </c>
      <c r="AI225" s="347">
        <v>953168</v>
      </c>
      <c r="AK225" s="347" t="s">
        <v>638</v>
      </c>
    </row>
    <row r="226" spans="1:37" x14ac:dyDescent="0.2">
      <c r="A226" s="351">
        <v>43160</v>
      </c>
      <c r="B226" s="347" t="s">
        <v>985</v>
      </c>
      <c r="C226" s="347">
        <v>15169</v>
      </c>
      <c r="D226" s="347">
        <v>39549</v>
      </c>
      <c r="E226" s="347">
        <v>11992</v>
      </c>
      <c r="F226" s="347">
        <v>6021</v>
      </c>
      <c r="G226" s="347">
        <v>33064</v>
      </c>
      <c r="H226" s="347">
        <v>9905</v>
      </c>
      <c r="I226" s="347">
        <v>14196</v>
      </c>
      <c r="J226" s="347">
        <v>38249</v>
      </c>
      <c r="K226" s="347">
        <v>113854</v>
      </c>
      <c r="L226" s="347">
        <v>13709</v>
      </c>
      <c r="M226" s="347">
        <v>47239</v>
      </c>
      <c r="N226" s="347">
        <v>13686</v>
      </c>
      <c r="O226" s="347">
        <v>14719</v>
      </c>
      <c r="P226" s="349">
        <v>90934</v>
      </c>
      <c r="Q226" s="347">
        <v>68602</v>
      </c>
      <c r="R226" s="347">
        <v>33895</v>
      </c>
      <c r="S226" s="347">
        <v>11945</v>
      </c>
      <c r="T226" s="347">
        <v>11834</v>
      </c>
      <c r="U226" s="347">
        <v>65693</v>
      </c>
      <c r="V226" s="347">
        <v>13195</v>
      </c>
      <c r="W226" s="347">
        <v>31471</v>
      </c>
      <c r="X226" s="347">
        <v>23560</v>
      </c>
      <c r="Y226" s="347">
        <v>15330</v>
      </c>
      <c r="Z226" s="347">
        <v>22012</v>
      </c>
      <c r="AA226" s="347">
        <v>38023</v>
      </c>
      <c r="AB226" s="347">
        <v>36668</v>
      </c>
      <c r="AC226" s="347">
        <v>10497</v>
      </c>
      <c r="AD226" s="347">
        <v>33344</v>
      </c>
      <c r="AE226" s="347">
        <v>4809</v>
      </c>
      <c r="AF226" s="347">
        <v>43164</v>
      </c>
      <c r="AG226" s="347">
        <v>18722</v>
      </c>
      <c r="AH226" s="347">
        <v>11602</v>
      </c>
      <c r="AI226" s="347">
        <v>956652</v>
      </c>
      <c r="AK226" s="347" t="s">
        <v>592</v>
      </c>
    </row>
    <row r="227" spans="1:37" x14ac:dyDescent="0.2">
      <c r="A227" s="351">
        <v>43191</v>
      </c>
      <c r="B227" s="347" t="s">
        <v>986</v>
      </c>
      <c r="C227" s="347">
        <v>15271</v>
      </c>
      <c r="D227" s="347">
        <v>39806</v>
      </c>
      <c r="E227" s="347">
        <v>12105</v>
      </c>
      <c r="F227" s="347">
        <v>6038</v>
      </c>
      <c r="G227" s="347">
        <v>33260</v>
      </c>
      <c r="H227" s="347">
        <v>9921</v>
      </c>
      <c r="I227" s="347">
        <v>14290</v>
      </c>
      <c r="J227" s="347">
        <v>38452</v>
      </c>
      <c r="K227" s="347">
        <v>114196</v>
      </c>
      <c r="L227" s="347">
        <v>13806</v>
      </c>
      <c r="M227" s="347">
        <v>47430</v>
      </c>
      <c r="N227" s="347">
        <v>13759</v>
      </c>
      <c r="O227" s="347">
        <v>14783</v>
      </c>
      <c r="P227" s="349">
        <v>91410</v>
      </c>
      <c r="Q227" s="347">
        <v>69059</v>
      </c>
      <c r="R227" s="347">
        <v>34055</v>
      </c>
      <c r="S227" s="347">
        <v>11991</v>
      </c>
      <c r="T227" s="347">
        <v>11910</v>
      </c>
      <c r="U227" s="347">
        <v>65994</v>
      </c>
      <c r="V227" s="347">
        <v>13276</v>
      </c>
      <c r="W227" s="347">
        <v>31640</v>
      </c>
      <c r="X227" s="347">
        <v>23704</v>
      </c>
      <c r="Y227" s="347">
        <v>15471</v>
      </c>
      <c r="Z227" s="347">
        <v>22048</v>
      </c>
      <c r="AA227" s="347">
        <v>38253</v>
      </c>
      <c r="AB227" s="347">
        <v>36772</v>
      </c>
      <c r="AC227" s="347">
        <v>10552</v>
      </c>
      <c r="AD227" s="347">
        <v>33513</v>
      </c>
      <c r="AE227" s="347">
        <v>4833</v>
      </c>
      <c r="AF227" s="347">
        <v>43317</v>
      </c>
      <c r="AG227" s="347">
        <v>18832</v>
      </c>
      <c r="AH227" s="347">
        <v>11666</v>
      </c>
      <c r="AI227" s="347">
        <v>961413</v>
      </c>
      <c r="AK227" s="347" t="s">
        <v>632</v>
      </c>
    </row>
    <row r="228" spans="1:37" x14ac:dyDescent="0.2">
      <c r="A228" s="351">
        <v>43221</v>
      </c>
      <c r="B228" s="347" t="s">
        <v>987</v>
      </c>
      <c r="C228" s="347">
        <v>15280</v>
      </c>
      <c r="D228" s="347">
        <v>40002</v>
      </c>
      <c r="E228" s="347">
        <v>12160</v>
      </c>
      <c r="F228" s="347">
        <v>6056</v>
      </c>
      <c r="G228" s="347">
        <v>33266</v>
      </c>
      <c r="H228" s="347">
        <v>9959</v>
      </c>
      <c r="I228" s="347">
        <v>14323</v>
      </c>
      <c r="J228" s="347">
        <v>38522</v>
      </c>
      <c r="K228" s="347">
        <v>114431</v>
      </c>
      <c r="L228" s="347">
        <v>13865</v>
      </c>
      <c r="M228" s="347">
        <v>47463</v>
      </c>
      <c r="N228" s="347">
        <v>13779</v>
      </c>
      <c r="O228" s="347">
        <v>14794</v>
      </c>
      <c r="P228" s="349">
        <v>91600</v>
      </c>
      <c r="Q228" s="347">
        <v>69304</v>
      </c>
      <c r="R228" s="347">
        <v>34175</v>
      </c>
      <c r="S228" s="347">
        <v>12056</v>
      </c>
      <c r="T228" s="347">
        <v>11965</v>
      </c>
      <c r="U228" s="347">
        <v>66059</v>
      </c>
      <c r="V228" s="347">
        <v>13274</v>
      </c>
      <c r="W228" s="347">
        <v>31703</v>
      </c>
      <c r="X228" s="347">
        <v>23790</v>
      </c>
      <c r="Y228" s="347">
        <v>15534</v>
      </c>
      <c r="Z228" s="347">
        <v>22100</v>
      </c>
      <c r="AA228" s="347">
        <v>38285</v>
      </c>
      <c r="AB228" s="347">
        <v>36873</v>
      </c>
      <c r="AC228" s="347">
        <v>10530</v>
      </c>
      <c r="AD228" s="347">
        <v>33602</v>
      </c>
      <c r="AE228" s="347">
        <v>4847</v>
      </c>
      <c r="AF228" s="347">
        <v>43427</v>
      </c>
      <c r="AG228" s="347">
        <v>18859</v>
      </c>
      <c r="AH228" s="347">
        <v>11705</v>
      </c>
      <c r="AI228" s="347">
        <v>963588</v>
      </c>
      <c r="AK228" s="347" t="s">
        <v>636</v>
      </c>
    </row>
    <row r="229" spans="1:37" x14ac:dyDescent="0.2">
      <c r="A229" s="351">
        <v>43252</v>
      </c>
      <c r="B229" s="347" t="s">
        <v>988</v>
      </c>
      <c r="C229" s="347">
        <v>15333</v>
      </c>
      <c r="D229" s="347">
        <v>40189</v>
      </c>
      <c r="E229" s="347">
        <v>12188</v>
      </c>
      <c r="F229" s="347">
        <v>6078</v>
      </c>
      <c r="G229" s="347">
        <v>33407</v>
      </c>
      <c r="H229" s="347">
        <v>10047</v>
      </c>
      <c r="I229" s="347">
        <v>14314</v>
      </c>
      <c r="J229" s="347">
        <v>38741</v>
      </c>
      <c r="K229" s="347">
        <v>114506</v>
      </c>
      <c r="L229" s="347">
        <v>13878</v>
      </c>
      <c r="M229" s="347">
        <v>47735</v>
      </c>
      <c r="N229" s="347">
        <v>13853</v>
      </c>
      <c r="O229" s="347">
        <v>14842</v>
      </c>
      <c r="P229" s="349">
        <v>91964</v>
      </c>
      <c r="Q229" s="347">
        <v>69681</v>
      </c>
      <c r="R229" s="347">
        <v>34342</v>
      </c>
      <c r="S229" s="347">
        <v>12100</v>
      </c>
      <c r="T229" s="347">
        <v>12051</v>
      </c>
      <c r="U229" s="347">
        <v>66291</v>
      </c>
      <c r="V229" s="347">
        <v>13323</v>
      </c>
      <c r="W229" s="347">
        <v>31796</v>
      </c>
      <c r="X229" s="347">
        <v>23924</v>
      </c>
      <c r="Y229" s="347">
        <v>15642</v>
      </c>
      <c r="Z229" s="347">
        <v>22071</v>
      </c>
      <c r="AA229" s="347">
        <v>38541</v>
      </c>
      <c r="AB229" s="347">
        <v>37022</v>
      </c>
      <c r="AC229" s="347">
        <v>10533</v>
      </c>
      <c r="AD229" s="347">
        <v>33621</v>
      </c>
      <c r="AE229" s="347">
        <v>4898</v>
      </c>
      <c r="AF229" s="347">
        <v>43555</v>
      </c>
      <c r="AG229" s="347">
        <v>18871</v>
      </c>
      <c r="AH229" s="347">
        <v>11745</v>
      </c>
      <c r="AI229" s="347">
        <v>967082</v>
      </c>
      <c r="AK229" s="347" t="s">
        <v>639</v>
      </c>
    </row>
    <row r="230" spans="1:37" x14ac:dyDescent="0.2">
      <c r="A230" s="351">
        <v>43282</v>
      </c>
      <c r="B230" s="347" t="s">
        <v>989</v>
      </c>
      <c r="C230" s="347">
        <v>15388</v>
      </c>
      <c r="D230" s="347">
        <v>40289</v>
      </c>
      <c r="E230" s="347">
        <v>12225</v>
      </c>
      <c r="F230" s="347">
        <v>6086</v>
      </c>
      <c r="G230" s="347">
        <v>33520</v>
      </c>
      <c r="H230" s="347">
        <v>10081</v>
      </c>
      <c r="I230" s="347">
        <v>14400</v>
      </c>
      <c r="J230" s="347">
        <v>38792</v>
      </c>
      <c r="K230" s="347">
        <v>114708</v>
      </c>
      <c r="L230" s="347">
        <v>13881</v>
      </c>
      <c r="M230" s="347">
        <v>48035</v>
      </c>
      <c r="N230" s="347">
        <v>13933</v>
      </c>
      <c r="O230" s="347">
        <v>14917</v>
      </c>
      <c r="P230" s="349">
        <v>92282</v>
      </c>
      <c r="Q230" s="347">
        <v>69854</v>
      </c>
      <c r="R230" s="347">
        <v>34438</v>
      </c>
      <c r="S230" s="347">
        <v>12087</v>
      </c>
      <c r="T230" s="347">
        <v>12104</v>
      </c>
      <c r="U230" s="347">
        <v>66519</v>
      </c>
      <c r="V230" s="347">
        <v>13351</v>
      </c>
      <c r="W230" s="347">
        <v>31853</v>
      </c>
      <c r="X230" s="347">
        <v>24006</v>
      </c>
      <c r="Y230" s="347">
        <v>15805</v>
      </c>
      <c r="Z230" s="347">
        <v>22135</v>
      </c>
      <c r="AA230" s="347">
        <v>38621</v>
      </c>
      <c r="AB230" s="347">
        <v>37092</v>
      </c>
      <c r="AC230" s="347">
        <v>10488</v>
      </c>
      <c r="AD230" s="347">
        <v>33695</v>
      </c>
      <c r="AE230" s="347">
        <v>4933</v>
      </c>
      <c r="AF230" s="347">
        <v>43442</v>
      </c>
      <c r="AG230" s="347">
        <v>18977</v>
      </c>
      <c r="AH230" s="347">
        <v>11762</v>
      </c>
      <c r="AI230" s="347">
        <v>969699</v>
      </c>
      <c r="AK230" s="347" t="s">
        <v>640</v>
      </c>
    </row>
    <row r="231" spans="1:37" x14ac:dyDescent="0.2">
      <c r="A231" s="351">
        <v>43313</v>
      </c>
      <c r="B231" s="347" t="s">
        <v>990</v>
      </c>
      <c r="C231" s="347">
        <v>15520</v>
      </c>
      <c r="D231" s="347">
        <v>40527</v>
      </c>
      <c r="E231" s="347">
        <v>12238</v>
      </c>
      <c r="F231" s="347">
        <v>6093</v>
      </c>
      <c r="G231" s="347">
        <v>33688</v>
      </c>
      <c r="H231" s="347">
        <v>10149</v>
      </c>
      <c r="I231" s="347">
        <v>14385</v>
      </c>
      <c r="J231" s="347">
        <v>38896</v>
      </c>
      <c r="K231" s="347">
        <v>115210</v>
      </c>
      <c r="L231" s="347">
        <v>13959</v>
      </c>
      <c r="M231" s="347">
        <v>48178</v>
      </c>
      <c r="N231" s="347">
        <v>13903</v>
      </c>
      <c r="O231" s="347">
        <v>15041</v>
      </c>
      <c r="P231" s="349">
        <v>92804</v>
      </c>
      <c r="Q231" s="347">
        <v>70267</v>
      </c>
      <c r="R231" s="347">
        <v>34581</v>
      </c>
      <c r="S231" s="347">
        <v>12167</v>
      </c>
      <c r="T231" s="347">
        <v>12188</v>
      </c>
      <c r="U231" s="347">
        <v>66855</v>
      </c>
      <c r="V231" s="347">
        <v>13415</v>
      </c>
      <c r="W231" s="347">
        <v>32008</v>
      </c>
      <c r="X231" s="347">
        <v>24161</v>
      </c>
      <c r="Y231" s="347">
        <v>15941</v>
      </c>
      <c r="Z231" s="347">
        <v>22259</v>
      </c>
      <c r="AA231" s="347">
        <v>38762</v>
      </c>
      <c r="AB231" s="347">
        <v>37222</v>
      </c>
      <c r="AC231" s="347">
        <v>10523</v>
      </c>
      <c r="AD231" s="347">
        <v>33765</v>
      </c>
      <c r="AE231" s="347">
        <v>4959</v>
      </c>
      <c r="AF231" s="347">
        <v>43607</v>
      </c>
      <c r="AG231" s="347">
        <v>19116</v>
      </c>
      <c r="AH231" s="347">
        <v>11809</v>
      </c>
      <c r="AI231" s="347">
        <v>974196</v>
      </c>
      <c r="AK231" s="347" t="s">
        <v>641</v>
      </c>
    </row>
    <row r="232" spans="1:37" x14ac:dyDescent="0.2">
      <c r="A232" s="351">
        <v>43344</v>
      </c>
      <c r="B232" s="347" t="s">
        <v>991</v>
      </c>
      <c r="C232" s="347">
        <v>15601</v>
      </c>
      <c r="D232" s="347">
        <v>40698</v>
      </c>
      <c r="E232" s="347">
        <v>12287</v>
      </c>
      <c r="F232" s="347">
        <v>6101</v>
      </c>
      <c r="G232" s="347">
        <v>33751</v>
      </c>
      <c r="H232" s="347">
        <v>10159</v>
      </c>
      <c r="I232" s="347">
        <v>14278</v>
      </c>
      <c r="J232" s="347">
        <v>39032</v>
      </c>
      <c r="K232" s="347">
        <v>115404</v>
      </c>
      <c r="L232" s="347">
        <v>14001</v>
      </c>
      <c r="M232" s="347">
        <v>48338</v>
      </c>
      <c r="N232" s="347">
        <v>13878</v>
      </c>
      <c r="O232" s="347">
        <v>15126</v>
      </c>
      <c r="P232" s="349">
        <v>93058</v>
      </c>
      <c r="Q232" s="347">
        <v>70578</v>
      </c>
      <c r="R232" s="347">
        <v>34756</v>
      </c>
      <c r="S232" s="347">
        <v>12192</v>
      </c>
      <c r="T232" s="347">
        <v>12253</v>
      </c>
      <c r="U232" s="347">
        <v>66935</v>
      </c>
      <c r="V232" s="347">
        <v>13479</v>
      </c>
      <c r="W232" s="347">
        <v>32100</v>
      </c>
      <c r="X232" s="347">
        <v>24215</v>
      </c>
      <c r="Y232" s="347">
        <v>16002</v>
      </c>
      <c r="Z232" s="347">
        <v>22300</v>
      </c>
      <c r="AA232" s="347">
        <v>38998</v>
      </c>
      <c r="AB232" s="347">
        <v>37355</v>
      </c>
      <c r="AC232" s="347">
        <v>10545</v>
      </c>
      <c r="AD232" s="347">
        <v>33866</v>
      </c>
      <c r="AE232" s="347">
        <v>4995</v>
      </c>
      <c r="AF232" s="347">
        <v>43737</v>
      </c>
      <c r="AG232" s="347">
        <v>19182</v>
      </c>
      <c r="AH232" s="347">
        <v>11775</v>
      </c>
      <c r="AI232" s="347">
        <v>976975</v>
      </c>
      <c r="AK232" s="347" t="s">
        <v>642</v>
      </c>
    </row>
    <row r="233" spans="1:37" x14ac:dyDescent="0.2">
      <c r="A233" s="351">
        <v>43374</v>
      </c>
      <c r="B233" s="347" t="s">
        <v>992</v>
      </c>
      <c r="C233" s="347">
        <v>15674</v>
      </c>
      <c r="D233" s="347">
        <v>40913</v>
      </c>
      <c r="E233" s="347">
        <v>12370</v>
      </c>
      <c r="F233" s="347">
        <v>6120</v>
      </c>
      <c r="G233" s="347">
        <v>33831</v>
      </c>
      <c r="H233" s="347">
        <v>10164</v>
      </c>
      <c r="I233" s="347">
        <v>14339</v>
      </c>
      <c r="J233" s="347">
        <v>39182</v>
      </c>
      <c r="K233" s="347">
        <v>115787</v>
      </c>
      <c r="L233" s="347">
        <v>14116</v>
      </c>
      <c r="M233" s="347">
        <v>48529</v>
      </c>
      <c r="N233" s="347">
        <v>13920</v>
      </c>
      <c r="O233" s="347">
        <v>15252</v>
      </c>
      <c r="P233" s="349">
        <v>93466</v>
      </c>
      <c r="Q233" s="347">
        <v>70878</v>
      </c>
      <c r="R233" s="347">
        <v>34917</v>
      </c>
      <c r="S233" s="347">
        <v>12251</v>
      </c>
      <c r="T233" s="347">
        <v>12300</v>
      </c>
      <c r="U233" s="347">
        <v>67171</v>
      </c>
      <c r="V233" s="347">
        <v>13532</v>
      </c>
      <c r="W233" s="347">
        <v>32213</v>
      </c>
      <c r="X233" s="347">
        <v>24432</v>
      </c>
      <c r="Y233" s="347">
        <v>16181</v>
      </c>
      <c r="Z233" s="347">
        <v>22419</v>
      </c>
      <c r="AA233" s="347">
        <v>39019</v>
      </c>
      <c r="AB233" s="347">
        <v>37549</v>
      </c>
      <c r="AC233" s="347">
        <v>10530</v>
      </c>
      <c r="AD233" s="347">
        <v>34006</v>
      </c>
      <c r="AE233" s="347">
        <v>5032</v>
      </c>
      <c r="AF233" s="347">
        <v>43919</v>
      </c>
      <c r="AG233" s="347">
        <v>19279</v>
      </c>
      <c r="AH233" s="347">
        <v>11772</v>
      </c>
      <c r="AI233" s="347">
        <v>981063</v>
      </c>
      <c r="AK233" s="347" t="s">
        <v>643</v>
      </c>
    </row>
    <row r="234" spans="1:37" x14ac:dyDescent="0.2">
      <c r="A234" s="351">
        <v>43405</v>
      </c>
      <c r="B234" s="347" t="s">
        <v>993</v>
      </c>
      <c r="C234" s="347">
        <v>15741</v>
      </c>
      <c r="D234" s="347">
        <v>40585</v>
      </c>
      <c r="E234" s="347">
        <v>12323</v>
      </c>
      <c r="F234" s="347">
        <v>6047</v>
      </c>
      <c r="G234" s="347">
        <v>33872</v>
      </c>
      <c r="H234" s="347">
        <v>10182</v>
      </c>
      <c r="I234" s="347">
        <v>14300</v>
      </c>
      <c r="J234" s="347">
        <v>39193</v>
      </c>
      <c r="K234" s="347">
        <v>115702</v>
      </c>
      <c r="L234" s="347">
        <v>14112</v>
      </c>
      <c r="M234" s="347">
        <v>48470</v>
      </c>
      <c r="N234" s="347">
        <v>13932</v>
      </c>
      <c r="O234" s="347">
        <v>15275</v>
      </c>
      <c r="P234" s="349">
        <v>93590</v>
      </c>
      <c r="Q234" s="347">
        <v>70964</v>
      </c>
      <c r="R234" s="347">
        <v>34957</v>
      </c>
      <c r="S234" s="347">
        <v>12203</v>
      </c>
      <c r="T234" s="347">
        <v>12257</v>
      </c>
      <c r="U234" s="347">
        <v>67324</v>
      </c>
      <c r="V234" s="347">
        <v>13624</v>
      </c>
      <c r="W234" s="347">
        <v>32234</v>
      </c>
      <c r="X234" s="347">
        <v>24497</v>
      </c>
      <c r="Y234" s="347">
        <v>16205</v>
      </c>
      <c r="Z234" s="347">
        <v>22425</v>
      </c>
      <c r="AA234" s="347">
        <v>39126</v>
      </c>
      <c r="AB234" s="347">
        <v>37532</v>
      </c>
      <c r="AC234" s="347">
        <v>10507</v>
      </c>
      <c r="AD234" s="347">
        <v>34021</v>
      </c>
      <c r="AE234" s="347">
        <v>5010</v>
      </c>
      <c r="AF234" s="347">
        <v>43887</v>
      </c>
      <c r="AG234" s="347">
        <v>19312</v>
      </c>
      <c r="AH234" s="347">
        <v>11746</v>
      </c>
      <c r="AI234" s="347">
        <v>981155</v>
      </c>
      <c r="AK234" s="347" t="s">
        <v>644</v>
      </c>
    </row>
    <row r="235" spans="1:37" x14ac:dyDescent="0.2">
      <c r="A235" s="351">
        <v>43435</v>
      </c>
      <c r="B235" s="347" t="s">
        <v>994</v>
      </c>
      <c r="C235" s="347">
        <v>15705</v>
      </c>
      <c r="D235" s="347">
        <v>40352</v>
      </c>
      <c r="E235" s="347">
        <v>12235</v>
      </c>
      <c r="F235" s="347">
        <v>6016</v>
      </c>
      <c r="G235" s="347">
        <v>33808</v>
      </c>
      <c r="H235" s="347">
        <v>10175</v>
      </c>
      <c r="I235" s="347">
        <v>14238</v>
      </c>
      <c r="J235" s="347">
        <v>39080</v>
      </c>
      <c r="K235" s="347">
        <v>115460</v>
      </c>
      <c r="L235" s="347">
        <v>14074</v>
      </c>
      <c r="M235" s="347">
        <v>48338</v>
      </c>
      <c r="N235" s="347">
        <v>13793</v>
      </c>
      <c r="O235" s="347">
        <v>15233</v>
      </c>
      <c r="P235" s="349">
        <v>93370</v>
      </c>
      <c r="Q235" s="347">
        <v>70722</v>
      </c>
      <c r="R235" s="347">
        <v>34932</v>
      </c>
      <c r="S235" s="347">
        <v>12152</v>
      </c>
      <c r="T235" s="347">
        <v>12202</v>
      </c>
      <c r="U235" s="347">
        <v>67189</v>
      </c>
      <c r="V235" s="347">
        <v>13562</v>
      </c>
      <c r="W235" s="347">
        <v>32165</v>
      </c>
      <c r="X235" s="347">
        <v>24451</v>
      </c>
      <c r="Y235" s="347">
        <v>16176</v>
      </c>
      <c r="Z235" s="347">
        <v>22356</v>
      </c>
      <c r="AA235" s="347">
        <v>39084</v>
      </c>
      <c r="AB235" s="347">
        <v>37479</v>
      </c>
      <c r="AC235" s="347">
        <v>10426</v>
      </c>
      <c r="AD235" s="347">
        <v>33907</v>
      </c>
      <c r="AE235" s="347">
        <v>4979</v>
      </c>
      <c r="AF235" s="347">
        <v>43672</v>
      </c>
      <c r="AG235" s="347">
        <v>19239</v>
      </c>
      <c r="AH235" s="347">
        <v>11707</v>
      </c>
      <c r="AI235" s="347">
        <v>978277</v>
      </c>
      <c r="AK235" s="347" t="s">
        <v>645</v>
      </c>
    </row>
    <row r="236" spans="1:37" x14ac:dyDescent="0.2">
      <c r="A236" s="351">
        <v>43466</v>
      </c>
      <c r="B236" s="347" t="s">
        <v>1052</v>
      </c>
      <c r="C236" s="347">
        <v>15665</v>
      </c>
      <c r="D236" s="347">
        <v>40391</v>
      </c>
      <c r="E236" s="347">
        <v>12229</v>
      </c>
      <c r="F236" s="347">
        <v>6006</v>
      </c>
      <c r="G236" s="347">
        <v>33847</v>
      </c>
      <c r="H236" s="347">
        <v>10182</v>
      </c>
      <c r="I236" s="347">
        <v>14165</v>
      </c>
      <c r="J236" s="347">
        <v>39099</v>
      </c>
      <c r="K236" s="347">
        <v>115375</v>
      </c>
      <c r="L236" s="347">
        <v>14040</v>
      </c>
      <c r="M236" s="347">
        <v>48141</v>
      </c>
      <c r="N236" s="347">
        <v>13735</v>
      </c>
      <c r="O236" s="347">
        <v>15264</v>
      </c>
      <c r="P236" s="349">
        <v>93414</v>
      </c>
      <c r="Q236" s="347">
        <v>70803</v>
      </c>
      <c r="R236" s="347">
        <v>34828</v>
      </c>
      <c r="S236" s="347">
        <v>12086</v>
      </c>
      <c r="T236" s="347">
        <v>12125</v>
      </c>
      <c r="U236" s="347">
        <v>67243</v>
      </c>
      <c r="V236" s="347">
        <v>13478</v>
      </c>
      <c r="W236" s="347">
        <v>32159</v>
      </c>
      <c r="X236" s="347">
        <v>24537</v>
      </c>
      <c r="Y236" s="347">
        <v>16193</v>
      </c>
      <c r="Z236" s="347">
        <v>22396</v>
      </c>
      <c r="AA236" s="347">
        <v>39045</v>
      </c>
      <c r="AB236" s="347">
        <v>37387</v>
      </c>
      <c r="AC236" s="347">
        <v>10426</v>
      </c>
      <c r="AD236" s="347">
        <v>33848</v>
      </c>
      <c r="AE236" s="347">
        <v>4988</v>
      </c>
      <c r="AF236" s="347">
        <v>43526</v>
      </c>
      <c r="AG236" s="347">
        <v>19250</v>
      </c>
      <c r="AH236" s="347">
        <v>11635</v>
      </c>
      <c r="AI236" s="347">
        <v>977506</v>
      </c>
      <c r="AJ236" s="347">
        <v>2019</v>
      </c>
      <c r="AK236" s="347" t="s">
        <v>637</v>
      </c>
    </row>
    <row r="237" spans="1:37" x14ac:dyDescent="0.2">
      <c r="A237" s="351">
        <v>43497</v>
      </c>
      <c r="B237" s="347" t="s">
        <v>995</v>
      </c>
      <c r="C237" s="347">
        <v>15777</v>
      </c>
      <c r="D237" s="347">
        <v>40660</v>
      </c>
      <c r="E237" s="347">
        <v>12283</v>
      </c>
      <c r="F237" s="347">
        <v>6018</v>
      </c>
      <c r="G237" s="347">
        <v>33990</v>
      </c>
      <c r="H237" s="347">
        <v>10196</v>
      </c>
      <c r="I237" s="347">
        <v>14169</v>
      </c>
      <c r="J237" s="347">
        <v>39235</v>
      </c>
      <c r="K237" s="347">
        <v>115712</v>
      </c>
      <c r="L237" s="347">
        <v>14093</v>
      </c>
      <c r="M237" s="347">
        <v>48232</v>
      </c>
      <c r="N237" s="347">
        <v>13706</v>
      </c>
      <c r="O237" s="347">
        <v>15336</v>
      </c>
      <c r="P237" s="349">
        <v>93942</v>
      </c>
      <c r="Q237" s="347">
        <v>71118</v>
      </c>
      <c r="R237" s="347">
        <v>35000</v>
      </c>
      <c r="S237" s="347">
        <v>12114</v>
      </c>
      <c r="T237" s="347">
        <v>12185</v>
      </c>
      <c r="U237" s="347">
        <v>67562</v>
      </c>
      <c r="V237" s="347">
        <v>13522</v>
      </c>
      <c r="W237" s="347">
        <v>32249</v>
      </c>
      <c r="X237" s="347">
        <v>24693</v>
      </c>
      <c r="Y237" s="347">
        <v>16214</v>
      </c>
      <c r="Z237" s="347">
        <v>22458</v>
      </c>
      <c r="AA237" s="347">
        <v>39158</v>
      </c>
      <c r="AB237" s="347">
        <v>37431</v>
      </c>
      <c r="AC237" s="347">
        <v>10453</v>
      </c>
      <c r="AD237" s="347">
        <v>33901</v>
      </c>
      <c r="AE237" s="347">
        <v>5011</v>
      </c>
      <c r="AF237" s="347">
        <v>43587</v>
      </c>
      <c r="AG237" s="347">
        <v>19394</v>
      </c>
      <c r="AH237" s="347">
        <v>11692</v>
      </c>
      <c r="AI237" s="347">
        <v>981091</v>
      </c>
      <c r="AK237" s="347" t="s">
        <v>638</v>
      </c>
    </row>
    <row r="238" spans="1:37" x14ac:dyDescent="0.2">
      <c r="A238" s="351">
        <v>43525</v>
      </c>
      <c r="B238" s="347" t="s">
        <v>996</v>
      </c>
      <c r="C238" s="347">
        <v>15868</v>
      </c>
      <c r="D238" s="347">
        <v>40748</v>
      </c>
      <c r="E238" s="347">
        <v>12360</v>
      </c>
      <c r="F238" s="347">
        <v>6014</v>
      </c>
      <c r="G238" s="347">
        <v>34143</v>
      </c>
      <c r="H238" s="347">
        <v>10259</v>
      </c>
      <c r="I238" s="347">
        <v>14186</v>
      </c>
      <c r="J238" s="347">
        <v>39317</v>
      </c>
      <c r="K238" s="347">
        <v>115720</v>
      </c>
      <c r="L238" s="347">
        <v>14139</v>
      </c>
      <c r="M238" s="347">
        <v>48308</v>
      </c>
      <c r="N238" s="347">
        <v>13696</v>
      </c>
      <c r="O238" s="347">
        <v>15312</v>
      </c>
      <c r="P238" s="349">
        <v>94228</v>
      </c>
      <c r="Q238" s="347">
        <v>71332</v>
      </c>
      <c r="R238" s="347">
        <v>35093</v>
      </c>
      <c r="S238" s="347">
        <v>12122</v>
      </c>
      <c r="T238" s="347">
        <v>12267</v>
      </c>
      <c r="U238" s="347">
        <v>67620</v>
      </c>
      <c r="V238" s="347">
        <v>13538</v>
      </c>
      <c r="W238" s="347">
        <v>32301</v>
      </c>
      <c r="X238" s="347">
        <v>24712</v>
      </c>
      <c r="Y238" s="347">
        <v>16273</v>
      </c>
      <c r="Z238" s="347">
        <v>22489</v>
      </c>
      <c r="AA238" s="347">
        <v>39334</v>
      </c>
      <c r="AB238" s="347">
        <v>37547</v>
      </c>
      <c r="AC238" s="347">
        <v>10426</v>
      </c>
      <c r="AD238" s="347">
        <v>33789</v>
      </c>
      <c r="AE238" s="347">
        <v>5017</v>
      </c>
      <c r="AF238" s="347">
        <v>43590</v>
      </c>
      <c r="AG238" s="347">
        <v>19419</v>
      </c>
      <c r="AH238" s="347">
        <v>11733</v>
      </c>
      <c r="AI238" s="347">
        <v>982900</v>
      </c>
      <c r="AK238" s="347" t="s">
        <v>592</v>
      </c>
    </row>
    <row r="239" spans="1:37" x14ac:dyDescent="0.2">
      <c r="A239" s="351">
        <v>43556</v>
      </c>
      <c r="B239" s="347" t="s">
        <v>997</v>
      </c>
      <c r="C239" s="347">
        <v>15960</v>
      </c>
      <c r="D239" s="347">
        <v>41011</v>
      </c>
      <c r="E239" s="347">
        <v>12418</v>
      </c>
      <c r="F239" s="347">
        <v>6033</v>
      </c>
      <c r="G239" s="347">
        <v>34198</v>
      </c>
      <c r="H239" s="347">
        <v>10283</v>
      </c>
      <c r="I239" s="347">
        <v>14229</v>
      </c>
      <c r="J239" s="347">
        <v>39398</v>
      </c>
      <c r="K239" s="347">
        <v>115867</v>
      </c>
      <c r="L239" s="347">
        <v>14151</v>
      </c>
      <c r="M239" s="347">
        <v>48492</v>
      </c>
      <c r="N239" s="347">
        <v>13786</v>
      </c>
      <c r="O239" s="347">
        <v>15379</v>
      </c>
      <c r="P239" s="349">
        <v>94774</v>
      </c>
      <c r="Q239" s="347">
        <v>71485</v>
      </c>
      <c r="R239" s="347">
        <v>35213</v>
      </c>
      <c r="S239" s="347">
        <v>12151</v>
      </c>
      <c r="T239" s="347">
        <v>12328</v>
      </c>
      <c r="U239" s="347">
        <v>67905</v>
      </c>
      <c r="V239" s="347">
        <v>13607</v>
      </c>
      <c r="W239" s="347">
        <v>32435</v>
      </c>
      <c r="X239" s="347">
        <v>24830</v>
      </c>
      <c r="Y239" s="347">
        <v>16441</v>
      </c>
      <c r="Z239" s="347">
        <v>22556</v>
      </c>
      <c r="AA239" s="347">
        <v>39515</v>
      </c>
      <c r="AB239" s="347">
        <v>37712</v>
      </c>
      <c r="AC239" s="347">
        <v>10488</v>
      </c>
      <c r="AD239" s="347">
        <v>33806</v>
      </c>
      <c r="AE239" s="347">
        <v>5042</v>
      </c>
      <c r="AF239" s="347">
        <v>43679</v>
      </c>
      <c r="AG239" s="347">
        <v>19524</v>
      </c>
      <c r="AH239" s="347">
        <v>11786</v>
      </c>
      <c r="AI239" s="347">
        <v>986482</v>
      </c>
      <c r="AK239" s="347" t="s">
        <v>632</v>
      </c>
    </row>
    <row r="240" spans="1:37" x14ac:dyDescent="0.2">
      <c r="A240" s="351">
        <v>43586</v>
      </c>
      <c r="B240" s="347" t="s">
        <v>998</v>
      </c>
      <c r="C240" s="347">
        <v>15903</v>
      </c>
      <c r="D240" s="347">
        <v>41082</v>
      </c>
      <c r="E240" s="347">
        <v>12464</v>
      </c>
      <c r="F240" s="347">
        <v>6033</v>
      </c>
      <c r="G240" s="347">
        <v>34250</v>
      </c>
      <c r="H240" s="347">
        <v>10278</v>
      </c>
      <c r="I240" s="347">
        <v>14256</v>
      </c>
      <c r="J240" s="347">
        <v>39458</v>
      </c>
      <c r="K240" s="347">
        <v>116050</v>
      </c>
      <c r="L240" s="347">
        <v>14184</v>
      </c>
      <c r="M240" s="347">
        <v>48593</v>
      </c>
      <c r="N240" s="347">
        <v>13878</v>
      </c>
      <c r="O240" s="347">
        <v>15359</v>
      </c>
      <c r="P240" s="349">
        <v>95184</v>
      </c>
      <c r="Q240" s="347">
        <v>71695</v>
      </c>
      <c r="R240" s="347">
        <v>35284</v>
      </c>
      <c r="S240" s="347">
        <v>12179</v>
      </c>
      <c r="T240" s="347">
        <v>12313</v>
      </c>
      <c r="U240" s="347">
        <v>68060</v>
      </c>
      <c r="V240" s="347">
        <v>13647</v>
      </c>
      <c r="W240" s="347">
        <v>32543</v>
      </c>
      <c r="X240" s="347">
        <v>24845</v>
      </c>
      <c r="Y240" s="347">
        <v>16538</v>
      </c>
      <c r="Z240" s="347">
        <v>22503</v>
      </c>
      <c r="AA240" s="347">
        <v>39586</v>
      </c>
      <c r="AB240" s="347">
        <v>37840</v>
      </c>
      <c r="AC240" s="347">
        <v>10483</v>
      </c>
      <c r="AD240" s="347">
        <v>33945</v>
      </c>
      <c r="AE240" s="347">
        <v>5066</v>
      </c>
      <c r="AF240" s="347">
        <v>43632</v>
      </c>
      <c r="AG240" s="347">
        <v>19553</v>
      </c>
      <c r="AH240" s="347">
        <v>11804</v>
      </c>
      <c r="AI240" s="347">
        <v>988488</v>
      </c>
      <c r="AK240" s="347" t="s">
        <v>636</v>
      </c>
    </row>
    <row r="241" spans="1:37" x14ac:dyDescent="0.2">
      <c r="A241" s="351">
        <v>43617</v>
      </c>
      <c r="B241" s="347" t="s">
        <v>999</v>
      </c>
      <c r="C241" s="347">
        <v>15927</v>
      </c>
      <c r="D241" s="347">
        <v>40988</v>
      </c>
      <c r="E241" s="347">
        <v>12528</v>
      </c>
      <c r="F241" s="347">
        <v>6015</v>
      </c>
      <c r="G241" s="347">
        <v>34338</v>
      </c>
      <c r="H241" s="347">
        <v>10353</v>
      </c>
      <c r="I241" s="347">
        <v>14329</v>
      </c>
      <c r="J241" s="347">
        <v>39509</v>
      </c>
      <c r="K241" s="347">
        <v>116159</v>
      </c>
      <c r="L241" s="347">
        <v>14178</v>
      </c>
      <c r="M241" s="347">
        <v>48733</v>
      </c>
      <c r="N241" s="347">
        <v>13913</v>
      </c>
      <c r="O241" s="347">
        <v>15409</v>
      </c>
      <c r="P241" s="349">
        <v>95497</v>
      </c>
      <c r="Q241" s="347">
        <v>71868</v>
      </c>
      <c r="R241" s="347">
        <v>35453</v>
      </c>
      <c r="S241" s="347">
        <v>12206</v>
      </c>
      <c r="T241" s="347">
        <v>12429</v>
      </c>
      <c r="U241" s="347">
        <v>68241</v>
      </c>
      <c r="V241" s="347">
        <v>13754</v>
      </c>
      <c r="W241" s="347">
        <v>32670</v>
      </c>
      <c r="X241" s="347">
        <v>24970</v>
      </c>
      <c r="Y241" s="347">
        <v>16651</v>
      </c>
      <c r="Z241" s="347">
        <v>22644</v>
      </c>
      <c r="AA241" s="347">
        <v>39813</v>
      </c>
      <c r="AB241" s="347">
        <v>38003</v>
      </c>
      <c r="AC241" s="347">
        <v>10485</v>
      </c>
      <c r="AD241" s="347">
        <v>33949</v>
      </c>
      <c r="AE241" s="347">
        <v>5082</v>
      </c>
      <c r="AF241" s="347">
        <v>43749</v>
      </c>
      <c r="AG241" s="347">
        <v>19589</v>
      </c>
      <c r="AH241" s="347">
        <v>11854</v>
      </c>
      <c r="AI241" s="347">
        <v>991286</v>
      </c>
      <c r="AK241" s="347" t="s">
        <v>639</v>
      </c>
    </row>
    <row r="242" spans="1:37" x14ac:dyDescent="0.2">
      <c r="A242" s="351">
        <v>43647</v>
      </c>
      <c r="B242" s="347" t="s">
        <v>1000</v>
      </c>
      <c r="C242" s="347">
        <v>15950</v>
      </c>
      <c r="D242" s="347">
        <v>41186</v>
      </c>
      <c r="E242" s="347">
        <v>12562</v>
      </c>
      <c r="F242" s="347">
        <v>6019</v>
      </c>
      <c r="G242" s="347">
        <v>34392</v>
      </c>
      <c r="H242" s="347">
        <v>10407</v>
      </c>
      <c r="I242" s="347">
        <v>14364</v>
      </c>
      <c r="J242" s="347">
        <v>39529</v>
      </c>
      <c r="K242" s="347">
        <v>116459</v>
      </c>
      <c r="L242" s="347">
        <v>14140</v>
      </c>
      <c r="M242" s="347">
        <v>48802</v>
      </c>
      <c r="N242" s="347">
        <v>13904</v>
      </c>
      <c r="O242" s="347">
        <v>15465</v>
      </c>
      <c r="P242" s="349">
        <v>95833</v>
      </c>
      <c r="Q242" s="347">
        <v>71961</v>
      </c>
      <c r="R242" s="347">
        <v>35614</v>
      </c>
      <c r="S242" s="347">
        <v>12191</v>
      </c>
      <c r="T242" s="347">
        <v>12480</v>
      </c>
      <c r="U242" s="347">
        <v>68407</v>
      </c>
      <c r="V242" s="347">
        <v>13807</v>
      </c>
      <c r="W242" s="347">
        <v>32850</v>
      </c>
      <c r="X242" s="347">
        <v>25042</v>
      </c>
      <c r="Y242" s="347">
        <v>16758</v>
      </c>
      <c r="Z242" s="347">
        <v>22758</v>
      </c>
      <c r="AA242" s="347">
        <v>39854</v>
      </c>
      <c r="AB242" s="347">
        <v>38161</v>
      </c>
      <c r="AC242" s="347">
        <v>10479</v>
      </c>
      <c r="AD242" s="347">
        <v>33993</v>
      </c>
      <c r="AE242" s="347">
        <v>5111</v>
      </c>
      <c r="AF242" s="347">
        <v>43770</v>
      </c>
      <c r="AG242" s="347">
        <v>19689</v>
      </c>
      <c r="AH242" s="347">
        <v>11843</v>
      </c>
      <c r="AI242" s="347">
        <v>993780</v>
      </c>
      <c r="AK242" s="347" t="s">
        <v>640</v>
      </c>
    </row>
    <row r="243" spans="1:37" x14ac:dyDescent="0.2">
      <c r="A243" s="351">
        <v>43678</v>
      </c>
      <c r="B243" s="347" t="s">
        <v>1001</v>
      </c>
      <c r="C243" s="347">
        <v>15950</v>
      </c>
      <c r="D243" s="347">
        <v>41192</v>
      </c>
      <c r="E243" s="347">
        <v>12610</v>
      </c>
      <c r="F243" s="347">
        <v>6014</v>
      </c>
      <c r="G243" s="347">
        <v>34488</v>
      </c>
      <c r="H243" s="347">
        <v>10429</v>
      </c>
      <c r="I243" s="347">
        <v>14376</v>
      </c>
      <c r="J243" s="347">
        <v>39565</v>
      </c>
      <c r="K243" s="347">
        <v>116824</v>
      </c>
      <c r="L243" s="347">
        <v>14156</v>
      </c>
      <c r="M243" s="347">
        <v>48894</v>
      </c>
      <c r="N243" s="347">
        <v>13900</v>
      </c>
      <c r="O243" s="347">
        <v>15504</v>
      </c>
      <c r="P243" s="349">
        <v>96210</v>
      </c>
      <c r="Q243" s="347">
        <v>72134</v>
      </c>
      <c r="R243" s="347">
        <v>35764</v>
      </c>
      <c r="S243" s="347">
        <v>12241</v>
      </c>
      <c r="T243" s="347">
        <v>12580</v>
      </c>
      <c r="U243" s="347">
        <v>68437</v>
      </c>
      <c r="V243" s="347">
        <v>13865</v>
      </c>
      <c r="W243" s="347">
        <v>33063</v>
      </c>
      <c r="X243" s="347">
        <v>25281</v>
      </c>
      <c r="Y243" s="347">
        <v>16836</v>
      </c>
      <c r="Z243" s="347">
        <v>22787</v>
      </c>
      <c r="AA243" s="347">
        <v>39995</v>
      </c>
      <c r="AB243" s="347">
        <v>38173</v>
      </c>
      <c r="AC243" s="347">
        <v>10533</v>
      </c>
      <c r="AD243" s="347">
        <v>34070</v>
      </c>
      <c r="AE243" s="347">
        <v>5187</v>
      </c>
      <c r="AF243" s="347">
        <v>43827</v>
      </c>
      <c r="AG243" s="347">
        <v>19687</v>
      </c>
      <c r="AH243" s="347">
        <v>11847</v>
      </c>
      <c r="AI243" s="347">
        <v>996419</v>
      </c>
      <c r="AK243" s="347" t="s">
        <v>641</v>
      </c>
    </row>
    <row r="244" spans="1:37" x14ac:dyDescent="0.2">
      <c r="A244" s="351">
        <v>43709</v>
      </c>
      <c r="B244" s="347" t="s">
        <v>1002</v>
      </c>
      <c r="C244" s="347">
        <v>16005</v>
      </c>
      <c r="D244" s="347">
        <v>41068</v>
      </c>
      <c r="E244" s="347">
        <v>12643</v>
      </c>
      <c r="F244" s="347">
        <v>6028</v>
      </c>
      <c r="G244" s="347">
        <v>34522</v>
      </c>
      <c r="H244" s="347">
        <v>10436</v>
      </c>
      <c r="I244" s="347">
        <v>14386</v>
      </c>
      <c r="J244" s="347">
        <v>39637</v>
      </c>
      <c r="K244" s="347">
        <v>117073</v>
      </c>
      <c r="L244" s="347">
        <v>14172</v>
      </c>
      <c r="M244" s="347">
        <v>48828</v>
      </c>
      <c r="N244" s="347">
        <v>13927</v>
      </c>
      <c r="O244" s="347">
        <v>15575</v>
      </c>
      <c r="P244" s="349">
        <v>96528</v>
      </c>
      <c r="Q244" s="347">
        <v>72194</v>
      </c>
      <c r="R244" s="347">
        <v>35800</v>
      </c>
      <c r="S244" s="347">
        <v>12228</v>
      </c>
      <c r="T244" s="347">
        <v>12608</v>
      </c>
      <c r="U244" s="347">
        <v>68560</v>
      </c>
      <c r="V244" s="347">
        <v>13942</v>
      </c>
      <c r="W244" s="347">
        <v>33169</v>
      </c>
      <c r="X244" s="347">
        <v>25493</v>
      </c>
      <c r="Y244" s="347">
        <v>16922</v>
      </c>
      <c r="Z244" s="347">
        <v>22892</v>
      </c>
      <c r="AA244" s="347">
        <v>40116</v>
      </c>
      <c r="AB244" s="347">
        <v>38221</v>
      </c>
      <c r="AC244" s="347">
        <v>10575</v>
      </c>
      <c r="AD244" s="347">
        <v>34007</v>
      </c>
      <c r="AE244" s="347">
        <v>5211</v>
      </c>
      <c r="AF244" s="347">
        <v>43918</v>
      </c>
      <c r="AG244" s="347">
        <v>19679</v>
      </c>
      <c r="AH244" s="347">
        <v>11895</v>
      </c>
      <c r="AI244" s="347">
        <v>998258</v>
      </c>
      <c r="AK244" s="347" t="s">
        <v>642</v>
      </c>
    </row>
    <row r="245" spans="1:37" x14ac:dyDescent="0.2">
      <c r="A245" s="351">
        <v>43739</v>
      </c>
      <c r="B245" s="347" t="s">
        <v>1003</v>
      </c>
      <c r="C245" s="347">
        <v>16131</v>
      </c>
      <c r="D245" s="347">
        <v>41325</v>
      </c>
      <c r="E245" s="347">
        <v>12738</v>
      </c>
      <c r="F245" s="347">
        <v>6033</v>
      </c>
      <c r="G245" s="347">
        <v>34546</v>
      </c>
      <c r="H245" s="347">
        <v>10502</v>
      </c>
      <c r="I245" s="347">
        <v>14494</v>
      </c>
      <c r="J245" s="347">
        <v>39746</v>
      </c>
      <c r="K245" s="347">
        <v>117496</v>
      </c>
      <c r="L245" s="347">
        <v>14274</v>
      </c>
      <c r="M245" s="347">
        <v>48907</v>
      </c>
      <c r="N245" s="347">
        <v>14008</v>
      </c>
      <c r="O245" s="347">
        <v>15705</v>
      </c>
      <c r="P245" s="349">
        <v>97149</v>
      </c>
      <c r="Q245" s="347">
        <v>72544</v>
      </c>
      <c r="R245" s="347">
        <v>35996</v>
      </c>
      <c r="S245" s="347">
        <v>12275</v>
      </c>
      <c r="T245" s="347">
        <v>12745</v>
      </c>
      <c r="U245" s="347">
        <v>68863</v>
      </c>
      <c r="V245" s="347">
        <v>14024</v>
      </c>
      <c r="W245" s="347">
        <v>33387</v>
      </c>
      <c r="X245" s="347">
        <v>25639</v>
      </c>
      <c r="Y245" s="347">
        <v>17047</v>
      </c>
      <c r="Z245" s="347">
        <v>22995</v>
      </c>
      <c r="AA245" s="347">
        <v>40420</v>
      </c>
      <c r="AB245" s="347">
        <v>38273</v>
      </c>
      <c r="AC245" s="347">
        <v>10663</v>
      </c>
      <c r="AD245" s="347">
        <v>34147</v>
      </c>
      <c r="AE245" s="347">
        <v>5231</v>
      </c>
      <c r="AF245" s="347">
        <v>44002</v>
      </c>
      <c r="AG245" s="347">
        <v>19757</v>
      </c>
      <c r="AH245" s="347">
        <v>11984</v>
      </c>
      <c r="AI245" s="347">
        <v>1003046</v>
      </c>
      <c r="AK245" s="347" t="s">
        <v>643</v>
      </c>
    </row>
    <row r="246" spans="1:37" x14ac:dyDescent="0.2">
      <c r="A246" s="351">
        <v>43770</v>
      </c>
      <c r="B246" s="347" t="s">
        <v>1004</v>
      </c>
      <c r="C246" s="347">
        <v>16145</v>
      </c>
      <c r="D246" s="347">
        <v>41485</v>
      </c>
      <c r="E246" s="347">
        <v>12794</v>
      </c>
      <c r="F246" s="347">
        <v>5976</v>
      </c>
      <c r="G246" s="347">
        <v>34496</v>
      </c>
      <c r="H246" s="347">
        <v>10503</v>
      </c>
      <c r="I246" s="347">
        <v>14454</v>
      </c>
      <c r="J246" s="347">
        <v>39790</v>
      </c>
      <c r="K246" s="347">
        <v>117624</v>
      </c>
      <c r="L246" s="347">
        <v>14267</v>
      </c>
      <c r="M246" s="347">
        <v>48774</v>
      </c>
      <c r="N246" s="347">
        <v>13999</v>
      </c>
      <c r="O246" s="347">
        <v>15726</v>
      </c>
      <c r="P246" s="349">
        <v>97410</v>
      </c>
      <c r="Q246" s="347">
        <v>72679</v>
      </c>
      <c r="R246" s="347">
        <v>36102</v>
      </c>
      <c r="S246" s="347">
        <v>12269</v>
      </c>
      <c r="T246" s="347">
        <v>12782</v>
      </c>
      <c r="U246" s="347">
        <v>68997</v>
      </c>
      <c r="V246" s="347">
        <v>14129</v>
      </c>
      <c r="W246" s="347">
        <v>33456</v>
      </c>
      <c r="X246" s="347">
        <v>25679</v>
      </c>
      <c r="Y246" s="347">
        <v>17068</v>
      </c>
      <c r="Z246" s="347">
        <v>23005</v>
      </c>
      <c r="AA246" s="347">
        <v>40518</v>
      </c>
      <c r="AB246" s="347">
        <v>38090</v>
      </c>
      <c r="AC246" s="347">
        <v>10655</v>
      </c>
      <c r="AD246" s="347">
        <v>34165</v>
      </c>
      <c r="AE246" s="347">
        <v>5260</v>
      </c>
      <c r="AF246" s="347">
        <v>44036</v>
      </c>
      <c r="AG246" s="347">
        <v>19786</v>
      </c>
      <c r="AH246" s="347">
        <v>11980</v>
      </c>
      <c r="AI246" s="347">
        <v>1004099</v>
      </c>
      <c r="AK246" s="347" t="s">
        <v>644</v>
      </c>
    </row>
    <row r="247" spans="1:37" x14ac:dyDescent="0.2">
      <c r="A247" s="351">
        <v>43800</v>
      </c>
      <c r="B247" s="347" t="s">
        <v>1005</v>
      </c>
      <c r="C247" s="347">
        <v>16102</v>
      </c>
      <c r="D247" s="347">
        <v>41193</v>
      </c>
      <c r="E247" s="347">
        <v>12718</v>
      </c>
      <c r="F247" s="347">
        <v>5954</v>
      </c>
      <c r="G247" s="347">
        <v>34423</v>
      </c>
      <c r="H247" s="347">
        <v>10523</v>
      </c>
      <c r="I247" s="347">
        <v>14418</v>
      </c>
      <c r="J247" s="347">
        <v>39728</v>
      </c>
      <c r="K247" s="347">
        <v>117463</v>
      </c>
      <c r="L247" s="347">
        <v>14178</v>
      </c>
      <c r="M247" s="347">
        <v>48574</v>
      </c>
      <c r="N247" s="347">
        <v>13934</v>
      </c>
      <c r="O247" s="347">
        <v>15696</v>
      </c>
      <c r="P247" s="349">
        <v>97390</v>
      </c>
      <c r="Q247" s="347">
        <v>72401</v>
      </c>
      <c r="R247" s="347">
        <v>36095</v>
      </c>
      <c r="S247" s="347">
        <v>12216</v>
      </c>
      <c r="T247" s="347">
        <v>12743</v>
      </c>
      <c r="U247" s="347">
        <v>68877</v>
      </c>
      <c r="V247" s="347">
        <v>14034</v>
      </c>
      <c r="W247" s="347">
        <v>33355</v>
      </c>
      <c r="X247" s="347">
        <v>25663</v>
      </c>
      <c r="Y247" s="347">
        <v>17059</v>
      </c>
      <c r="Z247" s="347">
        <v>23003</v>
      </c>
      <c r="AA247" s="347">
        <v>40500</v>
      </c>
      <c r="AB247" s="347">
        <v>38042</v>
      </c>
      <c r="AC247" s="347">
        <v>10607</v>
      </c>
      <c r="AD247" s="347">
        <v>34140</v>
      </c>
      <c r="AE247" s="347">
        <v>5232</v>
      </c>
      <c r="AF247" s="347">
        <v>43793</v>
      </c>
      <c r="AG247" s="347">
        <v>19819</v>
      </c>
      <c r="AH247" s="347">
        <v>11920</v>
      </c>
      <c r="AI247" s="347">
        <v>1001793</v>
      </c>
      <c r="AK247" s="347" t="s">
        <v>645</v>
      </c>
    </row>
    <row r="248" spans="1:37" x14ac:dyDescent="0.2">
      <c r="A248" s="351">
        <v>43831</v>
      </c>
      <c r="B248" s="347" t="s">
        <v>1053</v>
      </c>
      <c r="C248" s="347">
        <v>16089</v>
      </c>
      <c r="D248" s="347">
        <v>41127</v>
      </c>
      <c r="E248" s="347">
        <v>12690</v>
      </c>
      <c r="F248" s="347">
        <v>5939</v>
      </c>
      <c r="G248" s="347">
        <v>34387</v>
      </c>
      <c r="H248" s="347">
        <v>10544</v>
      </c>
      <c r="I248" s="347">
        <v>14286</v>
      </c>
      <c r="J248" s="347">
        <v>39731</v>
      </c>
      <c r="K248" s="347">
        <v>117736</v>
      </c>
      <c r="L248" s="347">
        <v>14182</v>
      </c>
      <c r="M248" s="347">
        <v>48487</v>
      </c>
      <c r="N248" s="347">
        <v>13823</v>
      </c>
      <c r="O248" s="347">
        <v>15637</v>
      </c>
      <c r="P248" s="349">
        <v>97293</v>
      </c>
      <c r="Q248" s="347">
        <v>72242</v>
      </c>
      <c r="R248" s="347">
        <v>36056</v>
      </c>
      <c r="S248" s="347">
        <v>12182</v>
      </c>
      <c r="T248" s="347">
        <v>12755</v>
      </c>
      <c r="U248" s="347">
        <v>69003</v>
      </c>
      <c r="V248" s="347">
        <v>13933</v>
      </c>
      <c r="W248" s="347">
        <v>33247</v>
      </c>
      <c r="X248" s="347">
        <v>25744</v>
      </c>
      <c r="Y248" s="347">
        <v>17124</v>
      </c>
      <c r="Z248" s="347">
        <v>22980</v>
      </c>
      <c r="AA248" s="347">
        <v>40522</v>
      </c>
      <c r="AB248" s="347">
        <v>37863</v>
      </c>
      <c r="AC248" s="347">
        <v>10537</v>
      </c>
      <c r="AD248" s="347">
        <v>34148</v>
      </c>
      <c r="AE248" s="347">
        <v>5207</v>
      </c>
      <c r="AF248" s="347">
        <v>43661</v>
      </c>
      <c r="AG248" s="347">
        <v>19862</v>
      </c>
      <c r="AH248" s="347">
        <v>11878</v>
      </c>
      <c r="AI248" s="347">
        <v>1000895</v>
      </c>
      <c r="AJ248" s="347">
        <v>2020</v>
      </c>
      <c r="AK248" s="347" t="s">
        <v>637</v>
      </c>
    </row>
    <row r="249" spans="1:37" x14ac:dyDescent="0.2">
      <c r="A249" s="351">
        <v>43862</v>
      </c>
      <c r="B249" s="347" t="s">
        <v>1006</v>
      </c>
      <c r="C249" s="347">
        <v>16120</v>
      </c>
      <c r="D249" s="347">
        <v>41311</v>
      </c>
      <c r="E249" s="347">
        <v>12777</v>
      </c>
      <c r="F249" s="347">
        <v>5954</v>
      </c>
      <c r="G249" s="347">
        <v>34477</v>
      </c>
      <c r="H249" s="347">
        <v>10661</v>
      </c>
      <c r="I249" s="347">
        <v>14305</v>
      </c>
      <c r="J249" s="347">
        <v>39935</v>
      </c>
      <c r="K249" s="347">
        <v>118417</v>
      </c>
      <c r="L249" s="347">
        <v>14275</v>
      </c>
      <c r="M249" s="347">
        <v>48624</v>
      </c>
      <c r="N249" s="347">
        <v>13860</v>
      </c>
      <c r="O249" s="347">
        <v>15747</v>
      </c>
      <c r="P249" s="349">
        <v>97837</v>
      </c>
      <c r="Q249" s="347">
        <v>72451</v>
      </c>
      <c r="R249" s="347">
        <v>36186</v>
      </c>
      <c r="S249" s="347">
        <v>12266</v>
      </c>
      <c r="T249" s="347">
        <v>12822</v>
      </c>
      <c r="U249" s="347">
        <v>69140</v>
      </c>
      <c r="V249" s="347">
        <v>13991</v>
      </c>
      <c r="W249" s="347">
        <v>33422</v>
      </c>
      <c r="X249" s="347">
        <v>25945</v>
      </c>
      <c r="Y249" s="347">
        <v>17259</v>
      </c>
      <c r="Z249" s="347">
        <v>23086</v>
      </c>
      <c r="AA249" s="347">
        <v>40696</v>
      </c>
      <c r="AB249" s="347">
        <v>38010</v>
      </c>
      <c r="AC249" s="347">
        <v>10591</v>
      </c>
      <c r="AD249" s="347">
        <v>34305</v>
      </c>
      <c r="AE249" s="347">
        <v>5240</v>
      </c>
      <c r="AF249" s="347">
        <v>43818</v>
      </c>
      <c r="AG249" s="347">
        <v>19885</v>
      </c>
      <c r="AH249" s="347">
        <v>11934</v>
      </c>
      <c r="AI249" s="347">
        <v>1005347</v>
      </c>
      <c r="AK249" s="347" t="s">
        <v>638</v>
      </c>
    </row>
    <row r="250" spans="1:37" x14ac:dyDescent="0.2">
      <c r="A250" s="351">
        <v>43891</v>
      </c>
      <c r="B250" s="347" t="s">
        <v>1007</v>
      </c>
      <c r="C250" s="347">
        <v>16126</v>
      </c>
      <c r="D250" s="347">
        <v>41472</v>
      </c>
      <c r="E250" s="347">
        <v>12773</v>
      </c>
      <c r="F250" s="347">
        <v>5961</v>
      </c>
      <c r="G250" s="347">
        <v>34492</v>
      </c>
      <c r="H250" s="347">
        <v>10719</v>
      </c>
      <c r="I250" s="347">
        <v>14304</v>
      </c>
      <c r="J250" s="347">
        <v>40033</v>
      </c>
      <c r="K250" s="347">
        <v>118835</v>
      </c>
      <c r="L250" s="347">
        <v>14320</v>
      </c>
      <c r="M250" s="347">
        <v>48599</v>
      </c>
      <c r="N250" s="347">
        <v>13895</v>
      </c>
      <c r="O250" s="347">
        <v>15743</v>
      </c>
      <c r="P250" s="349">
        <v>98367</v>
      </c>
      <c r="Q250" s="347">
        <v>72590</v>
      </c>
      <c r="R250" s="347">
        <v>36257</v>
      </c>
      <c r="S250" s="347">
        <v>12306</v>
      </c>
      <c r="T250" s="347">
        <v>12828</v>
      </c>
      <c r="U250" s="347">
        <v>69395</v>
      </c>
      <c r="V250" s="347">
        <v>14001</v>
      </c>
      <c r="W250" s="347">
        <v>33470</v>
      </c>
      <c r="X250" s="347">
        <v>26071</v>
      </c>
      <c r="Y250" s="347">
        <v>17267</v>
      </c>
      <c r="Z250" s="347">
        <v>23094</v>
      </c>
      <c r="AA250" s="347">
        <v>40775</v>
      </c>
      <c r="AB250" s="347">
        <v>38045</v>
      </c>
      <c r="AC250" s="347">
        <v>10643</v>
      </c>
      <c r="AD250" s="347">
        <v>34279</v>
      </c>
      <c r="AE250" s="347">
        <v>5234</v>
      </c>
      <c r="AF250" s="347">
        <v>43925</v>
      </c>
      <c r="AG250" s="347">
        <v>20001</v>
      </c>
      <c r="AH250" s="347">
        <v>11931</v>
      </c>
      <c r="AI250" s="347">
        <v>1007751</v>
      </c>
      <c r="AK250" s="347" t="s">
        <v>592</v>
      </c>
    </row>
    <row r="251" spans="1:37" x14ac:dyDescent="0.2">
      <c r="A251" s="351">
        <v>43922</v>
      </c>
      <c r="B251" s="347" t="s">
        <v>1008</v>
      </c>
      <c r="C251" s="347">
        <v>16028</v>
      </c>
      <c r="D251" s="347">
        <v>41132</v>
      </c>
      <c r="E251" s="347">
        <v>12587</v>
      </c>
      <c r="F251" s="347">
        <v>5935</v>
      </c>
      <c r="G251" s="347">
        <v>34298</v>
      </c>
      <c r="H251" s="347">
        <v>10679</v>
      </c>
      <c r="I251" s="347">
        <v>14277</v>
      </c>
      <c r="J251" s="347">
        <v>39876</v>
      </c>
      <c r="K251" s="347">
        <v>118394</v>
      </c>
      <c r="L251" s="347">
        <v>14245</v>
      </c>
      <c r="M251" s="347">
        <v>48197</v>
      </c>
      <c r="N251" s="347">
        <v>13832</v>
      </c>
      <c r="O251" s="347">
        <v>15591</v>
      </c>
      <c r="P251" s="349">
        <v>97741</v>
      </c>
      <c r="Q251" s="347">
        <v>72249</v>
      </c>
      <c r="R251" s="347">
        <v>36156</v>
      </c>
      <c r="S251" s="347">
        <v>12188</v>
      </c>
      <c r="T251" s="347">
        <v>12691</v>
      </c>
      <c r="U251" s="347">
        <v>68958</v>
      </c>
      <c r="V251" s="347">
        <v>13877</v>
      </c>
      <c r="W251" s="347">
        <v>33120</v>
      </c>
      <c r="X251" s="347">
        <v>25834</v>
      </c>
      <c r="Y251" s="347">
        <v>16843</v>
      </c>
      <c r="Z251" s="347">
        <v>22951</v>
      </c>
      <c r="AA251" s="347">
        <v>40504</v>
      </c>
      <c r="AB251" s="347">
        <v>37854</v>
      </c>
      <c r="AC251" s="347">
        <v>10625</v>
      </c>
      <c r="AD251" s="347">
        <v>34120</v>
      </c>
      <c r="AE251" s="347">
        <v>5191</v>
      </c>
      <c r="AF251" s="347">
        <v>43542</v>
      </c>
      <c r="AG251" s="347">
        <v>19728</v>
      </c>
      <c r="AH251" s="347">
        <v>11819</v>
      </c>
      <c r="AI251" s="347">
        <v>1001062</v>
      </c>
      <c r="AK251" s="347" t="s">
        <v>632</v>
      </c>
    </row>
    <row r="252" spans="1:37" x14ac:dyDescent="0.2">
      <c r="A252" s="351">
        <v>43952</v>
      </c>
      <c r="B252" s="347" t="s">
        <v>1009</v>
      </c>
      <c r="C252" s="347">
        <v>15950</v>
      </c>
      <c r="D252" s="347">
        <v>40992</v>
      </c>
      <c r="E252" s="347">
        <v>12493</v>
      </c>
      <c r="F252" s="347">
        <v>5908</v>
      </c>
      <c r="G252" s="347">
        <v>34180</v>
      </c>
      <c r="H252" s="347">
        <v>10634</v>
      </c>
      <c r="I252" s="347">
        <v>14285</v>
      </c>
      <c r="J252" s="347">
        <v>39760</v>
      </c>
      <c r="K252" s="347">
        <v>118016</v>
      </c>
      <c r="L252" s="347">
        <v>14218</v>
      </c>
      <c r="M252" s="347">
        <v>47920</v>
      </c>
      <c r="N252" s="347">
        <v>13760</v>
      </c>
      <c r="O252" s="347">
        <v>15513</v>
      </c>
      <c r="P252" s="349">
        <v>97536</v>
      </c>
      <c r="Q252" s="347">
        <v>72175</v>
      </c>
      <c r="R252" s="347">
        <v>36027</v>
      </c>
      <c r="S252" s="347">
        <v>12119</v>
      </c>
      <c r="T252" s="347">
        <v>12615</v>
      </c>
      <c r="U252" s="347">
        <v>68981</v>
      </c>
      <c r="V252" s="347">
        <v>13822</v>
      </c>
      <c r="W252" s="347">
        <v>32994</v>
      </c>
      <c r="X252" s="347">
        <v>25776</v>
      </c>
      <c r="Y252" s="347">
        <v>16719</v>
      </c>
      <c r="Z252" s="347">
        <v>22888</v>
      </c>
      <c r="AA252" s="347">
        <v>40280</v>
      </c>
      <c r="AB252" s="347">
        <v>37753</v>
      </c>
      <c r="AC252" s="347">
        <v>10590</v>
      </c>
      <c r="AD252" s="347">
        <v>34110</v>
      </c>
      <c r="AE252" s="347">
        <v>5188</v>
      </c>
      <c r="AF252" s="347">
        <v>43256</v>
      </c>
      <c r="AG252" s="347">
        <v>19586</v>
      </c>
      <c r="AH252" s="347">
        <v>11723</v>
      </c>
      <c r="AI252" s="347">
        <v>997767</v>
      </c>
      <c r="AK252" s="347" t="s">
        <v>636</v>
      </c>
    </row>
    <row r="253" spans="1:37" x14ac:dyDescent="0.2">
      <c r="A253" s="351">
        <v>43983</v>
      </c>
      <c r="B253" s="347" t="s">
        <v>1010</v>
      </c>
      <c r="C253" s="347">
        <v>15986</v>
      </c>
      <c r="D253" s="347">
        <v>40999</v>
      </c>
      <c r="E253" s="347">
        <v>12605</v>
      </c>
      <c r="F253" s="347">
        <v>5920</v>
      </c>
      <c r="G253" s="347">
        <v>34259</v>
      </c>
      <c r="H253" s="347">
        <v>10700</v>
      </c>
      <c r="I253" s="347">
        <v>14346</v>
      </c>
      <c r="J253" s="347">
        <v>39807</v>
      </c>
      <c r="K253" s="347">
        <v>118336</v>
      </c>
      <c r="L253" s="347">
        <v>14261</v>
      </c>
      <c r="M253" s="347">
        <v>47903</v>
      </c>
      <c r="N253" s="347">
        <v>13810</v>
      </c>
      <c r="O253" s="347">
        <v>15545</v>
      </c>
      <c r="P253" s="349">
        <v>97749</v>
      </c>
      <c r="Q253" s="347">
        <v>72635</v>
      </c>
      <c r="R253" s="347">
        <v>36064</v>
      </c>
      <c r="S253" s="347">
        <v>12115</v>
      </c>
      <c r="T253" s="347">
        <v>12629</v>
      </c>
      <c r="U253" s="347">
        <v>69441</v>
      </c>
      <c r="V253" s="347">
        <v>13831</v>
      </c>
      <c r="W253" s="347">
        <v>33065</v>
      </c>
      <c r="X253" s="347">
        <v>25903</v>
      </c>
      <c r="Y253" s="347">
        <v>16859</v>
      </c>
      <c r="Z253" s="347">
        <v>22922</v>
      </c>
      <c r="AA253" s="347">
        <v>40317</v>
      </c>
      <c r="AB253" s="347">
        <v>37774</v>
      </c>
      <c r="AC253" s="347">
        <v>10633</v>
      </c>
      <c r="AD253" s="347">
        <v>34210</v>
      </c>
      <c r="AE253" s="347">
        <v>5192</v>
      </c>
      <c r="AF253" s="347">
        <v>43353</v>
      </c>
      <c r="AG253" s="347">
        <v>19684</v>
      </c>
      <c r="AH253" s="347">
        <v>11737</v>
      </c>
      <c r="AI253" s="347">
        <v>1000590</v>
      </c>
      <c r="AK253" s="347" t="s">
        <v>639</v>
      </c>
    </row>
    <row r="254" spans="1:37" x14ac:dyDescent="0.2">
      <c r="A254" s="351">
        <v>44013</v>
      </c>
      <c r="B254" s="347" t="s">
        <v>1011</v>
      </c>
      <c r="C254" s="347">
        <v>15996</v>
      </c>
      <c r="D254" s="347">
        <v>40992</v>
      </c>
      <c r="E254" s="347">
        <v>12656</v>
      </c>
      <c r="F254" s="347">
        <v>5902</v>
      </c>
      <c r="G254" s="347">
        <v>34269</v>
      </c>
      <c r="H254" s="347">
        <v>10715</v>
      </c>
      <c r="I254" s="347">
        <v>14390</v>
      </c>
      <c r="J254" s="347">
        <v>39778</v>
      </c>
      <c r="K254" s="347">
        <v>118631</v>
      </c>
      <c r="L254" s="347">
        <v>14232</v>
      </c>
      <c r="M254" s="347">
        <v>47892</v>
      </c>
      <c r="N254" s="347">
        <v>13791</v>
      </c>
      <c r="O254" s="347">
        <v>15502</v>
      </c>
      <c r="P254" s="349">
        <v>97738</v>
      </c>
      <c r="Q254" s="347">
        <v>72768</v>
      </c>
      <c r="R254" s="347">
        <v>36086</v>
      </c>
      <c r="S254" s="347">
        <v>12108</v>
      </c>
      <c r="T254" s="347">
        <v>12620</v>
      </c>
      <c r="U254" s="347">
        <v>69665</v>
      </c>
      <c r="V254" s="347">
        <v>13863</v>
      </c>
      <c r="W254" s="347">
        <v>33048</v>
      </c>
      <c r="X254" s="347">
        <v>25996</v>
      </c>
      <c r="Y254" s="347">
        <v>16883</v>
      </c>
      <c r="Z254" s="347">
        <v>23013</v>
      </c>
      <c r="AA254" s="347">
        <v>40410</v>
      </c>
      <c r="AB254" s="347">
        <v>37690</v>
      </c>
      <c r="AC254" s="347">
        <v>10637</v>
      </c>
      <c r="AD254" s="347">
        <v>34091</v>
      </c>
      <c r="AE254" s="347">
        <v>5146</v>
      </c>
      <c r="AF254" s="347">
        <v>43389</v>
      </c>
      <c r="AG254" s="347">
        <v>19697</v>
      </c>
      <c r="AH254" s="347">
        <v>11721</v>
      </c>
      <c r="AI254" s="347">
        <v>1001315</v>
      </c>
      <c r="AK254" s="347" t="s">
        <v>640</v>
      </c>
    </row>
    <row r="255" spans="1:37" x14ac:dyDescent="0.2">
      <c r="A255" s="351">
        <v>44044</v>
      </c>
      <c r="B255" s="347" t="s">
        <v>1012</v>
      </c>
      <c r="C255" s="347">
        <v>16023</v>
      </c>
      <c r="D255" s="347">
        <v>41084</v>
      </c>
      <c r="E255" s="347">
        <v>12692</v>
      </c>
      <c r="F255" s="347">
        <v>5861</v>
      </c>
      <c r="G255" s="347">
        <v>34182</v>
      </c>
      <c r="H255" s="347">
        <v>10722</v>
      </c>
      <c r="I255" s="347">
        <v>14389</v>
      </c>
      <c r="J255" s="347">
        <v>39803</v>
      </c>
      <c r="K255" s="347">
        <v>118642</v>
      </c>
      <c r="L255" s="347">
        <v>14272</v>
      </c>
      <c r="M255" s="347">
        <v>47904</v>
      </c>
      <c r="N255" s="347">
        <v>13836</v>
      </c>
      <c r="O255" s="347">
        <v>15498</v>
      </c>
      <c r="P255" s="349">
        <v>98006</v>
      </c>
      <c r="Q255" s="347">
        <v>72959</v>
      </c>
      <c r="R255" s="347">
        <v>36098</v>
      </c>
      <c r="S255" s="347">
        <v>12084</v>
      </c>
      <c r="T255" s="347">
        <v>12697</v>
      </c>
      <c r="U255" s="347">
        <v>69910</v>
      </c>
      <c r="V255" s="347">
        <v>13840</v>
      </c>
      <c r="W255" s="347">
        <v>33173</v>
      </c>
      <c r="X255" s="347">
        <v>25985</v>
      </c>
      <c r="Y255" s="347">
        <v>16918</v>
      </c>
      <c r="Z255" s="347">
        <v>22998</v>
      </c>
      <c r="AA255" s="347">
        <v>40467</v>
      </c>
      <c r="AB255" s="347">
        <v>37661</v>
      </c>
      <c r="AC255" s="347">
        <v>10669</v>
      </c>
      <c r="AD255" s="347">
        <v>34046</v>
      </c>
      <c r="AE255" s="347">
        <v>5133</v>
      </c>
      <c r="AF255" s="347">
        <v>43352</v>
      </c>
      <c r="AG255" s="347">
        <v>19711</v>
      </c>
      <c r="AH255" s="347">
        <v>11727</v>
      </c>
      <c r="AI255" s="347">
        <v>1002342</v>
      </c>
      <c r="AK255" s="347" t="s">
        <v>641</v>
      </c>
    </row>
    <row r="256" spans="1:37" x14ac:dyDescent="0.2">
      <c r="A256" s="351">
        <v>44075</v>
      </c>
      <c r="B256" s="347" t="s">
        <v>1013</v>
      </c>
      <c r="C256" s="347">
        <v>16036</v>
      </c>
      <c r="D256" s="347">
        <v>41066</v>
      </c>
      <c r="E256" s="347">
        <v>12692</v>
      </c>
      <c r="F256" s="347">
        <v>5831</v>
      </c>
      <c r="G256" s="347">
        <v>34161</v>
      </c>
      <c r="H256" s="347">
        <v>10723</v>
      </c>
      <c r="I256" s="347">
        <v>14396</v>
      </c>
      <c r="J256" s="347">
        <v>39785</v>
      </c>
      <c r="K256" s="347">
        <v>118439</v>
      </c>
      <c r="L256" s="347">
        <v>14278</v>
      </c>
      <c r="M256" s="347">
        <v>47804</v>
      </c>
      <c r="N256" s="347">
        <v>13802</v>
      </c>
      <c r="O256" s="347">
        <v>15506</v>
      </c>
      <c r="P256" s="349">
        <v>98038</v>
      </c>
      <c r="Q256" s="347">
        <v>73041</v>
      </c>
      <c r="R256" s="347">
        <v>36127</v>
      </c>
      <c r="S256" s="347">
        <v>12014</v>
      </c>
      <c r="T256" s="347">
        <v>12700</v>
      </c>
      <c r="U256" s="347">
        <v>69980</v>
      </c>
      <c r="V256" s="347">
        <v>13813</v>
      </c>
      <c r="W256" s="347">
        <v>33217</v>
      </c>
      <c r="X256" s="347">
        <v>26000</v>
      </c>
      <c r="Y256" s="347">
        <v>16762</v>
      </c>
      <c r="Z256" s="347">
        <v>22966</v>
      </c>
      <c r="AA256" s="347">
        <v>40419</v>
      </c>
      <c r="AB256" s="347">
        <v>37616</v>
      </c>
      <c r="AC256" s="347">
        <v>10737</v>
      </c>
      <c r="AD256" s="347">
        <v>34006</v>
      </c>
      <c r="AE256" s="347">
        <v>5123</v>
      </c>
      <c r="AF256" s="347">
        <v>43261</v>
      </c>
      <c r="AG256" s="347">
        <v>19639</v>
      </c>
      <c r="AH256" s="347">
        <v>11714</v>
      </c>
      <c r="AI256" s="347">
        <v>1001692</v>
      </c>
      <c r="AK256" s="347" t="s">
        <v>642</v>
      </c>
    </row>
    <row r="257" spans="1:37" x14ac:dyDescent="0.2">
      <c r="A257" s="351">
        <v>44105</v>
      </c>
      <c r="B257" s="347" t="s">
        <v>1014</v>
      </c>
      <c r="C257" s="347">
        <v>16033</v>
      </c>
      <c r="D257" s="347">
        <v>41170</v>
      </c>
      <c r="E257" s="347">
        <v>12766</v>
      </c>
      <c r="F257" s="347">
        <v>5811</v>
      </c>
      <c r="G257" s="347">
        <v>34166</v>
      </c>
      <c r="H257" s="347">
        <v>10739</v>
      </c>
      <c r="I257" s="347">
        <v>14431</v>
      </c>
      <c r="J257" s="347">
        <v>39922</v>
      </c>
      <c r="K257" s="347">
        <v>118395</v>
      </c>
      <c r="L257" s="347">
        <v>14371</v>
      </c>
      <c r="M257" s="347">
        <v>47896</v>
      </c>
      <c r="N257" s="347">
        <v>13797</v>
      </c>
      <c r="O257" s="347">
        <v>15513</v>
      </c>
      <c r="P257" s="349">
        <v>98224</v>
      </c>
      <c r="Q257" s="347">
        <v>73167</v>
      </c>
      <c r="R257" s="347">
        <v>36185</v>
      </c>
      <c r="S257" s="347">
        <v>12079</v>
      </c>
      <c r="T257" s="347">
        <v>12779</v>
      </c>
      <c r="U257" s="347">
        <v>69964</v>
      </c>
      <c r="V257" s="347">
        <v>13883</v>
      </c>
      <c r="W257" s="347">
        <v>33276</v>
      </c>
      <c r="X257" s="347">
        <v>26045</v>
      </c>
      <c r="Y257" s="347">
        <v>16759</v>
      </c>
      <c r="Z257" s="347">
        <v>22906</v>
      </c>
      <c r="AA257" s="347">
        <v>40481</v>
      </c>
      <c r="AB257" s="347">
        <v>37625</v>
      </c>
      <c r="AC257" s="347">
        <v>10822</v>
      </c>
      <c r="AD257" s="347">
        <v>34021</v>
      </c>
      <c r="AE257" s="347">
        <v>5190</v>
      </c>
      <c r="AF257" s="347">
        <v>43224</v>
      </c>
      <c r="AG257" s="347">
        <v>19492</v>
      </c>
      <c r="AH257" s="347">
        <v>11768</v>
      </c>
      <c r="AI257" s="347">
        <v>1002900</v>
      </c>
      <c r="AK257" s="347" t="s">
        <v>643</v>
      </c>
    </row>
    <row r="258" spans="1:37" x14ac:dyDescent="0.2">
      <c r="A258" s="351">
        <v>44136</v>
      </c>
      <c r="B258" s="347" t="s">
        <v>1015</v>
      </c>
      <c r="C258" s="347">
        <v>16063</v>
      </c>
      <c r="D258" s="347">
        <v>41307</v>
      </c>
      <c r="E258" s="347">
        <v>12798</v>
      </c>
      <c r="F258" s="347">
        <v>5803</v>
      </c>
      <c r="G258" s="347">
        <v>34138</v>
      </c>
      <c r="H258" s="347">
        <v>10766</v>
      </c>
      <c r="I258" s="347">
        <v>14403</v>
      </c>
      <c r="J258" s="347">
        <v>39839</v>
      </c>
      <c r="K258" s="347">
        <v>118382</v>
      </c>
      <c r="L258" s="347">
        <v>14365</v>
      </c>
      <c r="M258" s="347">
        <v>47933</v>
      </c>
      <c r="N258" s="347">
        <v>13757</v>
      </c>
      <c r="O258" s="347">
        <v>15526</v>
      </c>
      <c r="P258" s="349">
        <v>98316</v>
      </c>
      <c r="Q258" s="347">
        <v>73185</v>
      </c>
      <c r="R258" s="347">
        <v>36262</v>
      </c>
      <c r="S258" s="347">
        <v>12097</v>
      </c>
      <c r="T258" s="347">
        <v>12792</v>
      </c>
      <c r="U258" s="347">
        <v>69980</v>
      </c>
      <c r="V258" s="347">
        <v>13903</v>
      </c>
      <c r="W258" s="347">
        <v>33314</v>
      </c>
      <c r="X258" s="347">
        <v>26110</v>
      </c>
      <c r="Y258" s="347">
        <v>16716</v>
      </c>
      <c r="Z258" s="347">
        <v>22858</v>
      </c>
      <c r="AA258" s="347">
        <v>40582</v>
      </c>
      <c r="AB258" s="347">
        <v>37597</v>
      </c>
      <c r="AC258" s="347">
        <v>10814</v>
      </c>
      <c r="AD258" s="347">
        <v>33968</v>
      </c>
      <c r="AE258" s="347">
        <v>5194</v>
      </c>
      <c r="AF258" s="347">
        <v>43183</v>
      </c>
      <c r="AG258" s="347">
        <v>19514</v>
      </c>
      <c r="AH258" s="347">
        <v>11796</v>
      </c>
      <c r="AI258" s="347">
        <v>1003261</v>
      </c>
      <c r="AK258" s="347" t="s">
        <v>644</v>
      </c>
    </row>
    <row r="259" spans="1:37" x14ac:dyDescent="0.2">
      <c r="A259" s="351">
        <v>44166</v>
      </c>
      <c r="B259" s="347" t="s">
        <v>1016</v>
      </c>
      <c r="C259" s="347">
        <v>16017</v>
      </c>
      <c r="D259" s="347">
        <v>41338</v>
      </c>
      <c r="E259" s="347">
        <v>12767</v>
      </c>
      <c r="F259" s="347">
        <v>5807</v>
      </c>
      <c r="G259" s="347">
        <v>34021</v>
      </c>
      <c r="H259" s="347">
        <v>10753</v>
      </c>
      <c r="I259" s="347">
        <v>14324</v>
      </c>
      <c r="J259" s="347">
        <v>39670</v>
      </c>
      <c r="K259" s="347">
        <v>118117</v>
      </c>
      <c r="L259" s="347">
        <v>14267</v>
      </c>
      <c r="M259" s="347">
        <v>47776</v>
      </c>
      <c r="N259" s="347">
        <v>13652</v>
      </c>
      <c r="O259" s="347">
        <v>15458</v>
      </c>
      <c r="P259" s="349">
        <v>98067</v>
      </c>
      <c r="Q259" s="347">
        <v>72960</v>
      </c>
      <c r="R259" s="347">
        <v>36276</v>
      </c>
      <c r="S259" s="347">
        <v>12099</v>
      </c>
      <c r="T259" s="347">
        <v>12766</v>
      </c>
      <c r="U259" s="347">
        <v>69698</v>
      </c>
      <c r="V259" s="347">
        <v>13897</v>
      </c>
      <c r="W259" s="347">
        <v>33169</v>
      </c>
      <c r="X259" s="347">
        <v>26076</v>
      </c>
      <c r="Y259" s="347">
        <v>16569</v>
      </c>
      <c r="Z259" s="347">
        <v>22803</v>
      </c>
      <c r="AA259" s="347">
        <v>40632</v>
      </c>
      <c r="AB259" s="347">
        <v>37552</v>
      </c>
      <c r="AC259" s="347">
        <v>10735</v>
      </c>
      <c r="AD259" s="347">
        <v>33799</v>
      </c>
      <c r="AE259" s="347">
        <v>5146</v>
      </c>
      <c r="AF259" s="347">
        <v>43019</v>
      </c>
      <c r="AG259" s="347">
        <v>19413</v>
      </c>
      <c r="AH259" s="347">
        <v>11771</v>
      </c>
      <c r="AI259" s="347">
        <v>1000414</v>
      </c>
      <c r="AK259" s="347" t="s">
        <v>645</v>
      </c>
    </row>
    <row r="260" spans="1:37" x14ac:dyDescent="0.2">
      <c r="A260" s="351">
        <v>44197</v>
      </c>
      <c r="B260" s="347" t="s">
        <v>1054</v>
      </c>
      <c r="C260" s="347">
        <v>16040</v>
      </c>
      <c r="D260" s="347">
        <v>41313</v>
      </c>
      <c r="E260" s="347">
        <v>12811</v>
      </c>
      <c r="F260" s="347">
        <v>5775</v>
      </c>
      <c r="G260" s="347">
        <v>33975</v>
      </c>
      <c r="H260" s="347">
        <v>10722</v>
      </c>
      <c r="I260" s="347">
        <v>14276</v>
      </c>
      <c r="J260" s="347">
        <v>39677</v>
      </c>
      <c r="K260" s="347">
        <v>117796</v>
      </c>
      <c r="L260" s="347">
        <v>14279</v>
      </c>
      <c r="M260" s="347">
        <v>47633</v>
      </c>
      <c r="N260" s="347">
        <v>13569</v>
      </c>
      <c r="O260" s="347">
        <v>15405</v>
      </c>
      <c r="P260" s="349">
        <v>98213</v>
      </c>
      <c r="Q260" s="347">
        <v>72785</v>
      </c>
      <c r="R260" s="347">
        <v>36158</v>
      </c>
      <c r="S260" s="347">
        <v>12098</v>
      </c>
      <c r="T260" s="347">
        <v>12782</v>
      </c>
      <c r="U260" s="347">
        <v>69706</v>
      </c>
      <c r="V260" s="347">
        <v>13814</v>
      </c>
      <c r="W260" s="347">
        <v>33009</v>
      </c>
      <c r="X260" s="347">
        <v>26010</v>
      </c>
      <c r="Y260" s="347">
        <v>16622</v>
      </c>
      <c r="Z260" s="347">
        <v>22812</v>
      </c>
      <c r="AA260" s="347">
        <v>40656</v>
      </c>
      <c r="AB260" s="347">
        <v>37470</v>
      </c>
      <c r="AC260" s="347">
        <v>10760</v>
      </c>
      <c r="AD260" s="347">
        <v>33797</v>
      </c>
      <c r="AE260" s="347">
        <v>5151</v>
      </c>
      <c r="AF260" s="347">
        <v>42890</v>
      </c>
      <c r="AG260" s="347">
        <v>19328</v>
      </c>
      <c r="AH260" s="347">
        <v>11710</v>
      </c>
      <c r="AI260" s="347">
        <v>999042</v>
      </c>
      <c r="AJ260" s="347">
        <v>2021</v>
      </c>
      <c r="AK260" s="347" t="s">
        <v>637</v>
      </c>
    </row>
    <row r="261" spans="1:37" x14ac:dyDescent="0.2">
      <c r="A261" s="351">
        <v>44228</v>
      </c>
      <c r="B261" s="347" t="s">
        <v>1017</v>
      </c>
      <c r="C261" s="347">
        <v>16087</v>
      </c>
      <c r="D261" s="347">
        <v>41481</v>
      </c>
      <c r="E261" s="347">
        <v>12903</v>
      </c>
      <c r="F261" s="347">
        <v>5814</v>
      </c>
      <c r="G261" s="347">
        <v>34085</v>
      </c>
      <c r="H261" s="347">
        <v>10744</v>
      </c>
      <c r="I261" s="347">
        <v>14327</v>
      </c>
      <c r="J261" s="347">
        <v>39752</v>
      </c>
      <c r="K261" s="347">
        <v>117824</v>
      </c>
      <c r="L261" s="347">
        <v>14342</v>
      </c>
      <c r="M261" s="347">
        <v>47646</v>
      </c>
      <c r="N261" s="347">
        <v>13526</v>
      </c>
      <c r="O261" s="347">
        <v>15439</v>
      </c>
      <c r="P261" s="349">
        <v>98474</v>
      </c>
      <c r="Q261" s="347">
        <v>72749</v>
      </c>
      <c r="R261" s="347">
        <v>36276</v>
      </c>
      <c r="S261" s="347">
        <v>12100</v>
      </c>
      <c r="T261" s="347">
        <v>12776</v>
      </c>
      <c r="U261" s="347">
        <v>69678</v>
      </c>
      <c r="V261" s="347">
        <v>13855</v>
      </c>
      <c r="W261" s="347">
        <v>33097</v>
      </c>
      <c r="X261" s="347">
        <v>26121</v>
      </c>
      <c r="Y261" s="347">
        <v>16718</v>
      </c>
      <c r="Z261" s="347">
        <v>22874</v>
      </c>
      <c r="AA261" s="347">
        <v>40759</v>
      </c>
      <c r="AB261" s="347">
        <v>37502</v>
      </c>
      <c r="AC261" s="347">
        <v>10864</v>
      </c>
      <c r="AD261" s="347">
        <v>33816</v>
      </c>
      <c r="AE261" s="347">
        <v>5166</v>
      </c>
      <c r="AF261" s="347">
        <v>42905</v>
      </c>
      <c r="AG261" s="347">
        <v>19440</v>
      </c>
      <c r="AH261" s="347">
        <v>11770</v>
      </c>
      <c r="AI261" s="347">
        <v>1000910</v>
      </c>
      <c r="AK261" s="347" t="s">
        <v>638</v>
      </c>
    </row>
    <row r="262" spans="1:37" x14ac:dyDescent="0.2">
      <c r="A262" s="351">
        <v>44256</v>
      </c>
      <c r="B262" s="347" t="s">
        <v>1018</v>
      </c>
      <c r="C262" s="347">
        <v>16126</v>
      </c>
      <c r="D262" s="347">
        <v>41658</v>
      </c>
      <c r="E262" s="347">
        <v>12933</v>
      </c>
      <c r="F262" s="347">
        <v>5831</v>
      </c>
      <c r="G262" s="347">
        <v>34104</v>
      </c>
      <c r="H262" s="347">
        <v>10794</v>
      </c>
      <c r="I262" s="347">
        <v>14373</v>
      </c>
      <c r="J262" s="347">
        <v>39950</v>
      </c>
      <c r="K262" s="347">
        <v>117841</v>
      </c>
      <c r="L262" s="347">
        <v>14316</v>
      </c>
      <c r="M262" s="347">
        <v>47663</v>
      </c>
      <c r="N262" s="347">
        <v>13558</v>
      </c>
      <c r="O262" s="347">
        <v>15440</v>
      </c>
      <c r="P262" s="349">
        <v>98700</v>
      </c>
      <c r="Q262" s="347">
        <v>72421</v>
      </c>
      <c r="R262" s="347">
        <v>36281</v>
      </c>
      <c r="S262" s="347">
        <v>12102</v>
      </c>
      <c r="T262" s="347">
        <v>12803</v>
      </c>
      <c r="U262" s="347">
        <v>69882</v>
      </c>
      <c r="V262" s="347">
        <v>13866</v>
      </c>
      <c r="W262" s="347">
        <v>33102</v>
      </c>
      <c r="X262" s="347">
        <v>26255</v>
      </c>
      <c r="Y262" s="347">
        <v>16865</v>
      </c>
      <c r="Z262" s="347">
        <v>22910</v>
      </c>
      <c r="AA262" s="347">
        <v>40970</v>
      </c>
      <c r="AB262" s="347">
        <v>37594</v>
      </c>
      <c r="AC262" s="347">
        <v>10952</v>
      </c>
      <c r="AD262" s="347">
        <v>33776</v>
      </c>
      <c r="AE262" s="347">
        <v>5187</v>
      </c>
      <c r="AF262" s="347">
        <v>42925</v>
      </c>
      <c r="AG262" s="347">
        <v>19565</v>
      </c>
      <c r="AH262" s="347">
        <v>11794</v>
      </c>
      <c r="AI262" s="347">
        <v>1002537</v>
      </c>
      <c r="AK262" s="347" t="s">
        <v>592</v>
      </c>
    </row>
    <row r="263" spans="1:37" x14ac:dyDescent="0.2">
      <c r="A263" s="351">
        <v>44287</v>
      </c>
      <c r="B263" s="347" t="s">
        <v>1019</v>
      </c>
      <c r="C263" s="347">
        <v>16189</v>
      </c>
      <c r="D263" s="347">
        <v>41850</v>
      </c>
      <c r="E263" s="347">
        <v>12988</v>
      </c>
      <c r="F263" s="347">
        <v>5860</v>
      </c>
      <c r="G263" s="347">
        <v>34235</v>
      </c>
      <c r="H263" s="347">
        <v>10897</v>
      </c>
      <c r="I263" s="347">
        <v>14418</v>
      </c>
      <c r="J263" s="347">
        <v>40094</v>
      </c>
      <c r="K263" s="347">
        <v>117816</v>
      </c>
      <c r="L263" s="347">
        <v>14313</v>
      </c>
      <c r="M263" s="347">
        <v>47685</v>
      </c>
      <c r="N263" s="347">
        <v>13535</v>
      </c>
      <c r="O263" s="347">
        <v>15508</v>
      </c>
      <c r="P263" s="349">
        <v>98877</v>
      </c>
      <c r="Q263" s="347">
        <v>72325</v>
      </c>
      <c r="R263" s="347">
        <v>36326</v>
      </c>
      <c r="S263" s="347">
        <v>12135</v>
      </c>
      <c r="T263" s="347">
        <v>12871</v>
      </c>
      <c r="U263" s="347">
        <v>69827</v>
      </c>
      <c r="V263" s="347">
        <v>13940</v>
      </c>
      <c r="W263" s="347">
        <v>33006</v>
      </c>
      <c r="X263" s="347">
        <v>26314</v>
      </c>
      <c r="Y263" s="347">
        <v>16958</v>
      </c>
      <c r="Z263" s="347">
        <v>22964</v>
      </c>
      <c r="AA263" s="347">
        <v>41101</v>
      </c>
      <c r="AB263" s="347">
        <v>37585</v>
      </c>
      <c r="AC263" s="347">
        <v>10935</v>
      </c>
      <c r="AD263" s="347">
        <v>33844</v>
      </c>
      <c r="AE263" s="347">
        <v>5236</v>
      </c>
      <c r="AF263" s="347">
        <v>43156</v>
      </c>
      <c r="AG263" s="347">
        <v>19630</v>
      </c>
      <c r="AH263" s="347">
        <v>11847</v>
      </c>
      <c r="AI263" s="347">
        <v>1004265</v>
      </c>
      <c r="AK263" s="347" t="s">
        <v>632</v>
      </c>
    </row>
    <row r="264" spans="1:37" x14ac:dyDescent="0.2">
      <c r="A264" s="351">
        <v>44317</v>
      </c>
      <c r="B264" s="347" t="s">
        <v>1020</v>
      </c>
      <c r="C264" s="347">
        <v>16211</v>
      </c>
      <c r="D264" s="347">
        <v>42065</v>
      </c>
      <c r="E264" s="347">
        <v>13024</v>
      </c>
      <c r="F264" s="347">
        <v>5894</v>
      </c>
      <c r="G264" s="347">
        <v>34327</v>
      </c>
      <c r="H264" s="347">
        <v>10925</v>
      </c>
      <c r="I264" s="347">
        <v>14366</v>
      </c>
      <c r="J264" s="347">
        <v>40230</v>
      </c>
      <c r="K264" s="347">
        <v>117947</v>
      </c>
      <c r="L264" s="347">
        <v>14323</v>
      </c>
      <c r="M264" s="347">
        <v>47805</v>
      </c>
      <c r="N264" s="347">
        <v>13561</v>
      </c>
      <c r="O264" s="347">
        <v>15535</v>
      </c>
      <c r="P264" s="349">
        <v>99245</v>
      </c>
      <c r="Q264" s="347">
        <v>72265</v>
      </c>
      <c r="R264" s="347">
        <v>36342</v>
      </c>
      <c r="S264" s="347">
        <v>12150</v>
      </c>
      <c r="T264" s="347">
        <v>12903</v>
      </c>
      <c r="U264" s="347">
        <v>70064</v>
      </c>
      <c r="V264" s="347">
        <v>13919</v>
      </c>
      <c r="W264" s="347">
        <v>32984</v>
      </c>
      <c r="X264" s="347">
        <v>26425</v>
      </c>
      <c r="Y264" s="347">
        <v>17142</v>
      </c>
      <c r="Z264" s="347">
        <v>22967</v>
      </c>
      <c r="AA264" s="347">
        <v>41236</v>
      </c>
      <c r="AB264" s="347">
        <v>37680</v>
      </c>
      <c r="AC264" s="347">
        <v>10939</v>
      </c>
      <c r="AD264" s="347">
        <v>33906</v>
      </c>
      <c r="AE264" s="347">
        <v>5215</v>
      </c>
      <c r="AF264" s="347">
        <v>43190</v>
      </c>
      <c r="AG264" s="347">
        <v>19720</v>
      </c>
      <c r="AH264" s="347">
        <v>11869</v>
      </c>
      <c r="AI264" s="347">
        <v>1006374</v>
      </c>
      <c r="AK264" s="347" t="s">
        <v>636</v>
      </c>
    </row>
    <row r="265" spans="1:37" x14ac:dyDescent="0.2">
      <c r="A265" s="351">
        <v>44348</v>
      </c>
      <c r="B265" s="347" t="s">
        <v>1021</v>
      </c>
      <c r="C265" s="347">
        <v>16255</v>
      </c>
      <c r="D265" s="347">
        <v>42355</v>
      </c>
      <c r="E265" s="347">
        <v>13133</v>
      </c>
      <c r="F265" s="347">
        <v>5921</v>
      </c>
      <c r="G265" s="347">
        <v>34490</v>
      </c>
      <c r="H265" s="347">
        <v>11020</v>
      </c>
      <c r="I265" s="347">
        <v>14447</v>
      </c>
      <c r="J265" s="347">
        <v>40523</v>
      </c>
      <c r="K265" s="347">
        <v>118428</v>
      </c>
      <c r="L265" s="347">
        <v>14356</v>
      </c>
      <c r="M265" s="347">
        <v>48063</v>
      </c>
      <c r="N265" s="347">
        <v>13554</v>
      </c>
      <c r="O265" s="347">
        <v>15549</v>
      </c>
      <c r="P265" s="349">
        <v>99679</v>
      </c>
      <c r="Q265" s="347">
        <v>72470</v>
      </c>
      <c r="R265" s="347">
        <v>36500</v>
      </c>
      <c r="S265" s="347">
        <v>12169</v>
      </c>
      <c r="T265" s="347">
        <v>13053</v>
      </c>
      <c r="U265" s="347">
        <v>70678</v>
      </c>
      <c r="V265" s="347">
        <v>14047</v>
      </c>
      <c r="W265" s="347">
        <v>33138</v>
      </c>
      <c r="X265" s="347">
        <v>26639</v>
      </c>
      <c r="Y265" s="347">
        <v>17389</v>
      </c>
      <c r="Z265" s="347">
        <v>23041</v>
      </c>
      <c r="AA265" s="347">
        <v>41559</v>
      </c>
      <c r="AB265" s="347">
        <v>38030</v>
      </c>
      <c r="AC265" s="347">
        <v>11015</v>
      </c>
      <c r="AD265" s="347">
        <v>34032</v>
      </c>
      <c r="AE265" s="347">
        <v>5252</v>
      </c>
      <c r="AF265" s="347">
        <v>43366</v>
      </c>
      <c r="AG265" s="347">
        <v>19904</v>
      </c>
      <c r="AH265" s="347">
        <v>11919</v>
      </c>
      <c r="AI265" s="347">
        <v>1011974</v>
      </c>
      <c r="AK265" s="347" t="s">
        <v>639</v>
      </c>
    </row>
    <row r="266" spans="1:37" x14ac:dyDescent="0.2">
      <c r="A266" s="351">
        <v>44378</v>
      </c>
      <c r="B266" s="347" t="s">
        <v>1022</v>
      </c>
      <c r="C266" s="347">
        <v>16473</v>
      </c>
      <c r="D266" s="347">
        <v>43092</v>
      </c>
      <c r="E266" s="347">
        <v>13392</v>
      </c>
      <c r="F266" s="347">
        <v>6066</v>
      </c>
      <c r="G266" s="347">
        <v>35062</v>
      </c>
      <c r="H266" s="347">
        <v>11173</v>
      </c>
      <c r="I266" s="347">
        <v>14671</v>
      </c>
      <c r="J266" s="347">
        <v>41096</v>
      </c>
      <c r="K266" s="347">
        <v>120984</v>
      </c>
      <c r="L266" s="347">
        <v>14515</v>
      </c>
      <c r="M266" s="347">
        <v>48679</v>
      </c>
      <c r="N266" s="347">
        <v>13680</v>
      </c>
      <c r="O266" s="347">
        <v>15750</v>
      </c>
      <c r="P266" s="349">
        <v>100963</v>
      </c>
      <c r="Q266" s="347">
        <v>74305</v>
      </c>
      <c r="R266" s="347">
        <v>36738</v>
      </c>
      <c r="S266" s="347">
        <v>12356</v>
      </c>
      <c r="T266" s="347">
        <v>13268</v>
      </c>
      <c r="U266" s="347">
        <v>72034</v>
      </c>
      <c r="V266" s="347">
        <v>14214</v>
      </c>
      <c r="W266" s="347">
        <v>33656</v>
      </c>
      <c r="X266" s="347">
        <v>27264</v>
      </c>
      <c r="Y266" s="347">
        <v>18033</v>
      </c>
      <c r="Z266" s="347">
        <v>23311</v>
      </c>
      <c r="AA266" s="347">
        <v>42178</v>
      </c>
      <c r="AB266" s="347">
        <v>38675</v>
      </c>
      <c r="AC266" s="347">
        <v>11282</v>
      </c>
      <c r="AD266" s="347">
        <v>34370</v>
      </c>
      <c r="AE266" s="347">
        <v>5322</v>
      </c>
      <c r="AF266" s="347">
        <v>43928</v>
      </c>
      <c r="AG266" s="347">
        <v>20210</v>
      </c>
      <c r="AH266" s="347">
        <v>12017</v>
      </c>
      <c r="AI266" s="347">
        <v>1028757</v>
      </c>
      <c r="AK266" s="347" t="s">
        <v>640</v>
      </c>
    </row>
    <row r="267" spans="1:37" x14ac:dyDescent="0.2">
      <c r="A267" s="351">
        <v>44409</v>
      </c>
      <c r="B267" s="347" t="s">
        <v>1023</v>
      </c>
      <c r="C267" s="347">
        <v>16597</v>
      </c>
      <c r="D267" s="347">
        <v>43604</v>
      </c>
      <c r="E267" s="347">
        <v>13503</v>
      </c>
      <c r="F267" s="347">
        <v>6139</v>
      </c>
      <c r="G267" s="347">
        <v>35290</v>
      </c>
      <c r="H267" s="347">
        <v>11279</v>
      </c>
      <c r="I267" s="347">
        <v>14683</v>
      </c>
      <c r="J267" s="347">
        <v>41443</v>
      </c>
      <c r="K267" s="347">
        <v>122640</v>
      </c>
      <c r="L267" s="347">
        <v>14584</v>
      </c>
      <c r="M267" s="347">
        <v>48978</v>
      </c>
      <c r="N267" s="347">
        <v>13765</v>
      </c>
      <c r="O267" s="347">
        <v>15814</v>
      </c>
      <c r="P267" s="349">
        <v>101796</v>
      </c>
      <c r="Q267" s="347">
        <v>75223</v>
      </c>
      <c r="R267" s="347">
        <v>36908</v>
      </c>
      <c r="S267" s="347">
        <v>12437</v>
      </c>
      <c r="T267" s="347">
        <v>13376</v>
      </c>
      <c r="U267" s="347">
        <v>73017</v>
      </c>
      <c r="V267" s="347">
        <v>14286</v>
      </c>
      <c r="W267" s="347">
        <v>33954</v>
      </c>
      <c r="X267" s="347">
        <v>27761</v>
      </c>
      <c r="Y267" s="347">
        <v>18458</v>
      </c>
      <c r="Z267" s="347">
        <v>23505</v>
      </c>
      <c r="AA267" s="347">
        <v>42434</v>
      </c>
      <c r="AB267" s="347">
        <v>38969</v>
      </c>
      <c r="AC267" s="347">
        <v>11358</v>
      </c>
      <c r="AD267" s="347">
        <v>34614</v>
      </c>
      <c r="AE267" s="347">
        <v>5343</v>
      </c>
      <c r="AF267" s="347">
        <v>44079</v>
      </c>
      <c r="AG267" s="347">
        <v>20382</v>
      </c>
      <c r="AH267" s="347">
        <v>12067</v>
      </c>
      <c r="AI267" s="347">
        <v>1038286</v>
      </c>
      <c r="AK267" s="347" t="s">
        <v>641</v>
      </c>
    </row>
    <row r="268" spans="1:37" x14ac:dyDescent="0.2">
      <c r="A268" s="351">
        <v>44440</v>
      </c>
      <c r="B268" s="347" t="s">
        <v>1024</v>
      </c>
      <c r="C268" s="347">
        <v>16724</v>
      </c>
      <c r="D268" s="347">
        <v>44193</v>
      </c>
      <c r="E268" s="347">
        <v>13662</v>
      </c>
      <c r="F268" s="347">
        <v>6206</v>
      </c>
      <c r="G268" s="347">
        <v>35420</v>
      </c>
      <c r="H268" s="347">
        <v>11339</v>
      </c>
      <c r="I268" s="347">
        <v>14778</v>
      </c>
      <c r="J268" s="347">
        <v>41777</v>
      </c>
      <c r="K268" s="347">
        <v>124086</v>
      </c>
      <c r="L268" s="347">
        <v>14612</v>
      </c>
      <c r="M268" s="347">
        <v>49169</v>
      </c>
      <c r="N268" s="347">
        <v>13745</v>
      </c>
      <c r="O268" s="347">
        <v>15889</v>
      </c>
      <c r="P268" s="349">
        <v>102475</v>
      </c>
      <c r="Q268" s="347">
        <v>76166</v>
      </c>
      <c r="R268" s="347">
        <v>37019</v>
      </c>
      <c r="S268" s="347">
        <v>12516</v>
      </c>
      <c r="T268" s="347">
        <v>13478</v>
      </c>
      <c r="U268" s="347">
        <v>74025</v>
      </c>
      <c r="V268" s="347">
        <v>14322</v>
      </c>
      <c r="W268" s="347">
        <v>34133</v>
      </c>
      <c r="X268" s="347">
        <v>28158</v>
      </c>
      <c r="Y268" s="347">
        <v>18704</v>
      </c>
      <c r="Z268" s="347">
        <v>23622</v>
      </c>
      <c r="AA268" s="347">
        <v>42665</v>
      </c>
      <c r="AB268" s="347">
        <v>39166</v>
      </c>
      <c r="AC268" s="347">
        <v>11405</v>
      </c>
      <c r="AD268" s="347">
        <v>34741</v>
      </c>
      <c r="AE268" s="347">
        <v>5367</v>
      </c>
      <c r="AF268" s="347">
        <v>44117</v>
      </c>
      <c r="AG268" s="347">
        <v>20574</v>
      </c>
      <c r="AH268" s="347">
        <v>12087</v>
      </c>
      <c r="AI268" s="347">
        <v>1046340</v>
      </c>
      <c r="AK268" s="347" t="s">
        <v>642</v>
      </c>
    </row>
    <row r="269" spans="1:37" x14ac:dyDescent="0.2">
      <c r="A269" s="351">
        <v>44470</v>
      </c>
      <c r="B269" s="347" t="s">
        <v>1025</v>
      </c>
      <c r="C269" s="347">
        <v>16788</v>
      </c>
      <c r="D269" s="347">
        <v>44527</v>
      </c>
      <c r="E269" s="347">
        <v>13905</v>
      </c>
      <c r="F269" s="347">
        <v>6208</v>
      </c>
      <c r="G269" s="347">
        <v>35640</v>
      </c>
      <c r="H269" s="347">
        <v>11417</v>
      </c>
      <c r="I269" s="347">
        <v>14805</v>
      </c>
      <c r="J269" s="347">
        <v>42026</v>
      </c>
      <c r="K269" s="347">
        <v>124614</v>
      </c>
      <c r="L269" s="347">
        <v>14658</v>
      </c>
      <c r="M269" s="347">
        <v>49324</v>
      </c>
      <c r="N269" s="347">
        <v>13754</v>
      </c>
      <c r="O269" s="347">
        <v>15993</v>
      </c>
      <c r="P269" s="349">
        <v>102866</v>
      </c>
      <c r="Q269" s="347">
        <v>76825</v>
      </c>
      <c r="R269" s="347">
        <v>37053</v>
      </c>
      <c r="S269" s="347">
        <v>12560</v>
      </c>
      <c r="T269" s="347">
        <v>13541</v>
      </c>
      <c r="U269" s="347">
        <v>74370</v>
      </c>
      <c r="V269" s="347">
        <v>14433</v>
      </c>
      <c r="W269" s="347">
        <v>34280</v>
      </c>
      <c r="X269" s="347">
        <v>28379</v>
      </c>
      <c r="Y269" s="347">
        <v>19036</v>
      </c>
      <c r="Z269" s="347">
        <v>23752</v>
      </c>
      <c r="AA269" s="347">
        <v>42810</v>
      </c>
      <c r="AB269" s="347">
        <v>39220</v>
      </c>
      <c r="AC269" s="347">
        <v>11457</v>
      </c>
      <c r="AD269" s="347">
        <v>34913</v>
      </c>
      <c r="AE269" s="347">
        <v>5403</v>
      </c>
      <c r="AF269" s="347">
        <v>44292</v>
      </c>
      <c r="AG269" s="347">
        <v>20660</v>
      </c>
      <c r="AH269" s="347">
        <v>12110</v>
      </c>
      <c r="AI269" s="347">
        <v>1051619</v>
      </c>
      <c r="AK269" s="347" t="s">
        <v>643</v>
      </c>
    </row>
    <row r="270" spans="1:37" x14ac:dyDescent="0.2">
      <c r="A270" s="351">
        <v>44501</v>
      </c>
      <c r="B270" s="347" t="s">
        <v>1026</v>
      </c>
      <c r="C270" s="347">
        <v>16770</v>
      </c>
      <c r="D270" s="347">
        <v>44564</v>
      </c>
      <c r="E270" s="347">
        <v>13977</v>
      </c>
      <c r="F270" s="347">
        <v>6232</v>
      </c>
      <c r="G270" s="347">
        <v>35712</v>
      </c>
      <c r="H270" s="347">
        <v>11421</v>
      </c>
      <c r="I270" s="347">
        <v>14864</v>
      </c>
      <c r="J270" s="347">
        <v>42209</v>
      </c>
      <c r="K270" s="347">
        <v>125176</v>
      </c>
      <c r="L270" s="347">
        <v>14686</v>
      </c>
      <c r="M270" s="347">
        <v>49490</v>
      </c>
      <c r="N270" s="347">
        <v>13739</v>
      </c>
      <c r="O270" s="347">
        <v>16050</v>
      </c>
      <c r="P270" s="349">
        <v>103172</v>
      </c>
      <c r="Q270" s="347">
        <v>77219</v>
      </c>
      <c r="R270" s="347">
        <v>37101</v>
      </c>
      <c r="S270" s="347">
        <v>12612</v>
      </c>
      <c r="T270" s="347">
        <v>13569</v>
      </c>
      <c r="U270" s="347">
        <v>74878</v>
      </c>
      <c r="V270" s="347">
        <v>14443</v>
      </c>
      <c r="W270" s="347">
        <v>34485</v>
      </c>
      <c r="X270" s="347">
        <v>28561</v>
      </c>
      <c r="Y270" s="347">
        <v>19219</v>
      </c>
      <c r="Z270" s="347">
        <v>23778</v>
      </c>
      <c r="AA270" s="347">
        <v>42879</v>
      </c>
      <c r="AB270" s="347">
        <v>39233</v>
      </c>
      <c r="AC270" s="347">
        <v>11461</v>
      </c>
      <c r="AD270" s="347">
        <v>34872</v>
      </c>
      <c r="AE270" s="347">
        <v>5453</v>
      </c>
      <c r="AF270" s="347">
        <v>44225</v>
      </c>
      <c r="AG270" s="347">
        <v>20780</v>
      </c>
      <c r="AH270" s="347">
        <v>12049</v>
      </c>
      <c r="AI270" s="347">
        <v>1054879</v>
      </c>
      <c r="AK270" s="347" t="s">
        <v>644</v>
      </c>
    </row>
    <row r="271" spans="1:37" x14ac:dyDescent="0.2">
      <c r="A271" s="351">
        <v>44531</v>
      </c>
      <c r="B271" s="347" t="s">
        <v>1027</v>
      </c>
      <c r="C271" s="347">
        <v>16746</v>
      </c>
      <c r="D271" s="347">
        <v>44540</v>
      </c>
      <c r="E271" s="347">
        <v>13964</v>
      </c>
      <c r="F271" s="347">
        <v>6254</v>
      </c>
      <c r="G271" s="347">
        <v>35642</v>
      </c>
      <c r="H271" s="347">
        <v>11397</v>
      </c>
      <c r="I271" s="347">
        <v>14789</v>
      </c>
      <c r="J271" s="347">
        <v>42167</v>
      </c>
      <c r="K271" s="347">
        <v>125199</v>
      </c>
      <c r="L271" s="347">
        <v>14609</v>
      </c>
      <c r="M271" s="347">
        <v>49358</v>
      </c>
      <c r="N271" s="347">
        <v>13674</v>
      </c>
      <c r="O271" s="347">
        <v>15980</v>
      </c>
      <c r="P271" s="349">
        <v>103251</v>
      </c>
      <c r="Q271" s="347">
        <v>77044</v>
      </c>
      <c r="R271" s="347">
        <v>37104</v>
      </c>
      <c r="S271" s="347">
        <v>12579</v>
      </c>
      <c r="T271" s="347">
        <v>13590</v>
      </c>
      <c r="U271" s="347">
        <v>74823</v>
      </c>
      <c r="V271" s="347">
        <v>14401</v>
      </c>
      <c r="W271" s="347">
        <v>34423</v>
      </c>
      <c r="X271" s="347">
        <v>28507</v>
      </c>
      <c r="Y271" s="347">
        <v>19275</v>
      </c>
      <c r="Z271" s="347">
        <v>23707</v>
      </c>
      <c r="AA271" s="347">
        <v>42868</v>
      </c>
      <c r="AB271" s="347">
        <v>39139</v>
      </c>
      <c r="AC271" s="347">
        <v>11432</v>
      </c>
      <c r="AD271" s="347">
        <v>34785</v>
      </c>
      <c r="AE271" s="347">
        <v>5466</v>
      </c>
      <c r="AF271" s="347">
        <v>44116</v>
      </c>
      <c r="AG271" s="347">
        <v>20773</v>
      </c>
      <c r="AH271" s="347">
        <v>12068</v>
      </c>
      <c r="AI271" s="347">
        <v>1053670</v>
      </c>
      <c r="AK271" s="347" t="s">
        <v>645</v>
      </c>
    </row>
    <row r="272" spans="1:37" x14ac:dyDescent="0.2">
      <c r="A272" s="351">
        <v>44562</v>
      </c>
      <c r="B272" s="347" t="s">
        <v>1055</v>
      </c>
      <c r="C272" s="347">
        <v>16734</v>
      </c>
      <c r="D272" s="347">
        <v>44593</v>
      </c>
      <c r="E272" s="347">
        <v>14006</v>
      </c>
      <c r="F272" s="347">
        <v>6295</v>
      </c>
      <c r="G272" s="347">
        <v>35582</v>
      </c>
      <c r="H272" s="347">
        <v>11363</v>
      </c>
      <c r="I272" s="347">
        <v>14753</v>
      </c>
      <c r="J272" s="347">
        <v>42125</v>
      </c>
      <c r="K272" s="347">
        <v>124898</v>
      </c>
      <c r="L272" s="347">
        <v>14605</v>
      </c>
      <c r="M272" s="347">
        <v>49238</v>
      </c>
      <c r="N272" s="347">
        <v>13586</v>
      </c>
      <c r="O272" s="347">
        <v>15961</v>
      </c>
      <c r="P272" s="349">
        <v>103200</v>
      </c>
      <c r="Q272" s="347">
        <v>77149</v>
      </c>
      <c r="R272" s="347">
        <v>36985</v>
      </c>
      <c r="S272" s="347">
        <v>12565</v>
      </c>
      <c r="T272" s="347">
        <v>13588</v>
      </c>
      <c r="U272" s="347">
        <v>74930</v>
      </c>
      <c r="V272" s="347">
        <v>14299</v>
      </c>
      <c r="W272" s="347">
        <v>34468</v>
      </c>
      <c r="X272" s="347">
        <v>28619</v>
      </c>
      <c r="Y272" s="347">
        <v>19462</v>
      </c>
      <c r="Z272" s="347">
        <v>23673</v>
      </c>
      <c r="AA272" s="347">
        <v>42858</v>
      </c>
      <c r="AB272" s="347">
        <v>39129</v>
      </c>
      <c r="AC272" s="347">
        <v>11428</v>
      </c>
      <c r="AD272" s="347">
        <v>34764</v>
      </c>
      <c r="AE272" s="347">
        <v>5449</v>
      </c>
      <c r="AF272" s="347">
        <v>43912</v>
      </c>
      <c r="AG272" s="347">
        <v>20863</v>
      </c>
      <c r="AH272" s="347">
        <v>12015</v>
      </c>
      <c r="AI272" s="347">
        <v>1053095</v>
      </c>
      <c r="AJ272" s="347">
        <v>2022</v>
      </c>
      <c r="AK272" s="347" t="s">
        <v>637</v>
      </c>
    </row>
    <row r="273" spans="1:37" x14ac:dyDescent="0.2">
      <c r="A273" s="351">
        <v>44593</v>
      </c>
      <c r="B273" s="347" t="s">
        <v>1056</v>
      </c>
      <c r="C273" s="347">
        <v>16759</v>
      </c>
      <c r="D273" s="347">
        <v>44231</v>
      </c>
      <c r="E273" s="347">
        <v>14112</v>
      </c>
      <c r="F273" s="347">
        <v>6311</v>
      </c>
      <c r="G273" s="347">
        <v>35733</v>
      </c>
      <c r="H273" s="347">
        <v>11379</v>
      </c>
      <c r="I273" s="347">
        <v>14730</v>
      </c>
      <c r="J273" s="347">
        <v>42291</v>
      </c>
      <c r="K273" s="347">
        <v>125331</v>
      </c>
      <c r="L273" s="347">
        <v>14634</v>
      </c>
      <c r="M273" s="347">
        <v>49257</v>
      </c>
      <c r="N273" s="347">
        <v>13648</v>
      </c>
      <c r="O273" s="347">
        <v>16003</v>
      </c>
      <c r="P273" s="349">
        <v>103626</v>
      </c>
      <c r="Q273" s="347">
        <v>77507</v>
      </c>
      <c r="R273" s="347">
        <v>37036</v>
      </c>
      <c r="S273" s="347">
        <v>12597</v>
      </c>
      <c r="T273" s="347">
        <v>13626</v>
      </c>
      <c r="U273" s="347">
        <v>75221</v>
      </c>
      <c r="V273" s="347">
        <v>14330</v>
      </c>
      <c r="W273" s="347">
        <v>34612</v>
      </c>
      <c r="X273" s="347">
        <v>28845</v>
      </c>
      <c r="Y273" s="347">
        <v>19640</v>
      </c>
      <c r="Z273" s="347">
        <v>23699</v>
      </c>
      <c r="AA273" s="347">
        <v>42995</v>
      </c>
      <c r="AB273" s="347">
        <v>39261</v>
      </c>
      <c r="AC273" s="347">
        <v>11468</v>
      </c>
      <c r="AD273" s="347">
        <v>34767</v>
      </c>
      <c r="AE273" s="347">
        <v>5457</v>
      </c>
      <c r="AF273" s="347">
        <v>44020</v>
      </c>
      <c r="AG273" s="347">
        <v>20892</v>
      </c>
      <c r="AH273" s="347">
        <v>12038</v>
      </c>
      <c r="AI273" s="347">
        <v>1056056</v>
      </c>
      <c r="AK273" s="347" t="s">
        <v>638</v>
      </c>
    </row>
    <row r="274" spans="1:37" x14ac:dyDescent="0.2">
      <c r="A274" s="351">
        <v>44621</v>
      </c>
      <c r="B274" s="347" t="s">
        <v>1064</v>
      </c>
      <c r="C274" s="347">
        <v>16740</v>
      </c>
      <c r="D274" s="347">
        <v>44201</v>
      </c>
      <c r="E274" s="347">
        <v>14186</v>
      </c>
      <c r="F274" s="347">
        <v>6282</v>
      </c>
      <c r="G274" s="347">
        <v>35841</v>
      </c>
      <c r="H274" s="347">
        <v>11440</v>
      </c>
      <c r="I274" s="347">
        <v>14736</v>
      </c>
      <c r="J274" s="347">
        <v>42340</v>
      </c>
      <c r="K274" s="347">
        <v>125741</v>
      </c>
      <c r="L274" s="347">
        <v>14679</v>
      </c>
      <c r="M274" s="347">
        <v>49366</v>
      </c>
      <c r="N274" s="347">
        <v>13642</v>
      </c>
      <c r="O274" s="347">
        <v>16042</v>
      </c>
      <c r="P274" s="349">
        <v>103976</v>
      </c>
      <c r="Q274" s="347">
        <v>77647</v>
      </c>
      <c r="R274" s="347">
        <v>37108</v>
      </c>
      <c r="S274" s="347">
        <v>12585</v>
      </c>
      <c r="T274" s="347">
        <v>13616</v>
      </c>
      <c r="U274" s="347">
        <v>75415</v>
      </c>
      <c r="V274" s="347">
        <v>14300</v>
      </c>
      <c r="W274" s="347">
        <v>34645</v>
      </c>
      <c r="X274" s="347">
        <v>28982</v>
      </c>
      <c r="Y274" s="347">
        <v>19364</v>
      </c>
      <c r="Z274" s="347">
        <v>23712</v>
      </c>
      <c r="AA274" s="347">
        <v>43021</v>
      </c>
      <c r="AB274" s="347">
        <v>39290</v>
      </c>
      <c r="AC274" s="347">
        <v>11534</v>
      </c>
      <c r="AD274" s="347">
        <v>34725</v>
      </c>
      <c r="AE274" s="347">
        <v>5461</v>
      </c>
      <c r="AF274" s="347">
        <v>44039</v>
      </c>
      <c r="AG274" s="347">
        <v>20914</v>
      </c>
      <c r="AH274" s="347">
        <v>12054</v>
      </c>
      <c r="AI274" s="347">
        <v>1057624</v>
      </c>
      <c r="AK274" s="347" t="s">
        <v>592</v>
      </c>
    </row>
    <row r="275" spans="1:37" x14ac:dyDescent="0.2">
      <c r="A275" s="351">
        <v>44652</v>
      </c>
      <c r="B275" s="347" t="s">
        <v>1109</v>
      </c>
      <c r="C275" s="347">
        <v>16760</v>
      </c>
      <c r="D275" s="347">
        <v>44407</v>
      </c>
      <c r="E275" s="347">
        <v>14264</v>
      </c>
      <c r="F275" s="347">
        <v>6282</v>
      </c>
      <c r="G275" s="347">
        <v>35845</v>
      </c>
      <c r="H275" s="347">
        <v>11491</v>
      </c>
      <c r="I275" s="347">
        <v>14749</v>
      </c>
      <c r="J275" s="347">
        <v>42392</v>
      </c>
      <c r="K275" s="347">
        <v>125850</v>
      </c>
      <c r="L275" s="347">
        <v>14691</v>
      </c>
      <c r="M275" s="347">
        <v>49438</v>
      </c>
      <c r="N275" s="347">
        <v>13607</v>
      </c>
      <c r="O275" s="347">
        <v>16045</v>
      </c>
      <c r="P275" s="349">
        <v>104232</v>
      </c>
      <c r="Q275" s="347">
        <v>77839</v>
      </c>
      <c r="R275" s="347">
        <v>37211</v>
      </c>
      <c r="S275" s="347">
        <v>12608</v>
      </c>
      <c r="T275" s="347">
        <v>13668</v>
      </c>
      <c r="U275" s="347">
        <v>75353</v>
      </c>
      <c r="V275" s="347">
        <v>14338</v>
      </c>
      <c r="W275" s="347">
        <v>34668</v>
      </c>
      <c r="X275" s="347">
        <v>28992</v>
      </c>
      <c r="Y275" s="347">
        <v>19607</v>
      </c>
      <c r="Z275" s="347">
        <v>23705</v>
      </c>
      <c r="AA275" s="347">
        <v>43033</v>
      </c>
      <c r="AB275" s="347">
        <v>39364</v>
      </c>
      <c r="AC275" s="347">
        <v>11534</v>
      </c>
      <c r="AD275" s="347">
        <v>34740</v>
      </c>
      <c r="AE275" s="347">
        <v>5453</v>
      </c>
      <c r="AF275" s="347">
        <v>44111</v>
      </c>
      <c r="AG275" s="347">
        <v>20936</v>
      </c>
      <c r="AH275" s="347">
        <v>12042</v>
      </c>
      <c r="AI275" s="347">
        <v>1059255</v>
      </c>
      <c r="AK275" s="347" t="s">
        <v>632</v>
      </c>
    </row>
    <row r="276" spans="1:37" x14ac:dyDescent="0.2">
      <c r="A276" s="351">
        <v>44682</v>
      </c>
      <c r="B276" s="347" t="s">
        <v>1123</v>
      </c>
      <c r="C276" s="347">
        <v>16722</v>
      </c>
      <c r="D276" s="347">
        <v>44535</v>
      </c>
      <c r="E276" s="347">
        <v>14393</v>
      </c>
      <c r="F276" s="347">
        <v>6293</v>
      </c>
      <c r="G276" s="347">
        <v>35895</v>
      </c>
      <c r="H276" s="347">
        <v>11536</v>
      </c>
      <c r="I276" s="347">
        <v>14760</v>
      </c>
      <c r="J276" s="347">
        <v>42400</v>
      </c>
      <c r="K276" s="347">
        <v>126268</v>
      </c>
      <c r="L276" s="347">
        <v>14671</v>
      </c>
      <c r="M276" s="347">
        <v>49554</v>
      </c>
      <c r="N276" s="347">
        <v>13625</v>
      </c>
      <c r="O276" s="347">
        <v>16095</v>
      </c>
      <c r="P276" s="349">
        <v>104578</v>
      </c>
      <c r="Q276" s="347">
        <v>77908</v>
      </c>
      <c r="R276" s="347">
        <v>37225</v>
      </c>
      <c r="S276" s="347">
        <v>12634</v>
      </c>
      <c r="T276" s="347">
        <v>13646</v>
      </c>
      <c r="U276" s="347">
        <v>75634</v>
      </c>
      <c r="V276" s="347">
        <v>14439</v>
      </c>
      <c r="W276" s="347">
        <v>34797</v>
      </c>
      <c r="X276" s="347">
        <v>29096</v>
      </c>
      <c r="Y276" s="347">
        <v>19835</v>
      </c>
      <c r="Z276" s="347">
        <v>23744</v>
      </c>
      <c r="AA276" s="347">
        <v>43163</v>
      </c>
      <c r="AB276" s="347">
        <v>38919</v>
      </c>
      <c r="AC276" s="347">
        <v>11596</v>
      </c>
      <c r="AD276" s="347">
        <v>34737</v>
      </c>
      <c r="AE276" s="347">
        <v>5455</v>
      </c>
      <c r="AF276" s="347">
        <v>44149</v>
      </c>
      <c r="AG276" s="347">
        <v>21129</v>
      </c>
      <c r="AH276" s="347">
        <v>12023</v>
      </c>
      <c r="AI276" s="347">
        <v>1061454</v>
      </c>
      <c r="AK276" s="347" t="s">
        <v>636</v>
      </c>
    </row>
    <row r="277" spans="1:37" x14ac:dyDescent="0.2">
      <c r="A277" s="351">
        <v>44713</v>
      </c>
      <c r="B277" s="347" t="s">
        <v>1133</v>
      </c>
      <c r="C277" s="347">
        <v>16756</v>
      </c>
      <c r="D277" s="347">
        <v>44751</v>
      </c>
      <c r="E277" s="347">
        <v>14487</v>
      </c>
      <c r="F277" s="347">
        <v>6332</v>
      </c>
      <c r="G277" s="347">
        <v>35828</v>
      </c>
      <c r="H277" s="347">
        <v>11541</v>
      </c>
      <c r="I277" s="347">
        <v>14830</v>
      </c>
      <c r="J277" s="347">
        <v>42452</v>
      </c>
      <c r="K277" s="347">
        <v>126545</v>
      </c>
      <c r="L277" s="347">
        <v>14676</v>
      </c>
      <c r="M277" s="347">
        <v>49689</v>
      </c>
      <c r="N277" s="347">
        <v>13679</v>
      </c>
      <c r="O277" s="347">
        <v>16178</v>
      </c>
      <c r="P277" s="349">
        <v>104918</v>
      </c>
      <c r="Q277" s="347">
        <v>78102</v>
      </c>
      <c r="R277" s="347">
        <v>37244</v>
      </c>
      <c r="S277" s="347">
        <v>12630</v>
      </c>
      <c r="T277" s="347">
        <v>13677</v>
      </c>
      <c r="U277" s="347">
        <v>75827</v>
      </c>
      <c r="V277" s="347">
        <v>14512</v>
      </c>
      <c r="W277" s="347">
        <v>34911</v>
      </c>
      <c r="X277" s="347">
        <v>29302</v>
      </c>
      <c r="Y277" s="347">
        <v>20108</v>
      </c>
      <c r="Z277" s="347">
        <v>23830</v>
      </c>
      <c r="AA277" s="347">
        <v>43261</v>
      </c>
      <c r="AB277" s="347">
        <v>39151</v>
      </c>
      <c r="AC277" s="347">
        <v>11633</v>
      </c>
      <c r="AD277" s="347">
        <v>34725</v>
      </c>
      <c r="AE277" s="347">
        <v>5467</v>
      </c>
      <c r="AF277" s="347">
        <v>44276</v>
      </c>
      <c r="AG277" s="347">
        <v>21273</v>
      </c>
      <c r="AH277" s="347">
        <v>12040</v>
      </c>
      <c r="AI277" s="347">
        <v>1064631</v>
      </c>
      <c r="AK277" s="347" t="s">
        <v>639</v>
      </c>
    </row>
    <row r="278" spans="1:37" x14ac:dyDescent="0.2">
      <c r="A278" s="351">
        <v>44743</v>
      </c>
      <c r="B278" s="347" t="s">
        <v>1141</v>
      </c>
      <c r="C278" s="347">
        <v>16757</v>
      </c>
      <c r="D278" s="347">
        <v>44387</v>
      </c>
      <c r="E278" s="347">
        <v>14512</v>
      </c>
      <c r="F278" s="347">
        <v>6365</v>
      </c>
      <c r="G278" s="347">
        <v>35784</v>
      </c>
      <c r="H278" s="347">
        <v>11563</v>
      </c>
      <c r="I278" s="347">
        <v>14813</v>
      </c>
      <c r="J278" s="347">
        <v>42398</v>
      </c>
      <c r="K278" s="347">
        <v>126772</v>
      </c>
      <c r="L278" s="347">
        <v>14641</v>
      </c>
      <c r="M278" s="347">
        <v>49725</v>
      </c>
      <c r="N278" s="347">
        <v>13710</v>
      </c>
      <c r="O278" s="347">
        <v>16207</v>
      </c>
      <c r="P278" s="349">
        <v>105078</v>
      </c>
      <c r="Q278" s="347">
        <v>78218</v>
      </c>
      <c r="R278" s="347">
        <v>37185</v>
      </c>
      <c r="S278" s="347">
        <v>12659</v>
      </c>
      <c r="T278" s="347">
        <v>13706</v>
      </c>
      <c r="U278" s="347">
        <v>75889</v>
      </c>
      <c r="V278" s="347">
        <v>14490</v>
      </c>
      <c r="W278" s="347">
        <v>34766</v>
      </c>
      <c r="X278" s="347">
        <v>29396</v>
      </c>
      <c r="Y278" s="347">
        <v>20179</v>
      </c>
      <c r="Z278" s="347">
        <v>23810</v>
      </c>
      <c r="AA278" s="347">
        <v>43273</v>
      </c>
      <c r="AB278" s="347">
        <v>39292</v>
      </c>
      <c r="AC278" s="347">
        <v>11626</v>
      </c>
      <c r="AD278" s="347">
        <v>34667</v>
      </c>
      <c r="AE278" s="347">
        <v>5462</v>
      </c>
      <c r="AF278" s="347">
        <v>44222</v>
      </c>
      <c r="AG278" s="347">
        <v>21204</v>
      </c>
      <c r="AH278" s="347">
        <v>12031</v>
      </c>
      <c r="AI278" s="347">
        <v>1064787</v>
      </c>
      <c r="AK278" s="347" t="s">
        <v>640</v>
      </c>
    </row>
    <row r="279" spans="1:37" x14ac:dyDescent="0.2">
      <c r="A279" s="351">
        <v>44774</v>
      </c>
      <c r="B279" s="347" t="s">
        <v>1155</v>
      </c>
      <c r="C279" s="347">
        <v>16755</v>
      </c>
      <c r="D279" s="347">
        <v>44462</v>
      </c>
      <c r="E279" s="347">
        <v>14588</v>
      </c>
      <c r="F279" s="347">
        <v>6404</v>
      </c>
      <c r="G279" s="347">
        <v>35816</v>
      </c>
      <c r="H279" s="347">
        <v>11625</v>
      </c>
      <c r="I279" s="347">
        <v>14835</v>
      </c>
      <c r="J279" s="347">
        <v>42383</v>
      </c>
      <c r="K279" s="347">
        <v>127108</v>
      </c>
      <c r="L279" s="347">
        <v>14655</v>
      </c>
      <c r="M279" s="347">
        <v>49801</v>
      </c>
      <c r="N279" s="347">
        <v>13775</v>
      </c>
      <c r="O279" s="347">
        <v>16259</v>
      </c>
      <c r="P279" s="349">
        <v>105454</v>
      </c>
      <c r="Q279" s="347">
        <v>78492</v>
      </c>
      <c r="R279" s="347">
        <v>37273</v>
      </c>
      <c r="S279" s="347">
        <v>12656</v>
      </c>
      <c r="T279" s="347">
        <v>13772</v>
      </c>
      <c r="U279" s="347">
        <v>76111</v>
      </c>
      <c r="V279" s="347">
        <v>14509</v>
      </c>
      <c r="W279" s="347">
        <v>34917</v>
      </c>
      <c r="X279" s="347">
        <v>29505</v>
      </c>
      <c r="Y279" s="347">
        <v>20311</v>
      </c>
      <c r="Z279" s="347">
        <v>23845</v>
      </c>
      <c r="AA279" s="347">
        <v>43393</v>
      </c>
      <c r="AB279" s="347">
        <v>39374</v>
      </c>
      <c r="AC279" s="347">
        <v>11695</v>
      </c>
      <c r="AD279" s="347">
        <v>34651</v>
      </c>
      <c r="AE279" s="347">
        <v>5519</v>
      </c>
      <c r="AF279" s="347">
        <v>44205</v>
      </c>
      <c r="AG279" s="347">
        <v>21309</v>
      </c>
      <c r="AH279" s="347">
        <v>12029</v>
      </c>
      <c r="AI279" s="347">
        <v>1067486</v>
      </c>
      <c r="AK279" s="347" t="s">
        <v>641</v>
      </c>
    </row>
    <row r="280" spans="1:37" x14ac:dyDescent="0.2">
      <c r="A280" s="351">
        <v>44805</v>
      </c>
      <c r="B280" s="347" t="s">
        <v>1163</v>
      </c>
      <c r="C280" s="347">
        <v>16722</v>
      </c>
      <c r="D280" s="347">
        <v>44544</v>
      </c>
      <c r="E280" s="347">
        <v>14593</v>
      </c>
      <c r="F280" s="347">
        <v>6411</v>
      </c>
      <c r="G280" s="347">
        <v>35742</v>
      </c>
      <c r="H280" s="347">
        <v>11600</v>
      </c>
      <c r="I280" s="347">
        <v>14805</v>
      </c>
      <c r="J280" s="347">
        <v>42282</v>
      </c>
      <c r="K280" s="347">
        <v>127017</v>
      </c>
      <c r="L280" s="347">
        <v>14574</v>
      </c>
      <c r="M280" s="347">
        <v>49745</v>
      </c>
      <c r="N280" s="347">
        <v>13770</v>
      </c>
      <c r="O280" s="347">
        <v>16307</v>
      </c>
      <c r="P280" s="349">
        <v>105603</v>
      </c>
      <c r="Q280" s="347">
        <v>78279</v>
      </c>
      <c r="R280" s="347">
        <v>37282</v>
      </c>
      <c r="S280" s="347">
        <v>12632</v>
      </c>
      <c r="T280" s="347">
        <v>13797</v>
      </c>
      <c r="U280" s="347">
        <v>76016</v>
      </c>
      <c r="V280" s="347">
        <v>14501</v>
      </c>
      <c r="W280" s="347">
        <v>34973</v>
      </c>
      <c r="X280" s="347">
        <v>29483</v>
      </c>
      <c r="Y280" s="347">
        <v>20426</v>
      </c>
      <c r="Z280" s="347">
        <v>23824</v>
      </c>
      <c r="AA280" s="347">
        <v>43396</v>
      </c>
      <c r="AB280" s="347">
        <v>39157</v>
      </c>
      <c r="AC280" s="347">
        <v>11727</v>
      </c>
      <c r="AD280" s="347">
        <v>34566</v>
      </c>
      <c r="AE280" s="347">
        <v>5505</v>
      </c>
      <c r="AF280" s="347">
        <v>44070</v>
      </c>
      <c r="AG280" s="347">
        <v>21305</v>
      </c>
      <c r="AH280" s="347">
        <v>11966</v>
      </c>
      <c r="AI280" s="347">
        <v>1066620</v>
      </c>
      <c r="AK280" s="347" t="s">
        <v>642</v>
      </c>
    </row>
    <row r="281" spans="1:37" x14ac:dyDescent="0.2">
      <c r="A281" s="351">
        <v>44835</v>
      </c>
      <c r="B281" s="347" t="s">
        <v>1165</v>
      </c>
      <c r="C281" s="347">
        <v>16710</v>
      </c>
      <c r="D281" s="347">
        <v>44714</v>
      </c>
      <c r="E281" s="347">
        <v>14700</v>
      </c>
      <c r="F281" s="347">
        <v>6457</v>
      </c>
      <c r="G281" s="347">
        <v>35793</v>
      </c>
      <c r="H281" s="347">
        <v>11643</v>
      </c>
      <c r="I281" s="347">
        <v>14834</v>
      </c>
      <c r="J281" s="347">
        <v>42399</v>
      </c>
      <c r="K281" s="347">
        <v>127138</v>
      </c>
      <c r="L281" s="347">
        <v>14584</v>
      </c>
      <c r="M281" s="347">
        <v>49706</v>
      </c>
      <c r="N281" s="347">
        <v>13802</v>
      </c>
      <c r="O281" s="347">
        <v>16312</v>
      </c>
      <c r="P281" s="349">
        <v>105902</v>
      </c>
      <c r="Q281" s="347">
        <v>78348</v>
      </c>
      <c r="R281" s="347">
        <v>37352</v>
      </c>
      <c r="S281" s="347">
        <v>12659</v>
      </c>
      <c r="T281" s="347">
        <v>13880</v>
      </c>
      <c r="U281" s="347">
        <v>76282</v>
      </c>
      <c r="V281" s="347">
        <v>14562</v>
      </c>
      <c r="W281" s="347">
        <v>35060</v>
      </c>
      <c r="X281" s="347">
        <v>29643</v>
      </c>
      <c r="Y281" s="347">
        <v>20596</v>
      </c>
      <c r="Z281" s="347">
        <v>23864</v>
      </c>
      <c r="AA281" s="347">
        <v>43482</v>
      </c>
      <c r="AB281" s="347">
        <v>39113</v>
      </c>
      <c r="AC281" s="347">
        <v>11792</v>
      </c>
      <c r="AD281" s="347">
        <v>34493</v>
      </c>
      <c r="AE281" s="347">
        <v>5536</v>
      </c>
      <c r="AF281" s="347">
        <v>44046</v>
      </c>
      <c r="AG281" s="347">
        <v>21431</v>
      </c>
      <c r="AH281" s="347">
        <v>11961</v>
      </c>
      <c r="AI281" s="347">
        <v>1068794</v>
      </c>
      <c r="AK281" s="347" t="s">
        <v>643</v>
      </c>
    </row>
    <row r="282" spans="1:37" x14ac:dyDescent="0.2">
      <c r="A282" s="351">
        <v>44866</v>
      </c>
      <c r="B282" s="347" t="s">
        <v>1182</v>
      </c>
      <c r="C282" s="347">
        <v>16698</v>
      </c>
      <c r="D282" s="347">
        <v>44819</v>
      </c>
      <c r="E282" s="347">
        <v>14786</v>
      </c>
      <c r="F282" s="347">
        <v>6443</v>
      </c>
      <c r="G282" s="347">
        <v>35796</v>
      </c>
      <c r="H282" s="347">
        <v>11674</v>
      </c>
      <c r="I282" s="347">
        <v>14861</v>
      </c>
      <c r="J282" s="347">
        <v>42371</v>
      </c>
      <c r="K282" s="347">
        <v>126815</v>
      </c>
      <c r="L282" s="347">
        <v>14583</v>
      </c>
      <c r="M282" s="347">
        <v>49740</v>
      </c>
      <c r="N282" s="347">
        <v>13820</v>
      </c>
      <c r="O282" s="347">
        <v>16318</v>
      </c>
      <c r="P282" s="349">
        <v>105908</v>
      </c>
      <c r="Q282" s="347">
        <v>78267</v>
      </c>
      <c r="R282" s="347">
        <v>37289</v>
      </c>
      <c r="S282" s="347">
        <v>12625</v>
      </c>
      <c r="T282" s="347">
        <v>13888</v>
      </c>
      <c r="U282" s="347">
        <v>76316</v>
      </c>
      <c r="V282" s="347">
        <v>14553</v>
      </c>
      <c r="W282" s="347">
        <v>35048</v>
      </c>
      <c r="X282" s="347">
        <v>29711</v>
      </c>
      <c r="Y282" s="347">
        <v>20780</v>
      </c>
      <c r="Z282" s="347">
        <v>23845</v>
      </c>
      <c r="AA282" s="347">
        <v>43476</v>
      </c>
      <c r="AB282" s="347">
        <v>39037</v>
      </c>
      <c r="AC282" s="347">
        <v>11795</v>
      </c>
      <c r="AD282" s="347">
        <v>34367</v>
      </c>
      <c r="AE282" s="347">
        <v>5590</v>
      </c>
      <c r="AF282" s="347">
        <v>43864</v>
      </c>
      <c r="AG282" s="347">
        <v>21446</v>
      </c>
      <c r="AH282" s="347">
        <v>11980</v>
      </c>
      <c r="AI282" s="347">
        <v>1068509</v>
      </c>
      <c r="AK282" s="347" t="s">
        <v>644</v>
      </c>
    </row>
    <row r="283" spans="1:37" x14ac:dyDescent="0.2">
      <c r="A283" s="351">
        <v>44896</v>
      </c>
      <c r="B283" s="347" t="s">
        <v>1216</v>
      </c>
      <c r="C283" s="347">
        <v>16707</v>
      </c>
      <c r="D283" s="347">
        <v>44653</v>
      </c>
      <c r="E283" s="347">
        <v>14759</v>
      </c>
      <c r="F283" s="347">
        <v>6418</v>
      </c>
      <c r="G283" s="347">
        <v>35695</v>
      </c>
      <c r="H283" s="347">
        <v>11673</v>
      </c>
      <c r="I283" s="347">
        <v>14786</v>
      </c>
      <c r="J283" s="347">
        <v>42300</v>
      </c>
      <c r="K283" s="347">
        <v>126560</v>
      </c>
      <c r="L283" s="347">
        <v>14532</v>
      </c>
      <c r="M283" s="347">
        <v>49507</v>
      </c>
      <c r="N283" s="347">
        <v>13719</v>
      </c>
      <c r="O283" s="347">
        <v>16245</v>
      </c>
      <c r="P283" s="349">
        <v>105675</v>
      </c>
      <c r="Q283" s="347">
        <v>78074</v>
      </c>
      <c r="R283" s="347">
        <v>37170</v>
      </c>
      <c r="S283" s="347">
        <v>12596</v>
      </c>
      <c r="T283" s="347">
        <v>13869</v>
      </c>
      <c r="U283" s="347">
        <v>76087</v>
      </c>
      <c r="V283" s="347">
        <v>14448</v>
      </c>
      <c r="W283" s="347">
        <v>35020</v>
      </c>
      <c r="X283" s="347">
        <v>29588</v>
      </c>
      <c r="Y283" s="347">
        <v>20714</v>
      </c>
      <c r="Z283" s="347">
        <v>23802</v>
      </c>
      <c r="AA283" s="347">
        <v>43507</v>
      </c>
      <c r="AB283" s="347">
        <v>39024</v>
      </c>
      <c r="AC283" s="347">
        <v>11763</v>
      </c>
      <c r="AD283" s="347">
        <v>34174</v>
      </c>
      <c r="AE283" s="347">
        <v>5549</v>
      </c>
      <c r="AF283" s="347">
        <v>43533</v>
      </c>
      <c r="AG283" s="347">
        <v>21443</v>
      </c>
      <c r="AH283" s="347">
        <v>11966</v>
      </c>
      <c r="AI283" s="347">
        <v>1065556</v>
      </c>
      <c r="AK283" s="347" t="s">
        <v>645</v>
      </c>
    </row>
    <row r="284" spans="1:37" x14ac:dyDescent="0.2">
      <c r="A284" s="351">
        <v>44927</v>
      </c>
      <c r="B284" s="347" t="s">
        <v>1245</v>
      </c>
      <c r="C284" s="347">
        <v>16656</v>
      </c>
      <c r="D284" s="347">
        <v>44615</v>
      </c>
      <c r="E284" s="347">
        <v>14772</v>
      </c>
      <c r="F284" s="347">
        <v>6369</v>
      </c>
      <c r="G284" s="347">
        <v>35642</v>
      </c>
      <c r="H284" s="347">
        <v>11607</v>
      </c>
      <c r="I284" s="347">
        <v>14747</v>
      </c>
      <c r="J284" s="347">
        <v>42172</v>
      </c>
      <c r="K284" s="347">
        <v>126345</v>
      </c>
      <c r="L284" s="347">
        <v>14500</v>
      </c>
      <c r="M284" s="347">
        <v>49458</v>
      </c>
      <c r="N284" s="347">
        <v>13594</v>
      </c>
      <c r="O284" s="347">
        <v>16200</v>
      </c>
      <c r="P284" s="349">
        <v>105609</v>
      </c>
      <c r="Q284" s="347">
        <v>77908</v>
      </c>
      <c r="R284" s="347">
        <v>36990</v>
      </c>
      <c r="S284" s="347">
        <v>12537</v>
      </c>
      <c r="T284" s="347">
        <v>13826</v>
      </c>
      <c r="U284" s="347">
        <v>76188</v>
      </c>
      <c r="V284" s="347">
        <v>14336</v>
      </c>
      <c r="W284" s="347">
        <v>34995</v>
      </c>
      <c r="X284" s="347">
        <v>29593</v>
      </c>
      <c r="Y284" s="347">
        <v>20683</v>
      </c>
      <c r="Z284" s="347">
        <v>23741</v>
      </c>
      <c r="AA284" s="347">
        <v>43394</v>
      </c>
      <c r="AB284" s="347">
        <v>38890</v>
      </c>
      <c r="AC284" s="347">
        <v>11759</v>
      </c>
      <c r="AD284" s="347">
        <v>34014</v>
      </c>
      <c r="AE284" s="347">
        <v>5498</v>
      </c>
      <c r="AF284" s="347">
        <v>43333</v>
      </c>
      <c r="AG284" s="347">
        <v>21515</v>
      </c>
      <c r="AH284" s="347">
        <v>11943</v>
      </c>
      <c r="AI284" s="347">
        <v>1063429</v>
      </c>
      <c r="AJ284" s="347">
        <v>2023</v>
      </c>
      <c r="AK284" s="347" t="s">
        <v>637</v>
      </c>
    </row>
    <row r="285" spans="1:37" x14ac:dyDescent="0.2">
      <c r="A285" s="351">
        <v>44958</v>
      </c>
      <c r="B285" s="347" t="s">
        <v>1325</v>
      </c>
      <c r="C285" s="347">
        <v>16687</v>
      </c>
      <c r="D285" s="347">
        <v>44283</v>
      </c>
      <c r="E285" s="347">
        <v>14823</v>
      </c>
      <c r="F285" s="347">
        <v>6385</v>
      </c>
      <c r="G285" s="347">
        <v>35736</v>
      </c>
      <c r="H285" s="347">
        <v>11658</v>
      </c>
      <c r="I285" s="347">
        <v>14828</v>
      </c>
      <c r="J285" s="347">
        <v>42372</v>
      </c>
      <c r="K285" s="347">
        <v>126731</v>
      </c>
      <c r="L285" s="347">
        <v>14538</v>
      </c>
      <c r="M285" s="347">
        <v>49590</v>
      </c>
      <c r="N285" s="347">
        <v>13616</v>
      </c>
      <c r="O285" s="347">
        <v>16263</v>
      </c>
      <c r="P285" s="349">
        <v>105971</v>
      </c>
      <c r="Q285" s="347">
        <v>78225</v>
      </c>
      <c r="R285" s="347">
        <v>37100</v>
      </c>
      <c r="S285" s="347">
        <v>12563</v>
      </c>
      <c r="T285" s="347">
        <v>13881</v>
      </c>
      <c r="U285" s="347">
        <v>76346</v>
      </c>
      <c r="V285" s="347">
        <v>14377</v>
      </c>
      <c r="W285" s="347">
        <v>35135</v>
      </c>
      <c r="X285" s="347">
        <v>29719</v>
      </c>
      <c r="Y285" s="347">
        <v>20787</v>
      </c>
      <c r="Z285" s="347">
        <v>23839</v>
      </c>
      <c r="AA285" s="347">
        <v>43552</v>
      </c>
      <c r="AB285" s="347">
        <v>38848</v>
      </c>
      <c r="AC285" s="347">
        <v>11778</v>
      </c>
      <c r="AD285" s="347">
        <v>34105</v>
      </c>
      <c r="AE285" s="347">
        <v>5530</v>
      </c>
      <c r="AF285" s="347">
        <v>43400</v>
      </c>
      <c r="AG285" s="347">
        <v>21655</v>
      </c>
      <c r="AH285" s="347">
        <v>12017</v>
      </c>
      <c r="AI285" s="347">
        <v>1066338</v>
      </c>
      <c r="AK285" s="347" t="s">
        <v>638</v>
      </c>
    </row>
  </sheetData>
  <mergeCells count="1">
    <mergeCell ref="H1:I1"/>
  </mergeCells>
  <hyperlinks>
    <hyperlink ref="H1:I1" location="Index!A1" display="Regresar al Índice" xr:uid="{2A462ED9-9DFF-4414-BF7B-6243915629D1}"/>
  </hyperlink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92"/>
  <dimension ref="A1:P217"/>
  <sheetViews>
    <sheetView zoomScaleNormal="100" workbookViewId="0">
      <selection activeCell="A2" sqref="A2"/>
    </sheetView>
  </sheetViews>
  <sheetFormatPr baseColWidth="10" defaultColWidth="11.42578125" defaultRowHeight="12.75" x14ac:dyDescent="0.2"/>
  <cols>
    <col min="1" max="1" width="13.5703125" style="264" customWidth="1"/>
    <col min="2" max="2" width="13.28515625" style="31" bestFit="1" customWidth="1"/>
    <col min="3" max="16384" width="11.42578125" style="264"/>
  </cols>
  <sheetData>
    <row r="1" spans="1:16" x14ac:dyDescent="0.2">
      <c r="A1" s="107" t="s">
        <v>1755</v>
      </c>
      <c r="H1" s="409" t="s">
        <v>38</v>
      </c>
      <c r="I1" s="409"/>
      <c r="O1" s="439"/>
      <c r="P1" s="439"/>
    </row>
    <row r="2" spans="1:16" x14ac:dyDescent="0.2">
      <c r="A2" s="264" t="s">
        <v>152</v>
      </c>
    </row>
    <row r="5" spans="1:16" x14ac:dyDescent="0.2">
      <c r="A5" s="264" t="s">
        <v>300</v>
      </c>
      <c r="B5" s="8" t="s">
        <v>343</v>
      </c>
    </row>
    <row r="6" spans="1:16" x14ac:dyDescent="0.2">
      <c r="A6" s="264">
        <v>2013</v>
      </c>
      <c r="B6" s="9">
        <v>78051</v>
      </c>
    </row>
    <row r="7" spans="1:16" x14ac:dyDescent="0.2">
      <c r="A7" s="264">
        <v>2014</v>
      </c>
      <c r="B7" s="9">
        <v>79961</v>
      </c>
    </row>
    <row r="8" spans="1:16" x14ac:dyDescent="0.2">
      <c r="A8" s="264">
        <v>2015</v>
      </c>
      <c r="B8" s="9">
        <v>82957</v>
      </c>
    </row>
    <row r="9" spans="1:16" x14ac:dyDescent="0.2">
      <c r="A9" s="264">
        <v>2016</v>
      </c>
      <c r="B9" s="9">
        <v>86097</v>
      </c>
    </row>
    <row r="10" spans="1:16" x14ac:dyDescent="0.2">
      <c r="A10" s="264">
        <v>2017</v>
      </c>
      <c r="B10" s="9">
        <v>90125</v>
      </c>
    </row>
    <row r="11" spans="1:16" x14ac:dyDescent="0.2">
      <c r="A11" s="264">
        <v>2018</v>
      </c>
      <c r="B11" s="9">
        <v>93370</v>
      </c>
    </row>
    <row r="12" spans="1:16" x14ac:dyDescent="0.2">
      <c r="A12" s="264">
        <v>2019</v>
      </c>
      <c r="B12" s="9">
        <v>97390</v>
      </c>
    </row>
    <row r="13" spans="1:16" x14ac:dyDescent="0.2">
      <c r="A13" s="264">
        <v>2020</v>
      </c>
      <c r="B13" s="9">
        <v>98067</v>
      </c>
      <c r="C13" s="32"/>
    </row>
    <row r="14" spans="1:16" x14ac:dyDescent="0.2">
      <c r="A14" s="264">
        <v>2021</v>
      </c>
      <c r="B14" s="9">
        <v>103251</v>
      </c>
    </row>
    <row r="15" spans="1:16" x14ac:dyDescent="0.2">
      <c r="A15" s="266">
        <v>2022</v>
      </c>
      <c r="B15" s="267">
        <v>105675</v>
      </c>
    </row>
    <row r="16" spans="1:16" x14ac:dyDescent="0.2">
      <c r="A16" s="144">
        <v>44958</v>
      </c>
      <c r="B16" s="129">
        <v>105971</v>
      </c>
    </row>
    <row r="17" spans="1:2" x14ac:dyDescent="0.2">
      <c r="B17" s="11"/>
    </row>
    <row r="18" spans="1:2" x14ac:dyDescent="0.2">
      <c r="B18" s="8"/>
    </row>
    <row r="19" spans="1:2" hidden="1" x14ac:dyDescent="0.2">
      <c r="A19" s="264">
        <v>43709</v>
      </c>
      <c r="B19" s="8">
        <v>96528</v>
      </c>
    </row>
    <row r="20" spans="1:2" hidden="1" x14ac:dyDescent="0.2">
      <c r="A20" s="264">
        <v>43739</v>
      </c>
      <c r="B20" s="8">
        <v>97149</v>
      </c>
    </row>
    <row r="21" spans="1:2" hidden="1" x14ac:dyDescent="0.2">
      <c r="A21" s="264">
        <v>43770</v>
      </c>
      <c r="B21" s="8">
        <v>97410</v>
      </c>
    </row>
    <row r="22" spans="1:2" hidden="1" x14ac:dyDescent="0.2">
      <c r="A22" s="264">
        <v>43800</v>
      </c>
      <c r="B22" s="8">
        <v>97390</v>
      </c>
    </row>
    <row r="23" spans="1:2" x14ac:dyDescent="0.2">
      <c r="A23" s="238" t="s">
        <v>1342</v>
      </c>
      <c r="B23" s="11">
        <f>B16/B15-1</f>
        <v>2.8010409273717674E-3</v>
      </c>
    </row>
    <row r="24" spans="1:2" x14ac:dyDescent="0.2">
      <c r="A24" s="238" t="s">
        <v>1341</v>
      </c>
      <c r="B24" s="9">
        <f>B16-B15</f>
        <v>296</v>
      </c>
    </row>
    <row r="25" spans="1:2" x14ac:dyDescent="0.2">
      <c r="B25" s="8"/>
    </row>
    <row r="26" spans="1:2" x14ac:dyDescent="0.2">
      <c r="B26" s="8"/>
    </row>
    <row r="27" spans="1:2" x14ac:dyDescent="0.2">
      <c r="B27" s="8"/>
    </row>
    <row r="28" spans="1:2" x14ac:dyDescent="0.2">
      <c r="B28" s="8"/>
    </row>
    <row r="29" spans="1:2" x14ac:dyDescent="0.2">
      <c r="B29" s="8"/>
    </row>
    <row r="41" spans="2:2" x14ac:dyDescent="0.2">
      <c r="B41" s="8"/>
    </row>
    <row r="42" spans="2:2" x14ac:dyDescent="0.2">
      <c r="B42" s="8"/>
    </row>
    <row r="43" spans="2:2" x14ac:dyDescent="0.2">
      <c r="B43" s="8"/>
    </row>
    <row r="44" spans="2:2" x14ac:dyDescent="0.2">
      <c r="B44" s="8"/>
    </row>
    <row r="45" spans="2:2" x14ac:dyDescent="0.2">
      <c r="B45" s="8"/>
    </row>
    <row r="46" spans="2:2" x14ac:dyDescent="0.2">
      <c r="B46" s="8"/>
    </row>
    <row r="47" spans="2:2" x14ac:dyDescent="0.2">
      <c r="B47" s="8"/>
    </row>
    <row r="48" spans="2:2" x14ac:dyDescent="0.2">
      <c r="B48" s="8"/>
    </row>
    <row r="49" spans="2:2" x14ac:dyDescent="0.2">
      <c r="B49" s="8"/>
    </row>
    <row r="50" spans="2:2" x14ac:dyDescent="0.2">
      <c r="B50" s="8"/>
    </row>
    <row r="51" spans="2:2" x14ac:dyDescent="0.2">
      <c r="B51" s="8"/>
    </row>
    <row r="52" spans="2:2" x14ac:dyDescent="0.2">
      <c r="B52" s="8"/>
    </row>
    <row r="53" spans="2:2" x14ac:dyDescent="0.2">
      <c r="B53" s="8"/>
    </row>
    <row r="54" spans="2:2" x14ac:dyDescent="0.2">
      <c r="B54" s="8"/>
    </row>
    <row r="55" spans="2:2" x14ac:dyDescent="0.2">
      <c r="B55" s="8"/>
    </row>
    <row r="56" spans="2:2" x14ac:dyDescent="0.2">
      <c r="B56" s="8"/>
    </row>
    <row r="57" spans="2:2" x14ac:dyDescent="0.2">
      <c r="B57" s="8"/>
    </row>
    <row r="58" spans="2:2" x14ac:dyDescent="0.2">
      <c r="B58" s="8"/>
    </row>
    <row r="59" spans="2:2" x14ac:dyDescent="0.2">
      <c r="B59" s="8"/>
    </row>
    <row r="60" spans="2:2" x14ac:dyDescent="0.2">
      <c r="B60" s="8"/>
    </row>
    <row r="61" spans="2:2" x14ac:dyDescent="0.2">
      <c r="B61" s="8"/>
    </row>
    <row r="62" spans="2:2" x14ac:dyDescent="0.2">
      <c r="B62" s="8"/>
    </row>
    <row r="63" spans="2:2" x14ac:dyDescent="0.2">
      <c r="B63" s="8"/>
    </row>
    <row r="64" spans="2:2" x14ac:dyDescent="0.2">
      <c r="B64" s="8"/>
    </row>
    <row r="65" spans="2:2" x14ac:dyDescent="0.2">
      <c r="B65" s="8"/>
    </row>
    <row r="66" spans="2:2" x14ac:dyDescent="0.2">
      <c r="B66" s="8"/>
    </row>
    <row r="67" spans="2:2" x14ac:dyDescent="0.2">
      <c r="B67" s="8"/>
    </row>
    <row r="68" spans="2:2" x14ac:dyDescent="0.2">
      <c r="B68" s="8"/>
    </row>
    <row r="69" spans="2:2" x14ac:dyDescent="0.2">
      <c r="B69" s="8"/>
    </row>
    <row r="70" spans="2:2" x14ac:dyDescent="0.2">
      <c r="B70" s="8"/>
    </row>
    <row r="71" spans="2:2" x14ac:dyDescent="0.2">
      <c r="B71" s="8"/>
    </row>
    <row r="72" spans="2:2" x14ac:dyDescent="0.2">
      <c r="B72" s="8"/>
    </row>
    <row r="73" spans="2:2" x14ac:dyDescent="0.2">
      <c r="B73" s="8"/>
    </row>
    <row r="74" spans="2:2" x14ac:dyDescent="0.2">
      <c r="B74" s="8"/>
    </row>
    <row r="75" spans="2:2" x14ac:dyDescent="0.2">
      <c r="B75" s="8"/>
    </row>
    <row r="76" spans="2:2" x14ac:dyDescent="0.2">
      <c r="B76" s="8"/>
    </row>
    <row r="77" spans="2:2" x14ac:dyDescent="0.2">
      <c r="B77" s="8"/>
    </row>
    <row r="78" spans="2:2" x14ac:dyDescent="0.2">
      <c r="B78" s="8"/>
    </row>
    <row r="79" spans="2:2" x14ac:dyDescent="0.2">
      <c r="B79" s="8"/>
    </row>
    <row r="80" spans="2:2" x14ac:dyDescent="0.2">
      <c r="B80" s="8"/>
    </row>
    <row r="81" spans="2:2" x14ac:dyDescent="0.2">
      <c r="B81" s="8"/>
    </row>
    <row r="82" spans="2:2" x14ac:dyDescent="0.2">
      <c r="B82" s="8"/>
    </row>
    <row r="83" spans="2:2" x14ac:dyDescent="0.2">
      <c r="B83" s="8"/>
    </row>
    <row r="84" spans="2:2" x14ac:dyDescent="0.2">
      <c r="B84" s="8"/>
    </row>
    <row r="85" spans="2:2" x14ac:dyDescent="0.2">
      <c r="B85" s="8"/>
    </row>
    <row r="86" spans="2:2" x14ac:dyDescent="0.2">
      <c r="B86" s="8"/>
    </row>
    <row r="87" spans="2:2" x14ac:dyDescent="0.2">
      <c r="B87" s="8"/>
    </row>
    <row r="88" spans="2:2" x14ac:dyDescent="0.2">
      <c r="B88" s="8"/>
    </row>
    <row r="89" spans="2:2" x14ac:dyDescent="0.2">
      <c r="B89" s="8"/>
    </row>
    <row r="90" spans="2:2" x14ac:dyDescent="0.2">
      <c r="B90" s="8"/>
    </row>
    <row r="91" spans="2:2" x14ac:dyDescent="0.2">
      <c r="B91" s="8"/>
    </row>
    <row r="92" spans="2:2" x14ac:dyDescent="0.2">
      <c r="B92" s="8"/>
    </row>
    <row r="93" spans="2:2" x14ac:dyDescent="0.2">
      <c r="B93" s="8"/>
    </row>
    <row r="94" spans="2:2" x14ac:dyDescent="0.2">
      <c r="B94" s="8"/>
    </row>
    <row r="95" spans="2:2" x14ac:dyDescent="0.2">
      <c r="B95" s="8"/>
    </row>
    <row r="96" spans="2:2" x14ac:dyDescent="0.2">
      <c r="B96" s="8"/>
    </row>
    <row r="97" spans="2:2" x14ac:dyDescent="0.2">
      <c r="B97" s="8"/>
    </row>
    <row r="98" spans="2:2" x14ac:dyDescent="0.2">
      <c r="B98" s="8"/>
    </row>
    <row r="99" spans="2:2" x14ac:dyDescent="0.2">
      <c r="B99" s="8"/>
    </row>
    <row r="100" spans="2:2" x14ac:dyDescent="0.2">
      <c r="B100" s="8"/>
    </row>
    <row r="101" spans="2:2" x14ac:dyDescent="0.2">
      <c r="B101" s="8"/>
    </row>
    <row r="102" spans="2:2" x14ac:dyDescent="0.2">
      <c r="B102" s="8"/>
    </row>
    <row r="103" spans="2:2" x14ac:dyDescent="0.2">
      <c r="B103" s="8"/>
    </row>
    <row r="104" spans="2:2" x14ac:dyDescent="0.2">
      <c r="B104" s="8"/>
    </row>
    <row r="105" spans="2:2" x14ac:dyDescent="0.2">
      <c r="B105" s="8"/>
    </row>
    <row r="106" spans="2:2" x14ac:dyDescent="0.2">
      <c r="B106" s="8"/>
    </row>
    <row r="107" spans="2:2" x14ac:dyDescent="0.2">
      <c r="B107" s="8"/>
    </row>
    <row r="108" spans="2:2" x14ac:dyDescent="0.2">
      <c r="B108" s="8"/>
    </row>
    <row r="109" spans="2:2" x14ac:dyDescent="0.2">
      <c r="B109" s="8"/>
    </row>
    <row r="110" spans="2:2" x14ac:dyDescent="0.2">
      <c r="B110" s="8"/>
    </row>
    <row r="111" spans="2:2" x14ac:dyDescent="0.2">
      <c r="B111" s="8"/>
    </row>
    <row r="112" spans="2:2" x14ac:dyDescent="0.2">
      <c r="B112" s="8"/>
    </row>
    <row r="113" spans="2:2" x14ac:dyDescent="0.2">
      <c r="B113" s="8"/>
    </row>
    <row r="114" spans="2:2" x14ac:dyDescent="0.2">
      <c r="B114" s="8"/>
    </row>
    <row r="115" spans="2:2" x14ac:dyDescent="0.2">
      <c r="B115" s="8"/>
    </row>
    <row r="116" spans="2:2" x14ac:dyDescent="0.2">
      <c r="B116" s="8"/>
    </row>
    <row r="117" spans="2:2" x14ac:dyDescent="0.2">
      <c r="B117" s="8"/>
    </row>
    <row r="118" spans="2:2" x14ac:dyDescent="0.2">
      <c r="B118" s="8"/>
    </row>
    <row r="119" spans="2:2" x14ac:dyDescent="0.2">
      <c r="B119" s="8"/>
    </row>
    <row r="120" spans="2:2" x14ac:dyDescent="0.2">
      <c r="B120" s="8"/>
    </row>
    <row r="121" spans="2:2" x14ac:dyDescent="0.2">
      <c r="B121" s="8"/>
    </row>
    <row r="122" spans="2:2" x14ac:dyDescent="0.2">
      <c r="B122" s="8"/>
    </row>
    <row r="123" spans="2:2" x14ac:dyDescent="0.2">
      <c r="B123" s="8"/>
    </row>
    <row r="124" spans="2:2" x14ac:dyDescent="0.2">
      <c r="B124" s="8"/>
    </row>
    <row r="125" spans="2:2" x14ac:dyDescent="0.2">
      <c r="B125" s="8"/>
    </row>
    <row r="126" spans="2:2" x14ac:dyDescent="0.2">
      <c r="B126" s="8"/>
    </row>
    <row r="127" spans="2:2" x14ac:dyDescent="0.2">
      <c r="B127" s="8"/>
    </row>
    <row r="128" spans="2:2" x14ac:dyDescent="0.2">
      <c r="B128" s="8"/>
    </row>
    <row r="129" spans="2:2" x14ac:dyDescent="0.2">
      <c r="B129" s="8"/>
    </row>
    <row r="130" spans="2:2" x14ac:dyDescent="0.2">
      <c r="B130" s="8"/>
    </row>
    <row r="131" spans="2:2" x14ac:dyDescent="0.2">
      <c r="B131" s="8"/>
    </row>
    <row r="132" spans="2:2" x14ac:dyDescent="0.2">
      <c r="B132" s="8"/>
    </row>
    <row r="133" spans="2:2" x14ac:dyDescent="0.2">
      <c r="B133" s="8"/>
    </row>
    <row r="134" spans="2:2" x14ac:dyDescent="0.2">
      <c r="B134" s="8"/>
    </row>
    <row r="135" spans="2:2" x14ac:dyDescent="0.2">
      <c r="B135" s="8"/>
    </row>
    <row r="136" spans="2:2" x14ac:dyDescent="0.2">
      <c r="B136" s="8"/>
    </row>
    <row r="137" spans="2:2" x14ac:dyDescent="0.2">
      <c r="B137" s="8"/>
    </row>
    <row r="138" spans="2:2" x14ac:dyDescent="0.2">
      <c r="B138" s="8"/>
    </row>
    <row r="139" spans="2:2" x14ac:dyDescent="0.2">
      <c r="B139" s="8"/>
    </row>
    <row r="140" spans="2:2" x14ac:dyDescent="0.2">
      <c r="B140" s="8"/>
    </row>
    <row r="141" spans="2:2" x14ac:dyDescent="0.2">
      <c r="B141" s="8"/>
    </row>
    <row r="142" spans="2:2" x14ac:dyDescent="0.2">
      <c r="B142" s="8"/>
    </row>
    <row r="143" spans="2:2" x14ac:dyDescent="0.2">
      <c r="B143" s="8"/>
    </row>
    <row r="144" spans="2:2" x14ac:dyDescent="0.2">
      <c r="B144" s="8"/>
    </row>
    <row r="145" spans="2:2" x14ac:dyDescent="0.2">
      <c r="B145" s="8"/>
    </row>
    <row r="146" spans="2:2" x14ac:dyDescent="0.2">
      <c r="B146" s="8"/>
    </row>
    <row r="147" spans="2:2" x14ac:dyDescent="0.2">
      <c r="B147" s="8"/>
    </row>
    <row r="148" spans="2:2" x14ac:dyDescent="0.2">
      <c r="B148" s="8"/>
    </row>
    <row r="149" spans="2:2" x14ac:dyDescent="0.2">
      <c r="B149" s="8"/>
    </row>
    <row r="150" spans="2:2" x14ac:dyDescent="0.2">
      <c r="B150" s="8"/>
    </row>
    <row r="151" spans="2:2" x14ac:dyDescent="0.2">
      <c r="B151" s="8"/>
    </row>
    <row r="152" spans="2:2" x14ac:dyDescent="0.2">
      <c r="B152" s="8"/>
    </row>
    <row r="153" spans="2:2" x14ac:dyDescent="0.2">
      <c r="B153" s="8"/>
    </row>
    <row r="154" spans="2:2" x14ac:dyDescent="0.2">
      <c r="B154" s="8"/>
    </row>
    <row r="155" spans="2:2" x14ac:dyDescent="0.2">
      <c r="B155" s="8"/>
    </row>
    <row r="156" spans="2:2" x14ac:dyDescent="0.2">
      <c r="B156" s="8"/>
    </row>
    <row r="157" spans="2:2" x14ac:dyDescent="0.2">
      <c r="B157" s="8"/>
    </row>
    <row r="158" spans="2:2" x14ac:dyDescent="0.2">
      <c r="B158" s="8"/>
    </row>
    <row r="159" spans="2:2" x14ac:dyDescent="0.2">
      <c r="B159" s="8"/>
    </row>
    <row r="160" spans="2:2" x14ac:dyDescent="0.2">
      <c r="B160" s="8"/>
    </row>
    <row r="161" spans="2:2" x14ac:dyDescent="0.2">
      <c r="B161" s="8"/>
    </row>
    <row r="162" spans="2:2" x14ac:dyDescent="0.2">
      <c r="B162" s="8"/>
    </row>
    <row r="163" spans="2:2" x14ac:dyDescent="0.2">
      <c r="B163" s="8"/>
    </row>
    <row r="164" spans="2:2" x14ac:dyDescent="0.2">
      <c r="B164" s="8"/>
    </row>
    <row r="165" spans="2:2" x14ac:dyDescent="0.2">
      <c r="B165" s="8"/>
    </row>
    <row r="166" spans="2:2" x14ac:dyDescent="0.2">
      <c r="B166" s="8"/>
    </row>
    <row r="167" spans="2:2" x14ac:dyDescent="0.2">
      <c r="B167" s="8"/>
    </row>
    <row r="168" spans="2:2" x14ac:dyDescent="0.2">
      <c r="B168" s="8"/>
    </row>
    <row r="169" spans="2:2" x14ac:dyDescent="0.2">
      <c r="B169" s="8"/>
    </row>
    <row r="170" spans="2:2" x14ac:dyDescent="0.2">
      <c r="B170" s="8"/>
    </row>
    <row r="171" spans="2:2" x14ac:dyDescent="0.2">
      <c r="B171" s="8"/>
    </row>
    <row r="172" spans="2:2" x14ac:dyDescent="0.2">
      <c r="B172" s="8"/>
    </row>
    <row r="173" spans="2:2" x14ac:dyDescent="0.2">
      <c r="B173" s="8"/>
    </row>
    <row r="174" spans="2:2" x14ac:dyDescent="0.2">
      <c r="B174" s="8"/>
    </row>
    <row r="175" spans="2:2" x14ac:dyDescent="0.2">
      <c r="B175" s="8"/>
    </row>
    <row r="176" spans="2:2" x14ac:dyDescent="0.2">
      <c r="B176" s="8"/>
    </row>
    <row r="177" spans="2:2" x14ac:dyDescent="0.2">
      <c r="B177" s="8"/>
    </row>
    <row r="178" spans="2:2" x14ac:dyDescent="0.2">
      <c r="B178" s="8"/>
    </row>
    <row r="179" spans="2:2" x14ac:dyDescent="0.2">
      <c r="B179" s="8"/>
    </row>
    <row r="180" spans="2:2" x14ac:dyDescent="0.2">
      <c r="B180" s="8"/>
    </row>
    <row r="181" spans="2:2" x14ac:dyDescent="0.2">
      <c r="B181" s="8"/>
    </row>
    <row r="182" spans="2:2" x14ac:dyDescent="0.2">
      <c r="B182" s="8"/>
    </row>
    <row r="183" spans="2:2" x14ac:dyDescent="0.2">
      <c r="B183" s="8"/>
    </row>
    <row r="184" spans="2:2" x14ac:dyDescent="0.2">
      <c r="B184" s="8"/>
    </row>
    <row r="185" spans="2:2" x14ac:dyDescent="0.2">
      <c r="B185" s="8"/>
    </row>
    <row r="186" spans="2:2" x14ac:dyDescent="0.2">
      <c r="B186" s="8"/>
    </row>
    <row r="187" spans="2:2" x14ac:dyDescent="0.2">
      <c r="B187" s="8"/>
    </row>
    <row r="188" spans="2:2" x14ac:dyDescent="0.2">
      <c r="B188" s="8"/>
    </row>
    <row r="189" spans="2:2" x14ac:dyDescent="0.2">
      <c r="B189" s="8"/>
    </row>
    <row r="190" spans="2:2" x14ac:dyDescent="0.2">
      <c r="B190" s="8"/>
    </row>
    <row r="191" spans="2:2" x14ac:dyDescent="0.2">
      <c r="B191" s="8"/>
    </row>
    <row r="192" spans="2:2" x14ac:dyDescent="0.2">
      <c r="B192" s="8"/>
    </row>
    <row r="193" spans="2:2" x14ac:dyDescent="0.2">
      <c r="B193" s="8"/>
    </row>
    <row r="194" spans="2:2" x14ac:dyDescent="0.2">
      <c r="B194" s="8"/>
    </row>
    <row r="195" spans="2:2" x14ac:dyDescent="0.2">
      <c r="B195" s="8"/>
    </row>
    <row r="196" spans="2:2" x14ac:dyDescent="0.2">
      <c r="B196" s="8"/>
    </row>
    <row r="197" spans="2:2" x14ac:dyDescent="0.2">
      <c r="B197" s="8"/>
    </row>
    <row r="198" spans="2:2" x14ac:dyDescent="0.2">
      <c r="B198" s="8"/>
    </row>
    <row r="199" spans="2:2" x14ac:dyDescent="0.2">
      <c r="B199" s="8"/>
    </row>
    <row r="200" spans="2:2" x14ac:dyDescent="0.2">
      <c r="B200" s="8"/>
    </row>
    <row r="201" spans="2:2" x14ac:dyDescent="0.2">
      <c r="B201" s="8"/>
    </row>
    <row r="202" spans="2:2" x14ac:dyDescent="0.2">
      <c r="B202" s="8"/>
    </row>
    <row r="203" spans="2:2" x14ac:dyDescent="0.2">
      <c r="B203" s="8"/>
    </row>
    <row r="204" spans="2:2" x14ac:dyDescent="0.2">
      <c r="B204" s="8"/>
    </row>
    <row r="205" spans="2:2" x14ac:dyDescent="0.2">
      <c r="B205" s="8"/>
    </row>
    <row r="206" spans="2:2" x14ac:dyDescent="0.2">
      <c r="B206" s="8"/>
    </row>
    <row r="207" spans="2:2" x14ac:dyDescent="0.2">
      <c r="B207" s="8"/>
    </row>
    <row r="208" spans="2:2" x14ac:dyDescent="0.2">
      <c r="B208" s="8"/>
    </row>
    <row r="209" spans="2:2" x14ac:dyDescent="0.2">
      <c r="B209" s="8"/>
    </row>
    <row r="210" spans="2:2" x14ac:dyDescent="0.2">
      <c r="B210" s="8"/>
    </row>
    <row r="211" spans="2:2" x14ac:dyDescent="0.2">
      <c r="B211" s="8"/>
    </row>
    <row r="212" spans="2:2" x14ac:dyDescent="0.2">
      <c r="B212" s="8"/>
    </row>
    <row r="213" spans="2:2" x14ac:dyDescent="0.2">
      <c r="B213" s="8"/>
    </row>
    <row r="214" spans="2:2" x14ac:dyDescent="0.2">
      <c r="B214" s="8"/>
    </row>
    <row r="215" spans="2:2" x14ac:dyDescent="0.2">
      <c r="B215" s="8"/>
    </row>
    <row r="216" spans="2:2" x14ac:dyDescent="0.2">
      <c r="B216" s="8"/>
    </row>
    <row r="217" spans="2:2" x14ac:dyDescent="0.2">
      <c r="B217" s="8"/>
    </row>
  </sheetData>
  <mergeCells count="2">
    <mergeCell ref="H1:I1"/>
    <mergeCell ref="O1:P1"/>
  </mergeCells>
  <hyperlinks>
    <hyperlink ref="H1:I1" location="Index!A1" display="Regresar al Índice" xr:uid="{00000000-0004-0000-6D00-000000000000}"/>
  </hyperlinks>
  <pageMargins left="0.7" right="0.7" top="0.75" bottom="0.75" header="0.3" footer="0.3"/>
  <pageSetup orientation="portrait" horizontalDpi="4294967295" verticalDpi="4294967295"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93"/>
  <dimension ref="A1:P216"/>
  <sheetViews>
    <sheetView topLeftCell="A22" zoomScaleNormal="100" workbookViewId="0">
      <selection activeCell="A2" sqref="A2"/>
    </sheetView>
  </sheetViews>
  <sheetFormatPr baseColWidth="10" defaultColWidth="11.42578125" defaultRowHeight="12.75" x14ac:dyDescent="0.2"/>
  <cols>
    <col min="1" max="1" width="37.140625" style="264" customWidth="1"/>
    <col min="2" max="2" width="13.42578125" style="31" bestFit="1" customWidth="1"/>
    <col min="3" max="3" width="6.5703125" style="264" customWidth="1"/>
    <col min="4" max="16384" width="11.42578125" style="264"/>
  </cols>
  <sheetData>
    <row r="1" spans="1:16" x14ac:dyDescent="0.2">
      <c r="A1" s="107" t="s">
        <v>1756</v>
      </c>
      <c r="H1" s="409" t="s">
        <v>38</v>
      </c>
      <c r="I1" s="409"/>
      <c r="O1" s="439"/>
      <c r="P1" s="439"/>
    </row>
    <row r="2" spans="1:16" x14ac:dyDescent="0.2">
      <c r="A2" s="264" t="s">
        <v>152</v>
      </c>
    </row>
    <row r="5" spans="1:16" x14ac:dyDescent="0.2">
      <c r="A5" s="264" t="s">
        <v>294</v>
      </c>
      <c r="B5" s="10" t="s">
        <v>296</v>
      </c>
    </row>
    <row r="6" spans="1:16" x14ac:dyDescent="0.2">
      <c r="A6" s="264" t="s">
        <v>281</v>
      </c>
      <c r="B6" s="11">
        <f t="shared" ref="B6:B13" si="0">B20/$B$28</f>
        <v>3.750082569759651E-2</v>
      </c>
      <c r="C6" s="32"/>
    </row>
    <row r="7" spans="1:16" x14ac:dyDescent="0.2">
      <c r="A7" s="264" t="s">
        <v>282</v>
      </c>
      <c r="B7" s="11">
        <f t="shared" si="0"/>
        <v>0.30160138151003574</v>
      </c>
      <c r="C7" s="32"/>
    </row>
    <row r="8" spans="1:16" x14ac:dyDescent="0.2">
      <c r="A8" s="264" t="s">
        <v>283</v>
      </c>
      <c r="B8" s="11">
        <f t="shared" si="0"/>
        <v>0.12703475479140519</v>
      </c>
      <c r="C8" s="32"/>
    </row>
    <row r="9" spans="1:16" x14ac:dyDescent="0.2">
      <c r="A9" s="264" t="s">
        <v>297</v>
      </c>
      <c r="B9" s="11">
        <f t="shared" si="0"/>
        <v>1.9628011437091281E-3</v>
      </c>
      <c r="C9" s="32"/>
    </row>
    <row r="10" spans="1:16" x14ac:dyDescent="0.2">
      <c r="A10" s="264" t="s">
        <v>285</v>
      </c>
      <c r="B10" s="11">
        <f t="shared" si="0"/>
        <v>0.1506261146917553</v>
      </c>
      <c r="C10" s="32"/>
    </row>
    <row r="11" spans="1:16" x14ac:dyDescent="0.2">
      <c r="A11" s="264" t="s">
        <v>286</v>
      </c>
      <c r="B11" s="11">
        <f t="shared" si="0"/>
        <v>1.1512583631370847E-3</v>
      </c>
      <c r="C11" s="32"/>
    </row>
    <row r="12" spans="1:16" x14ac:dyDescent="0.2">
      <c r="A12" s="264" t="s">
        <v>287</v>
      </c>
      <c r="B12" s="11">
        <f t="shared" si="0"/>
        <v>0.32147474309009066</v>
      </c>
      <c r="C12" s="32"/>
    </row>
    <row r="13" spans="1:16" x14ac:dyDescent="0.2">
      <c r="A13" s="264" t="s">
        <v>288</v>
      </c>
      <c r="B13" s="11">
        <f t="shared" si="0"/>
        <v>5.8648120712270338E-2</v>
      </c>
      <c r="C13" s="32"/>
    </row>
    <row r="14" spans="1:16" x14ac:dyDescent="0.2">
      <c r="A14" s="264" t="s">
        <v>298</v>
      </c>
      <c r="B14" s="11">
        <f>SUM(B6:B13)</f>
        <v>0.99999999999999989</v>
      </c>
    </row>
    <row r="15" spans="1:16" x14ac:dyDescent="0.2">
      <c r="B15" s="8"/>
    </row>
    <row r="16" spans="1:16" x14ac:dyDescent="0.2">
      <c r="B16" s="8"/>
    </row>
    <row r="17" spans="1:3" x14ac:dyDescent="0.2">
      <c r="B17" s="8"/>
    </row>
    <row r="18" spans="1:3" ht="13.7" customHeight="1" x14ac:dyDescent="0.2">
      <c r="B18" s="8"/>
    </row>
    <row r="19" spans="1:3" x14ac:dyDescent="0.2">
      <c r="A19" s="264" t="s">
        <v>294</v>
      </c>
      <c r="B19" s="10" t="s">
        <v>1352</v>
      </c>
    </row>
    <row r="20" spans="1:3" x14ac:dyDescent="0.2">
      <c r="A20" s="264" t="s">
        <v>281</v>
      </c>
      <c r="B20" s="9">
        <v>3974</v>
      </c>
      <c r="C20" s="32"/>
    </row>
    <row r="21" spans="1:3" x14ac:dyDescent="0.2">
      <c r="A21" s="264" t="s">
        <v>282</v>
      </c>
      <c r="B21" s="9">
        <v>31961</v>
      </c>
      <c r="C21" s="32"/>
    </row>
    <row r="22" spans="1:3" x14ac:dyDescent="0.2">
      <c r="A22" s="264" t="s">
        <v>283</v>
      </c>
      <c r="B22" s="9">
        <v>13462</v>
      </c>
      <c r="C22" s="32"/>
    </row>
    <row r="23" spans="1:3" x14ac:dyDescent="0.2">
      <c r="A23" s="264" t="s">
        <v>297</v>
      </c>
      <c r="B23" s="8">
        <v>208</v>
      </c>
      <c r="C23" s="32"/>
    </row>
    <row r="24" spans="1:3" x14ac:dyDescent="0.2">
      <c r="A24" s="264" t="s">
        <v>285</v>
      </c>
      <c r="B24" s="9">
        <v>15962</v>
      </c>
      <c r="C24" s="32"/>
    </row>
    <row r="25" spans="1:3" x14ac:dyDescent="0.2">
      <c r="A25" s="264" t="s">
        <v>286</v>
      </c>
      <c r="B25" s="8">
        <v>122</v>
      </c>
      <c r="C25" s="32"/>
    </row>
    <row r="26" spans="1:3" x14ac:dyDescent="0.2">
      <c r="A26" s="264" t="s">
        <v>287</v>
      </c>
      <c r="B26" s="9">
        <v>34067</v>
      </c>
      <c r="C26" s="32"/>
    </row>
    <row r="27" spans="1:3" x14ac:dyDescent="0.2">
      <c r="A27" s="264" t="s">
        <v>288</v>
      </c>
      <c r="B27" s="9">
        <v>6215</v>
      </c>
      <c r="C27" s="32"/>
    </row>
    <row r="28" spans="1:3" x14ac:dyDescent="0.2">
      <c r="A28" s="33" t="s">
        <v>298</v>
      </c>
      <c r="B28" s="8">
        <f>SUM(B20:B27)</f>
        <v>105971</v>
      </c>
      <c r="C28" s="265"/>
    </row>
    <row r="29" spans="1:3" x14ac:dyDescent="0.2">
      <c r="B29" s="8"/>
    </row>
    <row r="30" spans="1:3" x14ac:dyDescent="0.2">
      <c r="B30" s="8"/>
    </row>
    <row r="31" spans="1:3" x14ac:dyDescent="0.2">
      <c r="B31" s="8"/>
    </row>
    <row r="40" spans="1:6" x14ac:dyDescent="0.2">
      <c r="A40" s="107"/>
      <c r="B40" s="107"/>
    </row>
    <row r="41" spans="1:6" x14ac:dyDescent="0.2">
      <c r="A41" s="107"/>
      <c r="B41" s="107"/>
    </row>
    <row r="42" spans="1:6" x14ac:dyDescent="0.2">
      <c r="A42" s="107"/>
      <c r="B42" s="107"/>
      <c r="C42" s="107"/>
      <c r="D42" s="107"/>
      <c r="E42" s="107"/>
      <c r="F42" s="107"/>
    </row>
    <row r="43" spans="1:6" ht="21" customHeight="1" x14ac:dyDescent="0.2">
      <c r="A43" s="107"/>
      <c r="B43" s="107"/>
      <c r="C43" s="107"/>
      <c r="D43" s="107"/>
      <c r="E43" s="107"/>
      <c r="F43" s="107"/>
    </row>
    <row r="44" spans="1:6" x14ac:dyDescent="0.2">
      <c r="A44" s="107"/>
      <c r="B44" s="107"/>
      <c r="C44" s="107"/>
      <c r="D44" s="107"/>
      <c r="E44" s="107"/>
      <c r="F44" s="107"/>
    </row>
    <row r="45" spans="1:6" x14ac:dyDescent="0.2">
      <c r="A45" s="107"/>
      <c r="B45" s="107"/>
      <c r="C45" s="107"/>
      <c r="D45" s="107"/>
      <c r="E45" s="107"/>
      <c r="F45" s="107"/>
    </row>
    <row r="46" spans="1:6" x14ac:dyDescent="0.2">
      <c r="A46" s="107"/>
      <c r="B46" s="107"/>
      <c r="C46" s="107"/>
      <c r="D46" s="107"/>
      <c r="E46" s="107"/>
      <c r="F46" s="107"/>
    </row>
    <row r="47" spans="1:6" x14ac:dyDescent="0.2">
      <c r="A47" s="107"/>
      <c r="B47" s="107"/>
      <c r="C47" s="107"/>
      <c r="D47" s="107"/>
      <c r="E47" s="107"/>
      <c r="F47" s="107"/>
    </row>
    <row r="48" spans="1:6" x14ac:dyDescent="0.2">
      <c r="A48" s="107"/>
      <c r="B48" s="107"/>
      <c r="C48" s="107"/>
      <c r="D48" s="107"/>
      <c r="E48" s="107"/>
      <c r="F48" s="107"/>
    </row>
    <row r="49" spans="1:6" x14ac:dyDescent="0.2">
      <c r="A49" s="107"/>
      <c r="B49" s="107"/>
      <c r="C49" s="107"/>
      <c r="D49" s="107"/>
      <c r="E49" s="107"/>
      <c r="F49" s="107"/>
    </row>
    <row r="50" spans="1:6" x14ac:dyDescent="0.2">
      <c r="A50" s="107"/>
      <c r="B50" s="107"/>
      <c r="C50" s="107"/>
      <c r="D50" s="107"/>
      <c r="E50" s="107"/>
      <c r="F50" s="107"/>
    </row>
    <row r="51" spans="1:6" x14ac:dyDescent="0.2">
      <c r="A51" s="107"/>
      <c r="B51" s="107"/>
      <c r="C51" s="107"/>
      <c r="D51" s="107"/>
      <c r="E51" s="107"/>
      <c r="F51" s="107"/>
    </row>
    <row r="52" spans="1:6" x14ac:dyDescent="0.2">
      <c r="A52" s="107"/>
      <c r="B52" s="107"/>
      <c r="C52" s="107"/>
      <c r="D52" s="107"/>
      <c r="E52" s="107"/>
      <c r="F52" s="107"/>
    </row>
    <row r="53" spans="1:6" x14ac:dyDescent="0.2">
      <c r="A53" s="107"/>
      <c r="B53" s="107"/>
      <c r="C53" s="107"/>
      <c r="D53" s="107"/>
      <c r="E53" s="107"/>
      <c r="F53" s="107"/>
    </row>
    <row r="54" spans="1:6" x14ac:dyDescent="0.2">
      <c r="A54" s="107"/>
      <c r="B54" s="107"/>
      <c r="C54" s="107"/>
      <c r="D54" s="107"/>
      <c r="E54" s="107"/>
      <c r="F54" s="107"/>
    </row>
    <row r="55" spans="1:6" x14ac:dyDescent="0.2">
      <c r="A55" s="107"/>
      <c r="B55" s="107"/>
      <c r="C55" s="107"/>
      <c r="D55" s="107"/>
      <c r="E55" s="107"/>
      <c r="F55" s="107"/>
    </row>
    <row r="56" spans="1:6" x14ac:dyDescent="0.2">
      <c r="A56" s="107"/>
      <c r="B56" s="107"/>
      <c r="C56" s="107"/>
      <c r="D56" s="107"/>
      <c r="E56" s="107"/>
      <c r="F56" s="107"/>
    </row>
    <row r="57" spans="1:6" x14ac:dyDescent="0.2">
      <c r="A57" s="107"/>
      <c r="B57" s="107"/>
      <c r="C57" s="107"/>
      <c r="D57" s="107"/>
      <c r="E57" s="107"/>
      <c r="F57" s="107"/>
    </row>
    <row r="58" spans="1:6" x14ac:dyDescent="0.2">
      <c r="A58" s="107"/>
      <c r="B58" s="107"/>
      <c r="C58" s="107"/>
      <c r="D58" s="107"/>
      <c r="E58" s="107"/>
      <c r="F58" s="107"/>
    </row>
    <row r="59" spans="1:6" x14ac:dyDescent="0.2">
      <c r="A59" s="107"/>
      <c r="B59" s="107"/>
      <c r="C59" s="107"/>
      <c r="D59" s="107"/>
      <c r="E59" s="107"/>
      <c r="F59" s="107"/>
    </row>
    <row r="60" spans="1:6" x14ac:dyDescent="0.2">
      <c r="A60" s="107"/>
      <c r="B60" s="107"/>
      <c r="C60" s="107"/>
      <c r="D60" s="107"/>
      <c r="E60" s="107"/>
      <c r="F60" s="107"/>
    </row>
    <row r="61" spans="1:6" x14ac:dyDescent="0.2">
      <c r="A61" s="107"/>
      <c r="B61" s="107"/>
      <c r="C61" s="107"/>
      <c r="D61" s="107"/>
      <c r="E61" s="107"/>
      <c r="F61" s="107"/>
    </row>
    <row r="62" spans="1:6" x14ac:dyDescent="0.2">
      <c r="A62" s="107"/>
      <c r="B62" s="107"/>
      <c r="C62" s="107"/>
      <c r="D62" s="107"/>
      <c r="E62" s="107"/>
      <c r="F62" s="107"/>
    </row>
    <row r="63" spans="1:6" x14ac:dyDescent="0.2">
      <c r="A63" s="107"/>
      <c r="B63" s="107"/>
      <c r="C63" s="107"/>
      <c r="D63" s="107"/>
      <c r="E63" s="107"/>
      <c r="F63" s="107"/>
    </row>
    <row r="64" spans="1:6" x14ac:dyDescent="0.2">
      <c r="A64" s="107"/>
      <c r="B64" s="107"/>
      <c r="C64" s="107"/>
      <c r="D64" s="107"/>
      <c r="E64" s="107"/>
      <c r="F64" s="107"/>
    </row>
    <row r="65" spans="1:6" x14ac:dyDescent="0.2">
      <c r="A65" s="107"/>
      <c r="B65" s="107"/>
      <c r="C65" s="107"/>
      <c r="D65" s="107"/>
      <c r="E65" s="107"/>
      <c r="F65" s="107"/>
    </row>
    <row r="66" spans="1:6" x14ac:dyDescent="0.2">
      <c r="A66" s="107"/>
      <c r="B66" s="107"/>
      <c r="C66" s="107"/>
      <c r="D66" s="107"/>
      <c r="E66" s="107"/>
      <c r="F66" s="107"/>
    </row>
    <row r="67" spans="1:6" x14ac:dyDescent="0.2">
      <c r="A67" s="107"/>
      <c r="B67" s="107"/>
      <c r="C67" s="107"/>
      <c r="D67" s="107"/>
      <c r="E67" s="107"/>
      <c r="F67" s="107"/>
    </row>
    <row r="68" spans="1:6" x14ac:dyDescent="0.2">
      <c r="A68" s="107"/>
      <c r="B68" s="107"/>
      <c r="C68" s="107"/>
      <c r="D68" s="107"/>
      <c r="E68" s="107"/>
      <c r="F68" s="107"/>
    </row>
    <row r="69" spans="1:6" x14ac:dyDescent="0.2">
      <c r="A69" s="107"/>
      <c r="B69" s="107"/>
      <c r="C69" s="107"/>
      <c r="D69" s="107"/>
      <c r="E69" s="107"/>
      <c r="F69" s="107"/>
    </row>
    <row r="70" spans="1:6" x14ac:dyDescent="0.2">
      <c r="A70" s="107"/>
      <c r="B70" s="107"/>
      <c r="C70" s="107"/>
      <c r="D70" s="107"/>
      <c r="E70" s="107"/>
      <c r="F70" s="107"/>
    </row>
    <row r="71" spans="1:6" x14ac:dyDescent="0.2">
      <c r="A71" s="107"/>
      <c r="B71" s="107"/>
    </row>
    <row r="72" spans="1:6" x14ac:dyDescent="0.2">
      <c r="A72" s="107"/>
      <c r="B72" s="107"/>
    </row>
    <row r="73" spans="1:6" x14ac:dyDescent="0.2">
      <c r="A73" s="107"/>
      <c r="B73" s="107"/>
    </row>
    <row r="74" spans="1:6" x14ac:dyDescent="0.2">
      <c r="A74" s="107"/>
      <c r="B74" s="107"/>
    </row>
    <row r="75" spans="1:6" x14ac:dyDescent="0.2">
      <c r="A75" s="107"/>
      <c r="B75" s="107"/>
    </row>
    <row r="76" spans="1:6" x14ac:dyDescent="0.2">
      <c r="A76" s="107"/>
      <c r="B76" s="107"/>
    </row>
    <row r="77" spans="1:6" x14ac:dyDescent="0.2">
      <c r="A77" s="107"/>
      <c r="B77" s="107"/>
    </row>
    <row r="78" spans="1:6" x14ac:dyDescent="0.2">
      <c r="A78" s="107"/>
      <c r="B78" s="107"/>
    </row>
    <row r="79" spans="1:6" x14ac:dyDescent="0.2">
      <c r="B79" s="8"/>
    </row>
    <row r="80" spans="1:6" x14ac:dyDescent="0.2">
      <c r="B80" s="8"/>
    </row>
    <row r="81" spans="2:2" x14ac:dyDescent="0.2">
      <c r="B81" s="8"/>
    </row>
    <row r="82" spans="2:2" x14ac:dyDescent="0.2">
      <c r="B82" s="8"/>
    </row>
    <row r="83" spans="2:2" x14ac:dyDescent="0.2">
      <c r="B83" s="8"/>
    </row>
    <row r="84" spans="2:2" x14ac:dyDescent="0.2">
      <c r="B84" s="8"/>
    </row>
    <row r="85" spans="2:2" x14ac:dyDescent="0.2">
      <c r="B85" s="8"/>
    </row>
    <row r="86" spans="2:2" x14ac:dyDescent="0.2">
      <c r="B86" s="8"/>
    </row>
    <row r="87" spans="2:2" x14ac:dyDescent="0.2">
      <c r="B87" s="8"/>
    </row>
    <row r="88" spans="2:2" x14ac:dyDescent="0.2">
      <c r="B88" s="8"/>
    </row>
    <row r="89" spans="2:2" x14ac:dyDescent="0.2">
      <c r="B89" s="8"/>
    </row>
    <row r="90" spans="2:2" x14ac:dyDescent="0.2">
      <c r="B90" s="8"/>
    </row>
    <row r="91" spans="2:2" x14ac:dyDescent="0.2">
      <c r="B91" s="8"/>
    </row>
    <row r="92" spans="2:2" x14ac:dyDescent="0.2">
      <c r="B92" s="8"/>
    </row>
    <row r="93" spans="2:2" x14ac:dyDescent="0.2">
      <c r="B93" s="8"/>
    </row>
    <row r="94" spans="2:2" x14ac:dyDescent="0.2">
      <c r="B94" s="8"/>
    </row>
    <row r="95" spans="2:2" x14ac:dyDescent="0.2">
      <c r="B95" s="8"/>
    </row>
    <row r="96" spans="2:2" x14ac:dyDescent="0.2">
      <c r="B96" s="8"/>
    </row>
    <row r="97" spans="2:2" x14ac:dyDescent="0.2">
      <c r="B97" s="8"/>
    </row>
    <row r="98" spans="2:2" x14ac:dyDescent="0.2">
      <c r="B98" s="8"/>
    </row>
    <row r="99" spans="2:2" x14ac:dyDescent="0.2">
      <c r="B99" s="8"/>
    </row>
    <row r="100" spans="2:2" x14ac:dyDescent="0.2">
      <c r="B100" s="8"/>
    </row>
    <row r="101" spans="2:2" x14ac:dyDescent="0.2">
      <c r="B101" s="8"/>
    </row>
    <row r="102" spans="2:2" x14ac:dyDescent="0.2">
      <c r="B102" s="8"/>
    </row>
    <row r="103" spans="2:2" x14ac:dyDescent="0.2">
      <c r="B103" s="8"/>
    </row>
    <row r="104" spans="2:2" x14ac:dyDescent="0.2">
      <c r="B104" s="8"/>
    </row>
    <row r="105" spans="2:2" x14ac:dyDescent="0.2">
      <c r="B105" s="8"/>
    </row>
    <row r="106" spans="2:2" x14ac:dyDescent="0.2">
      <c r="B106" s="8"/>
    </row>
    <row r="107" spans="2:2" x14ac:dyDescent="0.2">
      <c r="B107" s="8"/>
    </row>
    <row r="108" spans="2:2" x14ac:dyDescent="0.2">
      <c r="B108" s="8"/>
    </row>
    <row r="109" spans="2:2" x14ac:dyDescent="0.2">
      <c r="B109" s="8"/>
    </row>
    <row r="110" spans="2:2" x14ac:dyDescent="0.2">
      <c r="B110" s="8"/>
    </row>
    <row r="111" spans="2:2" x14ac:dyDescent="0.2">
      <c r="B111" s="8"/>
    </row>
    <row r="112" spans="2:2" x14ac:dyDescent="0.2">
      <c r="B112" s="8"/>
    </row>
    <row r="113" spans="2:2" x14ac:dyDescent="0.2">
      <c r="B113" s="8"/>
    </row>
    <row r="114" spans="2:2" x14ac:dyDescent="0.2">
      <c r="B114" s="8"/>
    </row>
    <row r="115" spans="2:2" x14ac:dyDescent="0.2">
      <c r="B115" s="8"/>
    </row>
    <row r="116" spans="2:2" x14ac:dyDescent="0.2">
      <c r="B116" s="8"/>
    </row>
    <row r="117" spans="2:2" x14ac:dyDescent="0.2">
      <c r="B117" s="8"/>
    </row>
    <row r="118" spans="2:2" x14ac:dyDescent="0.2">
      <c r="B118" s="8"/>
    </row>
    <row r="119" spans="2:2" x14ac:dyDescent="0.2">
      <c r="B119" s="8"/>
    </row>
    <row r="120" spans="2:2" x14ac:dyDescent="0.2">
      <c r="B120" s="8"/>
    </row>
    <row r="121" spans="2:2" x14ac:dyDescent="0.2">
      <c r="B121" s="8"/>
    </row>
    <row r="122" spans="2:2" x14ac:dyDescent="0.2">
      <c r="B122" s="8"/>
    </row>
    <row r="123" spans="2:2" x14ac:dyDescent="0.2">
      <c r="B123" s="8"/>
    </row>
    <row r="124" spans="2:2" x14ac:dyDescent="0.2">
      <c r="B124" s="8"/>
    </row>
    <row r="125" spans="2:2" x14ac:dyDescent="0.2">
      <c r="B125" s="8"/>
    </row>
    <row r="126" spans="2:2" x14ac:dyDescent="0.2">
      <c r="B126" s="8"/>
    </row>
    <row r="127" spans="2:2" x14ac:dyDescent="0.2">
      <c r="B127" s="8"/>
    </row>
    <row r="128" spans="2:2" x14ac:dyDescent="0.2">
      <c r="B128" s="8"/>
    </row>
    <row r="129" spans="2:2" x14ac:dyDescent="0.2">
      <c r="B129" s="8"/>
    </row>
    <row r="130" spans="2:2" x14ac:dyDescent="0.2">
      <c r="B130" s="8"/>
    </row>
    <row r="131" spans="2:2" x14ac:dyDescent="0.2">
      <c r="B131" s="8"/>
    </row>
    <row r="132" spans="2:2" x14ac:dyDescent="0.2">
      <c r="B132" s="8"/>
    </row>
    <row r="133" spans="2:2" x14ac:dyDescent="0.2">
      <c r="B133" s="8"/>
    </row>
    <row r="134" spans="2:2" x14ac:dyDescent="0.2">
      <c r="B134" s="8"/>
    </row>
    <row r="135" spans="2:2" x14ac:dyDescent="0.2">
      <c r="B135" s="8"/>
    </row>
    <row r="136" spans="2:2" x14ac:dyDescent="0.2">
      <c r="B136" s="8"/>
    </row>
    <row r="137" spans="2:2" x14ac:dyDescent="0.2">
      <c r="B137" s="8"/>
    </row>
    <row r="138" spans="2:2" x14ac:dyDescent="0.2">
      <c r="B138" s="8"/>
    </row>
    <row r="139" spans="2:2" x14ac:dyDescent="0.2">
      <c r="B139" s="8"/>
    </row>
    <row r="140" spans="2:2" x14ac:dyDescent="0.2">
      <c r="B140" s="8"/>
    </row>
    <row r="141" spans="2:2" x14ac:dyDescent="0.2">
      <c r="B141" s="8"/>
    </row>
    <row r="142" spans="2:2" x14ac:dyDescent="0.2">
      <c r="B142" s="8"/>
    </row>
    <row r="143" spans="2:2" x14ac:dyDescent="0.2">
      <c r="B143" s="8"/>
    </row>
    <row r="144" spans="2:2" x14ac:dyDescent="0.2">
      <c r="B144" s="8"/>
    </row>
    <row r="145" spans="2:2" x14ac:dyDescent="0.2">
      <c r="B145" s="8"/>
    </row>
    <row r="146" spans="2:2" x14ac:dyDescent="0.2">
      <c r="B146" s="8"/>
    </row>
    <row r="147" spans="2:2" x14ac:dyDescent="0.2">
      <c r="B147" s="8"/>
    </row>
    <row r="148" spans="2:2" x14ac:dyDescent="0.2">
      <c r="B148" s="8"/>
    </row>
    <row r="149" spans="2:2" x14ac:dyDescent="0.2">
      <c r="B149" s="8"/>
    </row>
    <row r="150" spans="2:2" x14ac:dyDescent="0.2">
      <c r="B150" s="8"/>
    </row>
    <row r="151" spans="2:2" x14ac:dyDescent="0.2">
      <c r="B151" s="8"/>
    </row>
    <row r="152" spans="2:2" x14ac:dyDescent="0.2">
      <c r="B152" s="8"/>
    </row>
    <row r="153" spans="2:2" x14ac:dyDescent="0.2">
      <c r="B153" s="8"/>
    </row>
    <row r="154" spans="2:2" x14ac:dyDescent="0.2">
      <c r="B154" s="8"/>
    </row>
    <row r="155" spans="2:2" x14ac:dyDescent="0.2">
      <c r="B155" s="8"/>
    </row>
    <row r="156" spans="2:2" x14ac:dyDescent="0.2">
      <c r="B156" s="8"/>
    </row>
    <row r="157" spans="2:2" x14ac:dyDescent="0.2">
      <c r="B157" s="8"/>
    </row>
    <row r="158" spans="2:2" x14ac:dyDescent="0.2">
      <c r="B158" s="8"/>
    </row>
    <row r="159" spans="2:2" x14ac:dyDescent="0.2">
      <c r="B159" s="8"/>
    </row>
    <row r="160" spans="2:2" x14ac:dyDescent="0.2">
      <c r="B160" s="8"/>
    </row>
    <row r="161" spans="2:2" x14ac:dyDescent="0.2">
      <c r="B161" s="8"/>
    </row>
    <row r="162" spans="2:2" x14ac:dyDescent="0.2">
      <c r="B162" s="8"/>
    </row>
    <row r="163" spans="2:2" x14ac:dyDescent="0.2">
      <c r="B163" s="8"/>
    </row>
    <row r="164" spans="2:2" x14ac:dyDescent="0.2">
      <c r="B164" s="8"/>
    </row>
    <row r="165" spans="2:2" x14ac:dyDescent="0.2">
      <c r="B165" s="8"/>
    </row>
    <row r="166" spans="2:2" x14ac:dyDescent="0.2">
      <c r="B166" s="8"/>
    </row>
    <row r="167" spans="2:2" x14ac:dyDescent="0.2">
      <c r="B167" s="8"/>
    </row>
    <row r="168" spans="2:2" x14ac:dyDescent="0.2">
      <c r="B168" s="8"/>
    </row>
    <row r="169" spans="2:2" x14ac:dyDescent="0.2">
      <c r="B169" s="8"/>
    </row>
    <row r="170" spans="2:2" x14ac:dyDescent="0.2">
      <c r="B170" s="8"/>
    </row>
    <row r="171" spans="2:2" x14ac:dyDescent="0.2">
      <c r="B171" s="8"/>
    </row>
    <row r="172" spans="2:2" x14ac:dyDescent="0.2">
      <c r="B172" s="8"/>
    </row>
    <row r="173" spans="2:2" x14ac:dyDescent="0.2">
      <c r="B173" s="8"/>
    </row>
    <row r="174" spans="2:2" x14ac:dyDescent="0.2">
      <c r="B174" s="8"/>
    </row>
    <row r="175" spans="2:2" x14ac:dyDescent="0.2">
      <c r="B175" s="8"/>
    </row>
    <row r="176" spans="2:2" x14ac:dyDescent="0.2">
      <c r="B176" s="8"/>
    </row>
    <row r="177" spans="2:2" x14ac:dyDescent="0.2">
      <c r="B177" s="8"/>
    </row>
    <row r="178" spans="2:2" x14ac:dyDescent="0.2">
      <c r="B178" s="8"/>
    </row>
    <row r="179" spans="2:2" x14ac:dyDescent="0.2">
      <c r="B179" s="8"/>
    </row>
    <row r="180" spans="2:2" x14ac:dyDescent="0.2">
      <c r="B180" s="8"/>
    </row>
    <row r="181" spans="2:2" x14ac:dyDescent="0.2">
      <c r="B181" s="8"/>
    </row>
    <row r="182" spans="2:2" x14ac:dyDescent="0.2">
      <c r="B182" s="8"/>
    </row>
    <row r="183" spans="2:2" x14ac:dyDescent="0.2">
      <c r="B183" s="8"/>
    </row>
    <row r="184" spans="2:2" x14ac:dyDescent="0.2">
      <c r="B184" s="8"/>
    </row>
    <row r="185" spans="2:2" x14ac:dyDescent="0.2">
      <c r="B185" s="8"/>
    </row>
    <row r="186" spans="2:2" x14ac:dyDescent="0.2">
      <c r="B186" s="8"/>
    </row>
    <row r="187" spans="2:2" x14ac:dyDescent="0.2">
      <c r="B187" s="8"/>
    </row>
    <row r="188" spans="2:2" x14ac:dyDescent="0.2">
      <c r="B188" s="8"/>
    </row>
    <row r="189" spans="2:2" x14ac:dyDescent="0.2">
      <c r="B189" s="8"/>
    </row>
    <row r="190" spans="2:2" x14ac:dyDescent="0.2">
      <c r="B190" s="8"/>
    </row>
    <row r="191" spans="2:2" x14ac:dyDescent="0.2">
      <c r="B191" s="8"/>
    </row>
    <row r="192" spans="2:2" x14ac:dyDescent="0.2">
      <c r="B192" s="8"/>
    </row>
    <row r="193" spans="2:2" x14ac:dyDescent="0.2">
      <c r="B193" s="8"/>
    </row>
    <row r="194" spans="2:2" x14ac:dyDescent="0.2">
      <c r="B194" s="8"/>
    </row>
    <row r="195" spans="2:2" x14ac:dyDescent="0.2">
      <c r="B195" s="8"/>
    </row>
    <row r="196" spans="2:2" x14ac:dyDescent="0.2">
      <c r="B196" s="8"/>
    </row>
    <row r="197" spans="2:2" x14ac:dyDescent="0.2">
      <c r="B197" s="8"/>
    </row>
    <row r="198" spans="2:2" x14ac:dyDescent="0.2">
      <c r="B198" s="8"/>
    </row>
    <row r="199" spans="2:2" x14ac:dyDescent="0.2">
      <c r="B199" s="8"/>
    </row>
    <row r="200" spans="2:2" x14ac:dyDescent="0.2">
      <c r="B200" s="8"/>
    </row>
    <row r="201" spans="2:2" x14ac:dyDescent="0.2">
      <c r="B201" s="8"/>
    </row>
    <row r="202" spans="2:2" x14ac:dyDescent="0.2">
      <c r="B202" s="8"/>
    </row>
    <row r="203" spans="2:2" x14ac:dyDescent="0.2">
      <c r="B203" s="8"/>
    </row>
    <row r="204" spans="2:2" x14ac:dyDescent="0.2">
      <c r="B204" s="8"/>
    </row>
    <row r="205" spans="2:2" x14ac:dyDescent="0.2">
      <c r="B205" s="8"/>
    </row>
    <row r="206" spans="2:2" x14ac:dyDescent="0.2">
      <c r="B206" s="8"/>
    </row>
    <row r="207" spans="2:2" x14ac:dyDescent="0.2">
      <c r="B207" s="8"/>
    </row>
    <row r="208" spans="2:2" x14ac:dyDescent="0.2">
      <c r="B208" s="8"/>
    </row>
    <row r="209" spans="2:2" x14ac:dyDescent="0.2">
      <c r="B209" s="8"/>
    </row>
    <row r="210" spans="2:2" x14ac:dyDescent="0.2">
      <c r="B210" s="8"/>
    </row>
    <row r="211" spans="2:2" x14ac:dyDescent="0.2">
      <c r="B211" s="8"/>
    </row>
    <row r="212" spans="2:2" x14ac:dyDescent="0.2">
      <c r="B212" s="8"/>
    </row>
    <row r="213" spans="2:2" x14ac:dyDescent="0.2">
      <c r="B213" s="8"/>
    </row>
    <row r="214" spans="2:2" x14ac:dyDescent="0.2">
      <c r="B214" s="8"/>
    </row>
    <row r="215" spans="2:2" x14ac:dyDescent="0.2">
      <c r="B215" s="8"/>
    </row>
    <row r="216" spans="2:2" x14ac:dyDescent="0.2">
      <c r="B216" s="8"/>
    </row>
  </sheetData>
  <mergeCells count="2">
    <mergeCell ref="H1:I1"/>
    <mergeCell ref="O1:P1"/>
  </mergeCells>
  <hyperlinks>
    <hyperlink ref="H1:I1" location="Index!A1" display="Regresar al Índice" xr:uid="{00000000-0004-0000-6E00-000000000000}"/>
  </hyperlinks>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325A7-2077-4A75-96EF-9A488DF9040C}">
  <sheetPr codeName="Hoja125"/>
  <dimension ref="A1:I40"/>
  <sheetViews>
    <sheetView topLeftCell="A10" workbookViewId="0">
      <selection activeCell="A2" sqref="A2"/>
    </sheetView>
  </sheetViews>
  <sheetFormatPr baseColWidth="10" defaultRowHeight="12.75" x14ac:dyDescent="0.2"/>
  <cols>
    <col min="1" max="1" width="40.7109375" style="347" customWidth="1"/>
    <col min="2" max="3" width="10.7109375" style="347" customWidth="1"/>
    <col min="4" max="4" width="12" style="347" customWidth="1"/>
    <col min="5" max="5" width="10.7109375" style="347" customWidth="1"/>
    <col min="6" max="6" width="7.42578125" style="347" customWidth="1"/>
    <col min="7" max="7" width="3" style="347" customWidth="1"/>
    <col min="8" max="8" width="3.7109375" style="347" customWidth="1"/>
    <col min="9" max="11" width="9.140625" style="347" customWidth="1"/>
    <col min="12" max="16384" width="11.42578125" style="347"/>
  </cols>
  <sheetData>
    <row r="1" spans="1:9" x14ac:dyDescent="0.2">
      <c r="A1" s="107" t="s">
        <v>1757</v>
      </c>
      <c r="B1" s="347" t="s">
        <v>54</v>
      </c>
      <c r="C1" s="347" t="s">
        <v>54</v>
      </c>
      <c r="D1" s="347" t="s">
        <v>54</v>
      </c>
      <c r="E1" s="347" t="s">
        <v>54</v>
      </c>
      <c r="F1" s="347" t="s">
        <v>54</v>
      </c>
      <c r="G1" s="347" t="s">
        <v>54</v>
      </c>
      <c r="H1" s="409" t="s">
        <v>38</v>
      </c>
      <c r="I1" s="409"/>
    </row>
    <row r="2" spans="1:9" x14ac:dyDescent="0.2">
      <c r="A2" s="347" t="s">
        <v>152</v>
      </c>
      <c r="B2" s="347" t="s">
        <v>54</v>
      </c>
      <c r="C2" s="347" t="s">
        <v>54</v>
      </c>
      <c r="D2" s="347" t="s">
        <v>54</v>
      </c>
      <c r="E2" s="347" t="s">
        <v>54</v>
      </c>
      <c r="F2" s="347" t="s">
        <v>54</v>
      </c>
      <c r="G2" s="347" t="s">
        <v>54</v>
      </c>
      <c r="H2" s="347" t="s">
        <v>54</v>
      </c>
    </row>
    <row r="6" spans="1:9" x14ac:dyDescent="0.2">
      <c r="A6" s="347" t="s">
        <v>441</v>
      </c>
      <c r="B6" s="347" t="s">
        <v>1235</v>
      </c>
      <c r="C6" s="347" t="s">
        <v>1213</v>
      </c>
      <c r="D6" s="347" t="s">
        <v>1248</v>
      </c>
      <c r="E6" s="347" t="s">
        <v>1236</v>
      </c>
      <c r="F6" s="347" t="s">
        <v>442</v>
      </c>
    </row>
    <row r="7" spans="1:9" x14ac:dyDescent="0.2">
      <c r="A7" s="349" t="s">
        <v>1</v>
      </c>
      <c r="B7" s="349">
        <v>1053095</v>
      </c>
      <c r="C7" s="349">
        <v>1065556</v>
      </c>
      <c r="D7" s="349">
        <v>1065556</v>
      </c>
      <c r="E7" s="349">
        <v>1063429</v>
      </c>
      <c r="F7" s="349">
        <v>-2127</v>
      </c>
      <c r="G7" s="347">
        <f t="shared" ref="G7:G38" si="0">_xlfn.RANK.EQ(F7,$F$7:$F$38,0)</f>
        <v>32</v>
      </c>
    </row>
    <row r="8" spans="1:9" x14ac:dyDescent="0.2">
      <c r="A8" s="349" t="s">
        <v>9</v>
      </c>
      <c r="B8" s="349">
        <v>124898</v>
      </c>
      <c r="C8" s="349">
        <v>126560</v>
      </c>
      <c r="D8" s="349">
        <v>126560</v>
      </c>
      <c r="E8" s="349">
        <v>126345</v>
      </c>
      <c r="F8" s="349">
        <v>-215</v>
      </c>
      <c r="G8" s="347">
        <f t="shared" si="0"/>
        <v>31</v>
      </c>
    </row>
    <row r="9" spans="1:9" x14ac:dyDescent="0.2">
      <c r="A9" s="349" t="s">
        <v>31</v>
      </c>
      <c r="B9" s="349">
        <v>43912</v>
      </c>
      <c r="C9" s="349">
        <v>43533</v>
      </c>
      <c r="D9" s="349">
        <v>43533</v>
      </c>
      <c r="E9" s="349">
        <v>43333</v>
      </c>
      <c r="F9" s="349">
        <v>-200</v>
      </c>
      <c r="G9" s="347">
        <f t="shared" si="0"/>
        <v>30</v>
      </c>
    </row>
    <row r="10" spans="1:9" x14ac:dyDescent="0.2">
      <c r="A10" s="349" t="s">
        <v>17</v>
      </c>
      <c r="B10" s="349">
        <v>36985</v>
      </c>
      <c r="C10" s="349">
        <v>37170</v>
      </c>
      <c r="D10" s="349">
        <v>37170</v>
      </c>
      <c r="E10" s="349">
        <v>36990</v>
      </c>
      <c r="F10" s="349">
        <v>-180</v>
      </c>
      <c r="G10" s="347">
        <f t="shared" si="0"/>
        <v>29</v>
      </c>
    </row>
    <row r="11" spans="1:9" x14ac:dyDescent="0.2">
      <c r="A11" s="349" t="s">
        <v>13</v>
      </c>
      <c r="B11" s="349">
        <v>77149</v>
      </c>
      <c r="C11" s="349">
        <v>78074</v>
      </c>
      <c r="D11" s="349">
        <v>78074</v>
      </c>
      <c r="E11" s="349">
        <v>77908</v>
      </c>
      <c r="F11" s="349">
        <v>-166</v>
      </c>
      <c r="G11" s="347">
        <f t="shared" si="0"/>
        <v>28</v>
      </c>
    </row>
    <row r="12" spans="1:9" x14ac:dyDescent="0.2">
      <c r="A12" s="349" t="s">
        <v>29</v>
      </c>
      <c r="B12" s="349">
        <v>34764</v>
      </c>
      <c r="C12" s="349">
        <v>34174</v>
      </c>
      <c r="D12" s="349">
        <v>34174</v>
      </c>
      <c r="E12" s="349">
        <v>34014</v>
      </c>
      <c r="F12" s="349">
        <v>-160</v>
      </c>
      <c r="G12" s="347">
        <f t="shared" si="0"/>
        <v>27</v>
      </c>
    </row>
    <row r="13" spans="1:9" x14ac:dyDescent="0.2">
      <c r="A13" s="349" t="s">
        <v>27</v>
      </c>
      <c r="B13" s="349">
        <v>39129</v>
      </c>
      <c r="C13" s="349">
        <v>39024</v>
      </c>
      <c r="D13" s="349">
        <v>39024</v>
      </c>
      <c r="E13" s="349">
        <v>38890</v>
      </c>
      <c r="F13" s="349">
        <v>-134</v>
      </c>
      <c r="G13" s="347">
        <f t="shared" si="0"/>
        <v>26</v>
      </c>
    </row>
    <row r="14" spans="1:9" x14ac:dyDescent="0.2">
      <c r="A14" s="349" t="s">
        <v>8</v>
      </c>
      <c r="B14" s="349">
        <v>42125</v>
      </c>
      <c r="C14" s="349">
        <v>42300</v>
      </c>
      <c r="D14" s="349">
        <v>42300</v>
      </c>
      <c r="E14" s="349">
        <v>42172</v>
      </c>
      <c r="F14" s="349">
        <v>-128</v>
      </c>
      <c r="G14" s="347">
        <f t="shared" si="0"/>
        <v>25</v>
      </c>
    </row>
    <row r="15" spans="1:9" x14ac:dyDescent="0.2">
      <c r="A15" s="349" t="s">
        <v>15</v>
      </c>
      <c r="B15" s="349">
        <v>13586</v>
      </c>
      <c r="C15" s="349">
        <v>13719</v>
      </c>
      <c r="D15" s="349">
        <v>13719</v>
      </c>
      <c r="E15" s="349">
        <v>13594</v>
      </c>
      <c r="F15" s="349">
        <v>-125</v>
      </c>
      <c r="G15" s="347">
        <f t="shared" si="0"/>
        <v>24</v>
      </c>
    </row>
    <row r="16" spans="1:9" x14ac:dyDescent="0.2">
      <c r="A16" s="349" t="s">
        <v>26</v>
      </c>
      <c r="B16" s="349">
        <v>42858</v>
      </c>
      <c r="C16" s="349">
        <v>43507</v>
      </c>
      <c r="D16" s="349">
        <v>43507</v>
      </c>
      <c r="E16" s="349">
        <v>43394</v>
      </c>
      <c r="F16" s="349">
        <v>-113</v>
      </c>
      <c r="G16" s="347">
        <f t="shared" si="0"/>
        <v>23</v>
      </c>
    </row>
    <row r="17" spans="1:7" x14ac:dyDescent="0.2">
      <c r="A17" s="349" t="s">
        <v>21</v>
      </c>
      <c r="B17" s="349">
        <v>14299</v>
      </c>
      <c r="C17" s="349">
        <v>14448</v>
      </c>
      <c r="D17" s="349">
        <v>14448</v>
      </c>
      <c r="E17" s="349">
        <v>14336</v>
      </c>
      <c r="F17" s="349">
        <v>-112</v>
      </c>
      <c r="G17" s="347">
        <f t="shared" si="0"/>
        <v>22</v>
      </c>
    </row>
    <row r="18" spans="1:7" x14ac:dyDescent="0.2">
      <c r="A18" s="349" t="s">
        <v>11</v>
      </c>
      <c r="B18" s="349">
        <v>11363</v>
      </c>
      <c r="C18" s="349">
        <v>11673</v>
      </c>
      <c r="D18" s="349">
        <v>11673</v>
      </c>
      <c r="E18" s="349">
        <v>11607</v>
      </c>
      <c r="F18" s="349">
        <v>-66</v>
      </c>
      <c r="G18" s="347">
        <f t="shared" si="0"/>
        <v>20</v>
      </c>
    </row>
    <row r="19" spans="1:7" x14ac:dyDescent="0.2">
      <c r="A19" s="349" t="s">
        <v>0</v>
      </c>
      <c r="B19" s="349">
        <v>103200</v>
      </c>
      <c r="C19" s="349">
        <v>105675</v>
      </c>
      <c r="D19" s="349">
        <v>105675</v>
      </c>
      <c r="E19" s="349">
        <v>105609</v>
      </c>
      <c r="F19" s="349">
        <v>-66</v>
      </c>
      <c r="G19" s="347">
        <f t="shared" si="0"/>
        <v>20</v>
      </c>
    </row>
    <row r="20" spans="1:7" x14ac:dyDescent="0.2">
      <c r="A20" s="349" t="s">
        <v>25</v>
      </c>
      <c r="B20" s="349">
        <v>23673</v>
      </c>
      <c r="C20" s="349">
        <v>23802</v>
      </c>
      <c r="D20" s="349">
        <v>23802</v>
      </c>
      <c r="E20" s="349">
        <v>23741</v>
      </c>
      <c r="F20" s="349">
        <v>-61</v>
      </c>
      <c r="G20" s="347">
        <f t="shared" si="0"/>
        <v>19</v>
      </c>
    </row>
    <row r="21" spans="1:7" x14ac:dyDescent="0.2">
      <c r="A21" s="349" t="s">
        <v>18</v>
      </c>
      <c r="B21" s="349">
        <v>12565</v>
      </c>
      <c r="C21" s="349">
        <v>12596</v>
      </c>
      <c r="D21" s="349">
        <v>12596</v>
      </c>
      <c r="E21" s="349">
        <v>12537</v>
      </c>
      <c r="F21" s="349">
        <v>-59</v>
      </c>
      <c r="G21" s="347">
        <f t="shared" si="0"/>
        <v>18</v>
      </c>
    </row>
    <row r="22" spans="1:7" x14ac:dyDescent="0.2">
      <c r="A22" s="349" t="s">
        <v>10</v>
      </c>
      <c r="B22" s="349">
        <v>35582</v>
      </c>
      <c r="C22" s="349">
        <v>35695</v>
      </c>
      <c r="D22" s="349">
        <v>35695</v>
      </c>
      <c r="E22" s="349">
        <v>35642</v>
      </c>
      <c r="F22" s="349">
        <v>-53</v>
      </c>
      <c r="G22" s="347">
        <f t="shared" si="0"/>
        <v>17</v>
      </c>
    </row>
    <row r="23" spans="1:7" x14ac:dyDescent="0.2">
      <c r="A23" s="349" t="s">
        <v>3</v>
      </c>
      <c r="B23" s="349">
        <v>16734</v>
      </c>
      <c r="C23" s="349">
        <v>16707</v>
      </c>
      <c r="D23" s="349">
        <v>16707</v>
      </c>
      <c r="E23" s="349">
        <v>16656</v>
      </c>
      <c r="F23" s="349">
        <v>-51</v>
      </c>
      <c r="G23" s="347">
        <f t="shared" si="0"/>
        <v>15</v>
      </c>
    </row>
    <row r="24" spans="1:7" x14ac:dyDescent="0.2">
      <c r="A24" s="349" t="s">
        <v>30</v>
      </c>
      <c r="B24" s="349">
        <v>5449</v>
      </c>
      <c r="C24" s="349">
        <v>5549</v>
      </c>
      <c r="D24" s="349">
        <v>5549</v>
      </c>
      <c r="E24" s="349">
        <v>5498</v>
      </c>
      <c r="F24" s="349">
        <v>-51</v>
      </c>
      <c r="G24" s="347">
        <f t="shared" si="0"/>
        <v>15</v>
      </c>
    </row>
    <row r="25" spans="1:7" x14ac:dyDescent="0.2">
      <c r="A25" s="349" t="s">
        <v>6</v>
      </c>
      <c r="B25" s="349">
        <v>6295</v>
      </c>
      <c r="C25" s="349">
        <v>6418</v>
      </c>
      <c r="D25" s="349">
        <v>6418</v>
      </c>
      <c r="E25" s="349">
        <v>6369</v>
      </c>
      <c r="F25" s="349">
        <v>-49</v>
      </c>
      <c r="G25" s="347">
        <f t="shared" si="0"/>
        <v>13</v>
      </c>
    </row>
    <row r="26" spans="1:7" x14ac:dyDescent="0.2">
      <c r="A26" s="349" t="s">
        <v>14</v>
      </c>
      <c r="B26" s="349">
        <v>49238</v>
      </c>
      <c r="C26" s="349">
        <v>49507</v>
      </c>
      <c r="D26" s="349">
        <v>49507</v>
      </c>
      <c r="E26" s="349">
        <v>49458</v>
      </c>
      <c r="F26" s="349">
        <v>-49</v>
      </c>
      <c r="G26" s="347">
        <f t="shared" si="0"/>
        <v>13</v>
      </c>
    </row>
    <row r="27" spans="1:7" x14ac:dyDescent="0.2">
      <c r="A27" s="349" t="s">
        <v>16</v>
      </c>
      <c r="B27" s="349">
        <v>15961</v>
      </c>
      <c r="C27" s="349">
        <v>16245</v>
      </c>
      <c r="D27" s="349">
        <v>16245</v>
      </c>
      <c r="E27" s="349">
        <v>16200</v>
      </c>
      <c r="F27" s="349">
        <v>-45</v>
      </c>
      <c r="G27" s="347">
        <f t="shared" si="0"/>
        <v>12</v>
      </c>
    </row>
    <row r="28" spans="1:7" x14ac:dyDescent="0.2">
      <c r="A28" s="349" t="s">
        <v>19</v>
      </c>
      <c r="B28" s="349">
        <v>13588</v>
      </c>
      <c r="C28" s="349">
        <v>13869</v>
      </c>
      <c r="D28" s="349">
        <v>13869</v>
      </c>
      <c r="E28" s="349">
        <v>13826</v>
      </c>
      <c r="F28" s="349">
        <v>-43</v>
      </c>
      <c r="G28" s="347">
        <f t="shared" si="0"/>
        <v>11</v>
      </c>
    </row>
    <row r="29" spans="1:7" x14ac:dyDescent="0.2">
      <c r="A29" s="349" t="s">
        <v>7</v>
      </c>
      <c r="B29" s="349">
        <v>14753</v>
      </c>
      <c r="C29" s="349">
        <v>14786</v>
      </c>
      <c r="D29" s="349">
        <v>14786</v>
      </c>
      <c r="E29" s="349">
        <v>14747</v>
      </c>
      <c r="F29" s="349">
        <v>-39</v>
      </c>
      <c r="G29" s="347">
        <f t="shared" si="0"/>
        <v>10</v>
      </c>
    </row>
    <row r="30" spans="1:7" x14ac:dyDescent="0.2">
      <c r="A30" s="349" t="s">
        <v>4</v>
      </c>
      <c r="B30" s="349">
        <v>44593</v>
      </c>
      <c r="C30" s="349">
        <v>44653</v>
      </c>
      <c r="D30" s="349">
        <v>44653</v>
      </c>
      <c r="E30" s="349">
        <v>44615</v>
      </c>
      <c r="F30" s="349">
        <v>-38</v>
      </c>
      <c r="G30" s="347">
        <f t="shared" si="0"/>
        <v>9</v>
      </c>
    </row>
    <row r="31" spans="1:7" x14ac:dyDescent="0.2">
      <c r="A31" s="349" t="s">
        <v>12</v>
      </c>
      <c r="B31" s="349">
        <v>14605</v>
      </c>
      <c r="C31" s="349">
        <v>14532</v>
      </c>
      <c r="D31" s="349">
        <v>14532</v>
      </c>
      <c r="E31" s="349">
        <v>14500</v>
      </c>
      <c r="F31" s="349">
        <v>-32</v>
      </c>
      <c r="G31" s="347">
        <f t="shared" si="0"/>
        <v>8</v>
      </c>
    </row>
    <row r="32" spans="1:7" x14ac:dyDescent="0.2">
      <c r="A32" s="349" t="s">
        <v>24</v>
      </c>
      <c r="B32" s="349">
        <v>19462</v>
      </c>
      <c r="C32" s="349">
        <v>20714</v>
      </c>
      <c r="D32" s="349">
        <v>20714</v>
      </c>
      <c r="E32" s="349">
        <v>20683</v>
      </c>
      <c r="F32" s="349">
        <v>-31</v>
      </c>
      <c r="G32" s="347">
        <f t="shared" si="0"/>
        <v>7</v>
      </c>
    </row>
    <row r="33" spans="1:7" x14ac:dyDescent="0.2">
      <c r="A33" s="349" t="s">
        <v>22</v>
      </c>
      <c r="B33" s="349">
        <v>34468</v>
      </c>
      <c r="C33" s="349">
        <v>35020</v>
      </c>
      <c r="D33" s="349">
        <v>35020</v>
      </c>
      <c r="E33" s="349">
        <v>34995</v>
      </c>
      <c r="F33" s="349">
        <v>-25</v>
      </c>
      <c r="G33" s="347">
        <f t="shared" si="0"/>
        <v>6</v>
      </c>
    </row>
    <row r="34" spans="1:7" x14ac:dyDescent="0.2">
      <c r="A34" s="349" t="s">
        <v>33</v>
      </c>
      <c r="B34" s="349">
        <v>12015</v>
      </c>
      <c r="C34" s="349">
        <v>11966</v>
      </c>
      <c r="D34" s="349">
        <v>11966</v>
      </c>
      <c r="E34" s="349">
        <v>11943</v>
      </c>
      <c r="F34" s="349">
        <v>-23</v>
      </c>
      <c r="G34" s="347">
        <f t="shared" si="0"/>
        <v>5</v>
      </c>
    </row>
    <row r="35" spans="1:7" x14ac:dyDescent="0.2">
      <c r="A35" s="349" t="s">
        <v>28</v>
      </c>
      <c r="B35" s="349">
        <v>11428</v>
      </c>
      <c r="C35" s="349">
        <v>11763</v>
      </c>
      <c r="D35" s="349">
        <v>11763</v>
      </c>
      <c r="E35" s="349">
        <v>11759</v>
      </c>
      <c r="F35" s="349">
        <v>-4</v>
      </c>
      <c r="G35" s="347">
        <f t="shared" si="0"/>
        <v>4</v>
      </c>
    </row>
    <row r="36" spans="1:7" x14ac:dyDescent="0.2">
      <c r="A36" s="349" t="s">
        <v>23</v>
      </c>
      <c r="B36" s="349">
        <v>28619</v>
      </c>
      <c r="C36" s="349">
        <v>29588</v>
      </c>
      <c r="D36" s="349">
        <v>29588</v>
      </c>
      <c r="E36" s="349">
        <v>29593</v>
      </c>
      <c r="F36" s="349">
        <v>5</v>
      </c>
      <c r="G36" s="347">
        <f t="shared" si="0"/>
        <v>3</v>
      </c>
    </row>
    <row r="37" spans="1:7" x14ac:dyDescent="0.2">
      <c r="A37" s="349" t="s">
        <v>5</v>
      </c>
      <c r="B37" s="349">
        <v>14006</v>
      </c>
      <c r="C37" s="349">
        <v>14759</v>
      </c>
      <c r="D37" s="349">
        <v>14759</v>
      </c>
      <c r="E37" s="349">
        <v>14772</v>
      </c>
      <c r="F37" s="349">
        <v>13</v>
      </c>
      <c r="G37" s="347">
        <f t="shared" si="0"/>
        <v>2</v>
      </c>
    </row>
    <row r="38" spans="1:7" x14ac:dyDescent="0.2">
      <c r="A38" s="349" t="s">
        <v>32</v>
      </c>
      <c r="B38" s="349">
        <v>20863</v>
      </c>
      <c r="C38" s="349">
        <v>21443</v>
      </c>
      <c r="D38" s="349">
        <v>21443</v>
      </c>
      <c r="E38" s="349">
        <v>21515</v>
      </c>
      <c r="F38" s="349">
        <v>72</v>
      </c>
      <c r="G38" s="347">
        <f t="shared" si="0"/>
        <v>1</v>
      </c>
    </row>
    <row r="39" spans="1:7" x14ac:dyDescent="0.2">
      <c r="A39" s="349" t="s">
        <v>20</v>
      </c>
      <c r="B39" s="349">
        <v>74930</v>
      </c>
      <c r="C39" s="349">
        <v>76087</v>
      </c>
      <c r="D39" s="349">
        <v>76087</v>
      </c>
      <c r="E39" s="349">
        <v>76188</v>
      </c>
      <c r="F39" s="349">
        <v>101</v>
      </c>
    </row>
    <row r="40" spans="1:7" x14ac:dyDescent="0.2">
      <c r="F40" s="349"/>
    </row>
  </sheetData>
  <mergeCells count="1">
    <mergeCell ref="H1:I1"/>
  </mergeCells>
  <hyperlinks>
    <hyperlink ref="H1:I1" location="Index!A1" display="Regresar al Índice" xr:uid="{E6C7356D-483E-4D5D-B99F-DFD891C07557}"/>
  </hyperlink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B438B-67C4-472E-B207-C8F47A212912}">
  <sheetPr codeName="Hoja126"/>
  <dimension ref="A1:I39"/>
  <sheetViews>
    <sheetView topLeftCell="A7" workbookViewId="0">
      <selection activeCell="A2" sqref="A2"/>
    </sheetView>
  </sheetViews>
  <sheetFormatPr baseColWidth="10" defaultRowHeight="12.75" x14ac:dyDescent="0.2"/>
  <cols>
    <col min="1" max="6" width="11.42578125" style="347"/>
    <col min="7" max="7" width="11.85546875" style="347" customWidth="1"/>
    <col min="8" max="16384" width="11.42578125" style="347"/>
  </cols>
  <sheetData>
    <row r="1" spans="1:9" x14ac:dyDescent="0.2">
      <c r="A1" s="107" t="s">
        <v>1758</v>
      </c>
      <c r="B1" s="347" t="s">
        <v>54</v>
      </c>
      <c r="C1" s="347" t="s">
        <v>54</v>
      </c>
      <c r="D1" s="347" t="s">
        <v>54</v>
      </c>
      <c r="E1" s="347" t="s">
        <v>54</v>
      </c>
      <c r="F1" s="347" t="s">
        <v>54</v>
      </c>
      <c r="G1" s="347" t="s">
        <v>54</v>
      </c>
      <c r="H1" s="409" t="s">
        <v>38</v>
      </c>
      <c r="I1" s="409"/>
    </row>
    <row r="2" spans="1:9" x14ac:dyDescent="0.2">
      <c r="A2" s="347" t="s">
        <v>152</v>
      </c>
      <c r="B2" s="347" t="s">
        <v>54</v>
      </c>
      <c r="C2" s="347" t="s">
        <v>54</v>
      </c>
      <c r="D2" s="347" t="s">
        <v>54</v>
      </c>
      <c r="E2" s="347" t="s">
        <v>54</v>
      </c>
      <c r="F2" s="347" t="s">
        <v>54</v>
      </c>
      <c r="G2" s="347" t="s">
        <v>54</v>
      </c>
      <c r="H2" s="347" t="s">
        <v>54</v>
      </c>
    </row>
    <row r="6" spans="1:9" x14ac:dyDescent="0.2">
      <c r="A6" s="347" t="s">
        <v>441</v>
      </c>
      <c r="B6" s="347" t="s">
        <v>1235</v>
      </c>
      <c r="C6" s="347" t="s">
        <v>1213</v>
      </c>
      <c r="D6" s="347" t="s">
        <v>1248</v>
      </c>
      <c r="E6" s="347" t="s">
        <v>1236</v>
      </c>
      <c r="F6" s="347" t="s">
        <v>443</v>
      </c>
    </row>
    <row r="7" spans="1:9" x14ac:dyDescent="0.2">
      <c r="A7" s="347" t="s">
        <v>30</v>
      </c>
      <c r="B7" s="349">
        <v>5449</v>
      </c>
      <c r="C7" s="349">
        <v>5549</v>
      </c>
      <c r="D7" s="349">
        <v>5549</v>
      </c>
      <c r="E7" s="349">
        <v>5498</v>
      </c>
      <c r="F7" s="350">
        <v>-9.1908451973328198E-3</v>
      </c>
      <c r="G7" s="347">
        <f t="shared" ref="G7:G39" si="0">_xlfn.RANK.EQ(F7,$F$7:$F$39,0)</f>
        <v>33</v>
      </c>
    </row>
    <row r="8" spans="1:9" x14ac:dyDescent="0.2">
      <c r="A8" s="347" t="s">
        <v>15</v>
      </c>
      <c r="B8" s="349">
        <v>13586</v>
      </c>
      <c r="C8" s="349">
        <v>13719</v>
      </c>
      <c r="D8" s="349">
        <v>13719</v>
      </c>
      <c r="E8" s="349">
        <v>13594</v>
      </c>
      <c r="F8" s="350">
        <v>-9.1114512719585594E-3</v>
      </c>
      <c r="G8" s="347">
        <f t="shared" si="0"/>
        <v>32</v>
      </c>
    </row>
    <row r="9" spans="1:9" x14ac:dyDescent="0.2">
      <c r="A9" s="347" t="s">
        <v>21</v>
      </c>
      <c r="B9" s="349">
        <v>14299</v>
      </c>
      <c r="C9" s="349">
        <v>14448</v>
      </c>
      <c r="D9" s="349">
        <v>14448</v>
      </c>
      <c r="E9" s="349">
        <v>14336</v>
      </c>
      <c r="F9" s="350">
        <v>-7.7519379844961404E-3</v>
      </c>
      <c r="G9" s="347">
        <f t="shared" si="0"/>
        <v>31</v>
      </c>
    </row>
    <row r="10" spans="1:9" x14ac:dyDescent="0.2">
      <c r="A10" s="347" t="s">
        <v>6</v>
      </c>
      <c r="B10" s="349">
        <v>6295</v>
      </c>
      <c r="C10" s="349">
        <v>6418</v>
      </c>
      <c r="D10" s="349">
        <v>6418</v>
      </c>
      <c r="E10" s="349">
        <v>6369</v>
      </c>
      <c r="F10" s="350">
        <v>-7.6347771891555104E-3</v>
      </c>
      <c r="G10" s="347">
        <f t="shared" si="0"/>
        <v>30</v>
      </c>
    </row>
    <row r="11" spans="1:9" x14ac:dyDescent="0.2">
      <c r="A11" s="347" t="s">
        <v>11</v>
      </c>
      <c r="B11" s="349">
        <v>11363</v>
      </c>
      <c r="C11" s="349">
        <v>11673</v>
      </c>
      <c r="D11" s="349">
        <v>11673</v>
      </c>
      <c r="E11" s="349">
        <v>11607</v>
      </c>
      <c r="F11" s="350">
        <v>-5.6540735029555504E-3</v>
      </c>
      <c r="G11" s="347">
        <f t="shared" si="0"/>
        <v>29</v>
      </c>
    </row>
    <row r="12" spans="1:9" x14ac:dyDescent="0.2">
      <c r="A12" s="347" t="s">
        <v>17</v>
      </c>
      <c r="B12" s="349">
        <v>36985</v>
      </c>
      <c r="C12" s="349">
        <v>37170</v>
      </c>
      <c r="D12" s="349">
        <v>37170</v>
      </c>
      <c r="E12" s="349">
        <v>36990</v>
      </c>
      <c r="F12" s="350">
        <v>-4.8426150121065898E-3</v>
      </c>
      <c r="G12" s="347">
        <f t="shared" si="0"/>
        <v>28</v>
      </c>
    </row>
    <row r="13" spans="1:9" x14ac:dyDescent="0.2">
      <c r="A13" s="347" t="s">
        <v>18</v>
      </c>
      <c r="B13" s="349">
        <v>12565</v>
      </c>
      <c r="C13" s="349">
        <v>12596</v>
      </c>
      <c r="D13" s="349">
        <v>12596</v>
      </c>
      <c r="E13" s="349">
        <v>12537</v>
      </c>
      <c r="F13" s="350">
        <v>-4.6840266751350104E-3</v>
      </c>
      <c r="G13" s="347">
        <f t="shared" si="0"/>
        <v>27</v>
      </c>
    </row>
    <row r="14" spans="1:9" x14ac:dyDescent="0.2">
      <c r="A14" s="347" t="s">
        <v>29</v>
      </c>
      <c r="B14" s="349">
        <v>34764</v>
      </c>
      <c r="C14" s="349">
        <v>34174</v>
      </c>
      <c r="D14" s="349">
        <v>34174</v>
      </c>
      <c r="E14" s="349">
        <v>34014</v>
      </c>
      <c r="F14" s="350">
        <v>-4.6819219289517804E-3</v>
      </c>
      <c r="G14" s="347">
        <f t="shared" si="0"/>
        <v>26</v>
      </c>
    </row>
    <row r="15" spans="1:9" x14ac:dyDescent="0.2">
      <c r="A15" s="347" t="s">
        <v>31</v>
      </c>
      <c r="B15" s="349">
        <v>43912</v>
      </c>
      <c r="C15" s="349">
        <v>43533</v>
      </c>
      <c r="D15" s="349">
        <v>43533</v>
      </c>
      <c r="E15" s="349">
        <v>43333</v>
      </c>
      <c r="F15" s="350">
        <v>-4.5942158822043196E-3</v>
      </c>
      <c r="G15" s="347">
        <f t="shared" si="0"/>
        <v>25</v>
      </c>
    </row>
    <row r="16" spans="1:9" x14ac:dyDescent="0.2">
      <c r="A16" s="347" t="s">
        <v>27</v>
      </c>
      <c r="B16" s="349">
        <v>39129</v>
      </c>
      <c r="C16" s="349">
        <v>39024</v>
      </c>
      <c r="D16" s="349">
        <v>39024</v>
      </c>
      <c r="E16" s="349">
        <v>38890</v>
      </c>
      <c r="F16" s="350">
        <v>-3.4337843378433601E-3</v>
      </c>
      <c r="G16" s="347">
        <f t="shared" si="0"/>
        <v>24</v>
      </c>
    </row>
    <row r="17" spans="1:7" x14ac:dyDescent="0.2">
      <c r="A17" s="347" t="s">
        <v>19</v>
      </c>
      <c r="B17" s="349">
        <v>13588</v>
      </c>
      <c r="C17" s="349">
        <v>13869</v>
      </c>
      <c r="D17" s="349">
        <v>13869</v>
      </c>
      <c r="E17" s="349">
        <v>13826</v>
      </c>
      <c r="F17" s="350">
        <v>-3.1004398298363199E-3</v>
      </c>
      <c r="G17" s="347">
        <f t="shared" si="0"/>
        <v>23</v>
      </c>
    </row>
    <row r="18" spans="1:7" x14ac:dyDescent="0.2">
      <c r="A18" s="347" t="s">
        <v>3</v>
      </c>
      <c r="B18" s="349">
        <v>16734</v>
      </c>
      <c r="C18" s="349">
        <v>16707</v>
      </c>
      <c r="D18" s="349">
        <v>16707</v>
      </c>
      <c r="E18" s="349">
        <v>16656</v>
      </c>
      <c r="F18" s="350">
        <v>-3.0526126773209299E-3</v>
      </c>
      <c r="G18" s="347">
        <f t="shared" si="0"/>
        <v>22</v>
      </c>
    </row>
    <row r="19" spans="1:7" x14ac:dyDescent="0.2">
      <c r="A19" s="347" t="s">
        <v>8</v>
      </c>
      <c r="B19" s="349">
        <v>42125</v>
      </c>
      <c r="C19" s="349">
        <v>42300</v>
      </c>
      <c r="D19" s="349">
        <v>42300</v>
      </c>
      <c r="E19" s="349">
        <v>42172</v>
      </c>
      <c r="F19" s="350">
        <v>-3.0260047281324099E-3</v>
      </c>
      <c r="G19" s="347">
        <f t="shared" si="0"/>
        <v>21</v>
      </c>
    </row>
    <row r="20" spans="1:7" x14ac:dyDescent="0.2">
      <c r="A20" s="347" t="s">
        <v>16</v>
      </c>
      <c r="B20" s="349">
        <v>15961</v>
      </c>
      <c r="C20" s="349">
        <v>16245</v>
      </c>
      <c r="D20" s="349">
        <v>16245</v>
      </c>
      <c r="E20" s="349">
        <v>16200</v>
      </c>
      <c r="F20" s="350">
        <v>-2.7700831024930501E-3</v>
      </c>
      <c r="G20" s="347">
        <f t="shared" si="0"/>
        <v>20</v>
      </c>
    </row>
    <row r="21" spans="1:7" x14ac:dyDescent="0.2">
      <c r="A21" s="347" t="s">
        <v>7</v>
      </c>
      <c r="B21" s="349">
        <v>14753</v>
      </c>
      <c r="C21" s="349">
        <v>14786</v>
      </c>
      <c r="D21" s="349">
        <v>14786</v>
      </c>
      <c r="E21" s="349">
        <v>14747</v>
      </c>
      <c r="F21" s="350">
        <v>-2.6376301907209401E-3</v>
      </c>
      <c r="G21" s="347">
        <f t="shared" si="0"/>
        <v>19</v>
      </c>
    </row>
    <row r="22" spans="1:7" x14ac:dyDescent="0.2">
      <c r="A22" s="347" t="s">
        <v>26</v>
      </c>
      <c r="B22" s="349">
        <v>42858</v>
      </c>
      <c r="C22" s="349">
        <v>43507</v>
      </c>
      <c r="D22" s="349">
        <v>43507</v>
      </c>
      <c r="E22" s="349">
        <v>43394</v>
      </c>
      <c r="F22" s="350">
        <v>-2.59728319580754E-3</v>
      </c>
      <c r="G22" s="347">
        <f t="shared" si="0"/>
        <v>18</v>
      </c>
    </row>
    <row r="23" spans="1:7" x14ac:dyDescent="0.2">
      <c r="A23" s="347" t="s">
        <v>25</v>
      </c>
      <c r="B23" s="349">
        <v>23673</v>
      </c>
      <c r="C23" s="349">
        <v>23802</v>
      </c>
      <c r="D23" s="349">
        <v>23802</v>
      </c>
      <c r="E23" s="349">
        <v>23741</v>
      </c>
      <c r="F23" s="350">
        <v>-2.56280984791191E-3</v>
      </c>
      <c r="G23" s="347">
        <f t="shared" si="0"/>
        <v>17</v>
      </c>
    </row>
    <row r="24" spans="1:7" x14ac:dyDescent="0.2">
      <c r="A24" s="347" t="s">
        <v>12</v>
      </c>
      <c r="B24" s="349">
        <v>14605</v>
      </c>
      <c r="C24" s="349">
        <v>14532</v>
      </c>
      <c r="D24" s="349">
        <v>14532</v>
      </c>
      <c r="E24" s="349">
        <v>14500</v>
      </c>
      <c r="F24" s="350">
        <v>-2.2020368841177999E-3</v>
      </c>
      <c r="G24" s="347">
        <f t="shared" si="0"/>
        <v>16</v>
      </c>
    </row>
    <row r="25" spans="1:7" x14ac:dyDescent="0.2">
      <c r="A25" s="347" t="s">
        <v>13</v>
      </c>
      <c r="B25" s="349">
        <v>77149</v>
      </c>
      <c r="C25" s="349">
        <v>78074</v>
      </c>
      <c r="D25" s="349">
        <v>78074</v>
      </c>
      <c r="E25" s="349">
        <v>77908</v>
      </c>
      <c r="F25" s="350">
        <v>-2.1261879755104501E-3</v>
      </c>
      <c r="G25" s="347">
        <f t="shared" si="0"/>
        <v>15</v>
      </c>
    </row>
    <row r="26" spans="1:7" x14ac:dyDescent="0.2">
      <c r="A26" s="347" t="s">
        <v>1</v>
      </c>
      <c r="B26" s="349">
        <v>1053095</v>
      </c>
      <c r="C26" s="349">
        <v>1065556</v>
      </c>
      <c r="D26" s="349">
        <v>1065556</v>
      </c>
      <c r="E26" s="349">
        <v>1063429</v>
      </c>
      <c r="F26" s="350">
        <v>-1.99614098179735E-3</v>
      </c>
      <c r="G26" s="347">
        <f t="shared" si="0"/>
        <v>14</v>
      </c>
    </row>
    <row r="27" spans="1:7" x14ac:dyDescent="0.2">
      <c r="A27" s="347" t="s">
        <v>33</v>
      </c>
      <c r="B27" s="349">
        <v>12015</v>
      </c>
      <c r="C27" s="349">
        <v>11966</v>
      </c>
      <c r="D27" s="349">
        <v>11966</v>
      </c>
      <c r="E27" s="349">
        <v>11943</v>
      </c>
      <c r="F27" s="350">
        <v>-1.9221126525154101E-3</v>
      </c>
      <c r="G27" s="347">
        <f t="shared" si="0"/>
        <v>13</v>
      </c>
    </row>
    <row r="28" spans="1:7" x14ac:dyDescent="0.2">
      <c r="A28" s="347" t="s">
        <v>9</v>
      </c>
      <c r="B28" s="349">
        <v>124898</v>
      </c>
      <c r="C28" s="349">
        <v>126560</v>
      </c>
      <c r="D28" s="349">
        <v>126560</v>
      </c>
      <c r="E28" s="349">
        <v>126345</v>
      </c>
      <c r="F28" s="350">
        <v>-1.69879898862202E-3</v>
      </c>
      <c r="G28" s="347">
        <f t="shared" si="0"/>
        <v>12</v>
      </c>
    </row>
    <row r="29" spans="1:7" x14ac:dyDescent="0.2">
      <c r="A29" s="347" t="s">
        <v>24</v>
      </c>
      <c r="B29" s="349">
        <v>19462</v>
      </c>
      <c r="C29" s="349">
        <v>20714</v>
      </c>
      <c r="D29" s="349">
        <v>20714</v>
      </c>
      <c r="E29" s="349">
        <v>20683</v>
      </c>
      <c r="F29" s="350">
        <v>-1.49657236651535E-3</v>
      </c>
      <c r="G29" s="347">
        <f t="shared" si="0"/>
        <v>11</v>
      </c>
    </row>
    <row r="30" spans="1:7" x14ac:dyDescent="0.2">
      <c r="A30" s="347" t="s">
        <v>10</v>
      </c>
      <c r="B30" s="349">
        <v>35582</v>
      </c>
      <c r="C30" s="349">
        <v>35695</v>
      </c>
      <c r="D30" s="349">
        <v>35695</v>
      </c>
      <c r="E30" s="349">
        <v>35642</v>
      </c>
      <c r="F30" s="350">
        <v>-1.4848017929681701E-3</v>
      </c>
      <c r="G30" s="347">
        <f t="shared" si="0"/>
        <v>10</v>
      </c>
    </row>
    <row r="31" spans="1:7" x14ac:dyDescent="0.2">
      <c r="A31" s="347" t="s">
        <v>14</v>
      </c>
      <c r="B31" s="349">
        <v>49238</v>
      </c>
      <c r="C31" s="349">
        <v>49507</v>
      </c>
      <c r="D31" s="349">
        <v>49507</v>
      </c>
      <c r="E31" s="349">
        <v>49458</v>
      </c>
      <c r="F31" s="350">
        <v>-9.8975902397635497E-4</v>
      </c>
      <c r="G31" s="347">
        <f t="shared" si="0"/>
        <v>9</v>
      </c>
    </row>
    <row r="32" spans="1:7" x14ac:dyDescent="0.2">
      <c r="A32" s="347" t="s">
        <v>4</v>
      </c>
      <c r="B32" s="349">
        <v>44593</v>
      </c>
      <c r="C32" s="349">
        <v>44653</v>
      </c>
      <c r="D32" s="349">
        <v>44653</v>
      </c>
      <c r="E32" s="349">
        <v>44615</v>
      </c>
      <c r="F32" s="350">
        <v>-8.5100665128878795E-4</v>
      </c>
      <c r="G32" s="347">
        <f t="shared" si="0"/>
        <v>8</v>
      </c>
    </row>
    <row r="33" spans="1:7" x14ac:dyDescent="0.2">
      <c r="A33" s="347" t="s">
        <v>22</v>
      </c>
      <c r="B33" s="349">
        <v>34468</v>
      </c>
      <c r="C33" s="349">
        <v>35020</v>
      </c>
      <c r="D33" s="349">
        <v>35020</v>
      </c>
      <c r="E33" s="349">
        <v>34995</v>
      </c>
      <c r="F33" s="350">
        <v>-7.1387778412335102E-4</v>
      </c>
      <c r="G33" s="347">
        <f t="shared" si="0"/>
        <v>7</v>
      </c>
    </row>
    <row r="34" spans="1:7" x14ac:dyDescent="0.2">
      <c r="A34" s="347" t="s">
        <v>0</v>
      </c>
      <c r="B34" s="349">
        <v>103200</v>
      </c>
      <c r="C34" s="349">
        <v>105675</v>
      </c>
      <c r="D34" s="349">
        <v>105675</v>
      </c>
      <c r="E34" s="349">
        <v>105609</v>
      </c>
      <c r="F34" s="350">
        <v>-6.2455642299508196E-4</v>
      </c>
      <c r="G34" s="347">
        <f t="shared" si="0"/>
        <v>6</v>
      </c>
    </row>
    <row r="35" spans="1:7" x14ac:dyDescent="0.2">
      <c r="A35" s="347" t="s">
        <v>28</v>
      </c>
      <c r="B35" s="349">
        <v>11428</v>
      </c>
      <c r="C35" s="349">
        <v>11763</v>
      </c>
      <c r="D35" s="349">
        <v>11763</v>
      </c>
      <c r="E35" s="349">
        <v>11759</v>
      </c>
      <c r="F35" s="350">
        <v>-3.4004930714948102E-4</v>
      </c>
      <c r="G35" s="347">
        <f t="shared" si="0"/>
        <v>5</v>
      </c>
    </row>
    <row r="36" spans="1:7" x14ac:dyDescent="0.2">
      <c r="A36" s="347" t="s">
        <v>23</v>
      </c>
      <c r="B36" s="349">
        <v>28619</v>
      </c>
      <c r="C36" s="349">
        <v>29588</v>
      </c>
      <c r="D36" s="349">
        <v>29588</v>
      </c>
      <c r="E36" s="349">
        <v>29593</v>
      </c>
      <c r="F36" s="350">
        <v>1.68987427335399E-4</v>
      </c>
      <c r="G36" s="347">
        <f t="shared" si="0"/>
        <v>4</v>
      </c>
    </row>
    <row r="37" spans="1:7" x14ac:dyDescent="0.2">
      <c r="A37" s="347" t="s">
        <v>5</v>
      </c>
      <c r="B37" s="349">
        <v>14006</v>
      </c>
      <c r="C37" s="349">
        <v>14759</v>
      </c>
      <c r="D37" s="349">
        <v>14759</v>
      </c>
      <c r="E37" s="349">
        <v>14772</v>
      </c>
      <c r="F37" s="350">
        <v>8.8081848363708005E-4</v>
      </c>
      <c r="G37" s="347">
        <f t="shared" si="0"/>
        <v>3</v>
      </c>
    </row>
    <row r="38" spans="1:7" x14ac:dyDescent="0.2">
      <c r="A38" s="347" t="s">
        <v>20</v>
      </c>
      <c r="B38" s="349">
        <v>74930</v>
      </c>
      <c r="C38" s="349">
        <v>76087</v>
      </c>
      <c r="D38" s="349">
        <v>76087</v>
      </c>
      <c r="E38" s="349">
        <v>76188</v>
      </c>
      <c r="F38" s="350">
        <v>1.3274278128983001E-3</v>
      </c>
      <c r="G38" s="347">
        <f t="shared" si="0"/>
        <v>2</v>
      </c>
    </row>
    <row r="39" spans="1:7" x14ac:dyDescent="0.2">
      <c r="A39" s="347" t="s">
        <v>32</v>
      </c>
      <c r="B39" s="349">
        <v>20863</v>
      </c>
      <c r="C39" s="349">
        <v>21443</v>
      </c>
      <c r="D39" s="349">
        <v>21443</v>
      </c>
      <c r="E39" s="349">
        <v>21515</v>
      </c>
      <c r="F39" s="350">
        <v>3.3577391223242898E-3</v>
      </c>
      <c r="G39" s="347">
        <f t="shared" si="0"/>
        <v>1</v>
      </c>
    </row>
  </sheetData>
  <mergeCells count="1">
    <mergeCell ref="H1:I1"/>
  </mergeCells>
  <hyperlinks>
    <hyperlink ref="H1:I1" location="Index!A1" display="Regresar al Índice" xr:uid="{B55AF28A-E4C2-4119-BE3F-94332E91F8B3}"/>
  </hyperlink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BB787-A2F5-4BDA-8265-C60522CC961E}">
  <sheetPr codeName="Hoja127"/>
  <dimension ref="A1:I39"/>
  <sheetViews>
    <sheetView workbookViewId="0">
      <selection activeCell="A2" sqref="A2"/>
    </sheetView>
  </sheetViews>
  <sheetFormatPr baseColWidth="10" defaultRowHeight="12.75" x14ac:dyDescent="0.2"/>
  <cols>
    <col min="1" max="1" width="40.7109375" style="347" customWidth="1"/>
    <col min="2" max="5" width="10.7109375" style="347" customWidth="1"/>
    <col min="6" max="6" width="6.28515625" style="347" customWidth="1"/>
    <col min="7" max="7" width="5.5703125" style="347" customWidth="1"/>
    <col min="8" max="8" width="3.7109375" style="347" customWidth="1"/>
    <col min="9" max="11" width="9.140625" style="347" customWidth="1"/>
    <col min="12" max="16384" width="11.42578125" style="347"/>
  </cols>
  <sheetData>
    <row r="1" spans="1:9" x14ac:dyDescent="0.2">
      <c r="A1" s="107" t="s">
        <v>1759</v>
      </c>
      <c r="B1" s="347" t="s">
        <v>54</v>
      </c>
      <c r="C1" s="347" t="s">
        <v>54</v>
      </c>
      <c r="D1" s="347" t="s">
        <v>54</v>
      </c>
      <c r="E1" s="347" t="s">
        <v>54</v>
      </c>
      <c r="F1" s="347" t="s">
        <v>54</v>
      </c>
      <c r="G1" s="347" t="s">
        <v>54</v>
      </c>
      <c r="H1" s="409" t="s">
        <v>38</v>
      </c>
      <c r="I1" s="409"/>
    </row>
    <row r="2" spans="1:9" x14ac:dyDescent="0.2">
      <c r="A2" s="347" t="s">
        <v>152</v>
      </c>
      <c r="B2" s="347" t="s">
        <v>54</v>
      </c>
      <c r="C2" s="347" t="s">
        <v>54</v>
      </c>
      <c r="D2" s="347" t="s">
        <v>54</v>
      </c>
      <c r="E2" s="347" t="s">
        <v>54</v>
      </c>
      <c r="F2" s="347" t="s">
        <v>54</v>
      </c>
      <c r="G2" s="347" t="s">
        <v>54</v>
      </c>
      <c r="H2" s="347" t="s">
        <v>54</v>
      </c>
    </row>
    <row r="6" spans="1:9" x14ac:dyDescent="0.2">
      <c r="A6" s="347" t="s">
        <v>441</v>
      </c>
      <c r="B6" s="347" t="s">
        <v>1235</v>
      </c>
      <c r="C6" s="347" t="s">
        <v>1213</v>
      </c>
      <c r="D6" s="347" t="s">
        <v>1248</v>
      </c>
      <c r="E6" s="347" t="s">
        <v>1236</v>
      </c>
      <c r="F6" s="347" t="s">
        <v>1028</v>
      </c>
    </row>
    <row r="7" spans="1:9" x14ac:dyDescent="0.2">
      <c r="A7" s="347" t="s">
        <v>29</v>
      </c>
      <c r="B7" s="349">
        <v>34764</v>
      </c>
      <c r="C7" s="349">
        <v>34174</v>
      </c>
      <c r="D7" s="349">
        <v>34174</v>
      </c>
      <c r="E7" s="349">
        <v>34014</v>
      </c>
      <c r="F7" s="349">
        <v>-750</v>
      </c>
      <c r="G7" s="347">
        <f t="shared" ref="G7:G39" si="0">_xlfn.RANK.EQ(F7,$F$7:$F$38,0)</f>
        <v>32</v>
      </c>
    </row>
    <row r="8" spans="1:9" x14ac:dyDescent="0.2">
      <c r="A8" s="347" t="s">
        <v>31</v>
      </c>
      <c r="B8" s="349">
        <v>43912</v>
      </c>
      <c r="C8" s="349">
        <v>43533</v>
      </c>
      <c r="D8" s="349">
        <v>43533</v>
      </c>
      <c r="E8" s="349">
        <v>43333</v>
      </c>
      <c r="F8" s="349">
        <v>-579</v>
      </c>
      <c r="G8" s="347">
        <f t="shared" si="0"/>
        <v>31</v>
      </c>
    </row>
    <row r="9" spans="1:9" x14ac:dyDescent="0.2">
      <c r="A9" s="347" t="s">
        <v>27</v>
      </c>
      <c r="B9" s="349">
        <v>39129</v>
      </c>
      <c r="C9" s="349">
        <v>39024</v>
      </c>
      <c r="D9" s="349">
        <v>39024</v>
      </c>
      <c r="E9" s="349">
        <v>38890</v>
      </c>
      <c r="F9" s="349">
        <v>-239</v>
      </c>
      <c r="G9" s="347">
        <f t="shared" si="0"/>
        <v>30</v>
      </c>
    </row>
    <row r="10" spans="1:9" x14ac:dyDescent="0.2">
      <c r="A10" s="347" t="s">
        <v>12</v>
      </c>
      <c r="B10" s="349">
        <v>14605</v>
      </c>
      <c r="C10" s="349">
        <v>14532</v>
      </c>
      <c r="D10" s="349">
        <v>14532</v>
      </c>
      <c r="E10" s="349">
        <v>14500</v>
      </c>
      <c r="F10" s="349">
        <v>-105</v>
      </c>
      <c r="G10" s="347">
        <f t="shared" si="0"/>
        <v>29</v>
      </c>
    </row>
    <row r="11" spans="1:9" x14ac:dyDescent="0.2">
      <c r="A11" s="347" t="s">
        <v>3</v>
      </c>
      <c r="B11" s="349">
        <v>16734</v>
      </c>
      <c r="C11" s="349">
        <v>16707</v>
      </c>
      <c r="D11" s="349">
        <v>16707</v>
      </c>
      <c r="E11" s="349">
        <v>16656</v>
      </c>
      <c r="F11" s="349">
        <v>-78</v>
      </c>
      <c r="G11" s="347">
        <f t="shared" si="0"/>
        <v>28</v>
      </c>
    </row>
    <row r="12" spans="1:9" x14ac:dyDescent="0.2">
      <c r="A12" s="347" t="s">
        <v>33</v>
      </c>
      <c r="B12" s="349">
        <v>12015</v>
      </c>
      <c r="C12" s="349">
        <v>11966</v>
      </c>
      <c r="D12" s="349">
        <v>11966</v>
      </c>
      <c r="E12" s="349">
        <v>11943</v>
      </c>
      <c r="F12" s="349">
        <v>-72</v>
      </c>
      <c r="G12" s="347">
        <f t="shared" si="0"/>
        <v>27</v>
      </c>
    </row>
    <row r="13" spans="1:9" x14ac:dyDescent="0.2">
      <c r="A13" s="347" t="s">
        <v>18</v>
      </c>
      <c r="B13" s="349">
        <v>12565</v>
      </c>
      <c r="C13" s="349">
        <v>12596</v>
      </c>
      <c r="D13" s="349">
        <v>12596</v>
      </c>
      <c r="E13" s="349">
        <v>12537</v>
      </c>
      <c r="F13" s="349">
        <v>-28</v>
      </c>
      <c r="G13" s="347">
        <f t="shared" si="0"/>
        <v>26</v>
      </c>
    </row>
    <row r="14" spans="1:9" x14ac:dyDescent="0.2">
      <c r="A14" s="347" t="s">
        <v>7</v>
      </c>
      <c r="B14" s="349">
        <v>14753</v>
      </c>
      <c r="C14" s="349">
        <v>14786</v>
      </c>
      <c r="D14" s="349">
        <v>14786</v>
      </c>
      <c r="E14" s="349">
        <v>14747</v>
      </c>
      <c r="F14" s="349">
        <v>-6</v>
      </c>
      <c r="G14" s="347">
        <f t="shared" si="0"/>
        <v>25</v>
      </c>
    </row>
    <row r="15" spans="1:9" x14ac:dyDescent="0.2">
      <c r="A15" s="347" t="s">
        <v>17</v>
      </c>
      <c r="B15" s="349">
        <v>36985</v>
      </c>
      <c r="C15" s="349">
        <v>37170</v>
      </c>
      <c r="D15" s="349">
        <v>37170</v>
      </c>
      <c r="E15" s="349">
        <v>36990</v>
      </c>
      <c r="F15" s="349">
        <v>5</v>
      </c>
      <c r="G15" s="347">
        <f t="shared" si="0"/>
        <v>24</v>
      </c>
    </row>
    <row r="16" spans="1:9" x14ac:dyDescent="0.2">
      <c r="A16" s="347" t="s">
        <v>15</v>
      </c>
      <c r="B16" s="349">
        <v>13586</v>
      </c>
      <c r="C16" s="349">
        <v>13719</v>
      </c>
      <c r="D16" s="349">
        <v>13719</v>
      </c>
      <c r="E16" s="349">
        <v>13594</v>
      </c>
      <c r="F16" s="349">
        <v>8</v>
      </c>
      <c r="G16" s="347">
        <f t="shared" si="0"/>
        <v>23</v>
      </c>
    </row>
    <row r="17" spans="1:7" x14ac:dyDescent="0.2">
      <c r="A17" s="347" t="s">
        <v>4</v>
      </c>
      <c r="B17" s="349">
        <v>44593</v>
      </c>
      <c r="C17" s="349">
        <v>44653</v>
      </c>
      <c r="D17" s="349">
        <v>44653</v>
      </c>
      <c r="E17" s="349">
        <v>44615</v>
      </c>
      <c r="F17" s="349">
        <v>22</v>
      </c>
      <c r="G17" s="347">
        <f t="shared" si="0"/>
        <v>22</v>
      </c>
    </row>
    <row r="18" spans="1:7" x14ac:dyDescent="0.2">
      <c r="A18" s="347" t="s">
        <v>21</v>
      </c>
      <c r="B18" s="349">
        <v>14299</v>
      </c>
      <c r="C18" s="349">
        <v>14448</v>
      </c>
      <c r="D18" s="349">
        <v>14448</v>
      </c>
      <c r="E18" s="349">
        <v>14336</v>
      </c>
      <c r="F18" s="349">
        <v>37</v>
      </c>
      <c r="G18" s="347">
        <f t="shared" si="0"/>
        <v>21</v>
      </c>
    </row>
    <row r="19" spans="1:7" x14ac:dyDescent="0.2">
      <c r="A19" s="347" t="s">
        <v>8</v>
      </c>
      <c r="B19" s="349">
        <v>42125</v>
      </c>
      <c r="C19" s="349">
        <v>42300</v>
      </c>
      <c r="D19" s="349">
        <v>42300</v>
      </c>
      <c r="E19" s="349">
        <v>42172</v>
      </c>
      <c r="F19" s="349">
        <v>47</v>
      </c>
      <c r="G19" s="347">
        <f t="shared" si="0"/>
        <v>20</v>
      </c>
    </row>
    <row r="20" spans="1:7" x14ac:dyDescent="0.2">
      <c r="A20" s="347" t="s">
        <v>30</v>
      </c>
      <c r="B20" s="349">
        <v>5449</v>
      </c>
      <c r="C20" s="349">
        <v>5549</v>
      </c>
      <c r="D20" s="349">
        <v>5549</v>
      </c>
      <c r="E20" s="349">
        <v>5498</v>
      </c>
      <c r="F20" s="349">
        <v>49</v>
      </c>
      <c r="G20" s="347">
        <f t="shared" si="0"/>
        <v>19</v>
      </c>
    </row>
    <row r="21" spans="1:7" x14ac:dyDescent="0.2">
      <c r="A21" s="347" t="s">
        <v>10</v>
      </c>
      <c r="B21" s="349">
        <v>35582</v>
      </c>
      <c r="C21" s="349">
        <v>35695</v>
      </c>
      <c r="D21" s="349">
        <v>35695</v>
      </c>
      <c r="E21" s="349">
        <v>35642</v>
      </c>
      <c r="F21" s="349">
        <v>60</v>
      </c>
      <c r="G21" s="347">
        <f t="shared" si="0"/>
        <v>18</v>
      </c>
    </row>
    <row r="22" spans="1:7" x14ac:dyDescent="0.2">
      <c r="A22" s="347" t="s">
        <v>25</v>
      </c>
      <c r="B22" s="349">
        <v>23673</v>
      </c>
      <c r="C22" s="349">
        <v>23802</v>
      </c>
      <c r="D22" s="349">
        <v>23802</v>
      </c>
      <c r="E22" s="349">
        <v>23741</v>
      </c>
      <c r="F22" s="349">
        <v>68</v>
      </c>
      <c r="G22" s="347">
        <f t="shared" si="0"/>
        <v>17</v>
      </c>
    </row>
    <row r="23" spans="1:7" x14ac:dyDescent="0.2">
      <c r="A23" s="347" t="s">
        <v>6</v>
      </c>
      <c r="B23" s="349">
        <v>6295</v>
      </c>
      <c r="C23" s="349">
        <v>6418</v>
      </c>
      <c r="D23" s="349">
        <v>6418</v>
      </c>
      <c r="E23" s="349">
        <v>6369</v>
      </c>
      <c r="F23" s="349">
        <v>74</v>
      </c>
      <c r="G23" s="347">
        <f t="shared" si="0"/>
        <v>16</v>
      </c>
    </row>
    <row r="24" spans="1:7" x14ac:dyDescent="0.2">
      <c r="A24" s="347" t="s">
        <v>14</v>
      </c>
      <c r="B24" s="349">
        <v>49238</v>
      </c>
      <c r="C24" s="349">
        <v>49507</v>
      </c>
      <c r="D24" s="349">
        <v>49507</v>
      </c>
      <c r="E24" s="349">
        <v>49458</v>
      </c>
      <c r="F24" s="349">
        <v>220</v>
      </c>
      <c r="G24" s="347">
        <f t="shared" si="0"/>
        <v>15</v>
      </c>
    </row>
    <row r="25" spans="1:7" x14ac:dyDescent="0.2">
      <c r="A25" s="347" t="s">
        <v>19</v>
      </c>
      <c r="B25" s="349">
        <v>13588</v>
      </c>
      <c r="C25" s="349">
        <v>13869</v>
      </c>
      <c r="D25" s="349">
        <v>13869</v>
      </c>
      <c r="E25" s="349">
        <v>13826</v>
      </c>
      <c r="F25" s="349">
        <v>238</v>
      </c>
      <c r="G25" s="347">
        <f t="shared" si="0"/>
        <v>14</v>
      </c>
    </row>
    <row r="26" spans="1:7" x14ac:dyDescent="0.2">
      <c r="A26" s="347" t="s">
        <v>16</v>
      </c>
      <c r="B26" s="349">
        <v>15961</v>
      </c>
      <c r="C26" s="349">
        <v>16245</v>
      </c>
      <c r="D26" s="349">
        <v>16245</v>
      </c>
      <c r="E26" s="349">
        <v>16200</v>
      </c>
      <c r="F26" s="349">
        <v>239</v>
      </c>
      <c r="G26" s="347">
        <f t="shared" si="0"/>
        <v>13</v>
      </c>
    </row>
    <row r="27" spans="1:7" x14ac:dyDescent="0.2">
      <c r="A27" s="347" t="s">
        <v>11</v>
      </c>
      <c r="B27" s="349">
        <v>11363</v>
      </c>
      <c r="C27" s="349">
        <v>11673</v>
      </c>
      <c r="D27" s="349">
        <v>11673</v>
      </c>
      <c r="E27" s="349">
        <v>11607</v>
      </c>
      <c r="F27" s="349">
        <v>244</v>
      </c>
      <c r="G27" s="347">
        <f t="shared" si="0"/>
        <v>12</v>
      </c>
    </row>
    <row r="28" spans="1:7" x14ac:dyDescent="0.2">
      <c r="A28" s="347" t="s">
        <v>28</v>
      </c>
      <c r="B28" s="349">
        <v>11428</v>
      </c>
      <c r="C28" s="349">
        <v>11763</v>
      </c>
      <c r="D28" s="349">
        <v>11763</v>
      </c>
      <c r="E28" s="349">
        <v>11759</v>
      </c>
      <c r="F28" s="349">
        <v>331</v>
      </c>
      <c r="G28" s="347">
        <f t="shared" si="0"/>
        <v>11</v>
      </c>
    </row>
    <row r="29" spans="1:7" x14ac:dyDescent="0.2">
      <c r="A29" s="347" t="s">
        <v>22</v>
      </c>
      <c r="B29" s="349">
        <v>34468</v>
      </c>
      <c r="C29" s="349">
        <v>35020</v>
      </c>
      <c r="D29" s="349">
        <v>35020</v>
      </c>
      <c r="E29" s="349">
        <v>34995</v>
      </c>
      <c r="F29" s="349">
        <v>527</v>
      </c>
      <c r="G29" s="347">
        <f t="shared" si="0"/>
        <v>10</v>
      </c>
    </row>
    <row r="30" spans="1:7" x14ac:dyDescent="0.2">
      <c r="A30" s="347" t="s">
        <v>26</v>
      </c>
      <c r="B30" s="349">
        <v>42858</v>
      </c>
      <c r="C30" s="349">
        <v>43507</v>
      </c>
      <c r="D30" s="349">
        <v>43507</v>
      </c>
      <c r="E30" s="349">
        <v>43394</v>
      </c>
      <c r="F30" s="349">
        <v>536</v>
      </c>
      <c r="G30" s="347">
        <f t="shared" si="0"/>
        <v>9</v>
      </c>
    </row>
    <row r="31" spans="1:7" x14ac:dyDescent="0.2">
      <c r="A31" s="347" t="s">
        <v>32</v>
      </c>
      <c r="B31" s="349">
        <v>20863</v>
      </c>
      <c r="C31" s="349">
        <v>21443</v>
      </c>
      <c r="D31" s="349">
        <v>21443</v>
      </c>
      <c r="E31" s="349">
        <v>21515</v>
      </c>
      <c r="F31" s="349">
        <v>652</v>
      </c>
      <c r="G31" s="347">
        <f t="shared" si="0"/>
        <v>8</v>
      </c>
    </row>
    <row r="32" spans="1:7" x14ac:dyDescent="0.2">
      <c r="A32" s="347" t="s">
        <v>13</v>
      </c>
      <c r="B32" s="349">
        <v>77149</v>
      </c>
      <c r="C32" s="349">
        <v>78074</v>
      </c>
      <c r="D32" s="349">
        <v>78074</v>
      </c>
      <c r="E32" s="349">
        <v>77908</v>
      </c>
      <c r="F32" s="349">
        <v>759</v>
      </c>
      <c r="G32" s="347">
        <f t="shared" si="0"/>
        <v>7</v>
      </c>
    </row>
    <row r="33" spans="1:7" x14ac:dyDescent="0.2">
      <c r="A33" s="347" t="s">
        <v>5</v>
      </c>
      <c r="B33" s="349">
        <v>14006</v>
      </c>
      <c r="C33" s="349">
        <v>14759</v>
      </c>
      <c r="D33" s="349">
        <v>14759</v>
      </c>
      <c r="E33" s="349">
        <v>14772</v>
      </c>
      <c r="F33" s="349">
        <v>766</v>
      </c>
      <c r="G33" s="347">
        <f t="shared" si="0"/>
        <v>6</v>
      </c>
    </row>
    <row r="34" spans="1:7" x14ac:dyDescent="0.2">
      <c r="A34" s="347" t="s">
        <v>23</v>
      </c>
      <c r="B34" s="349">
        <v>28619</v>
      </c>
      <c r="C34" s="349">
        <v>29588</v>
      </c>
      <c r="D34" s="349">
        <v>29588</v>
      </c>
      <c r="E34" s="349">
        <v>29593</v>
      </c>
      <c r="F34" s="349">
        <v>974</v>
      </c>
      <c r="G34" s="347">
        <f t="shared" si="0"/>
        <v>5</v>
      </c>
    </row>
    <row r="35" spans="1:7" x14ac:dyDescent="0.2">
      <c r="A35" s="347" t="s">
        <v>24</v>
      </c>
      <c r="B35" s="349">
        <v>19462</v>
      </c>
      <c r="C35" s="349">
        <v>20714</v>
      </c>
      <c r="D35" s="349">
        <v>20714</v>
      </c>
      <c r="E35" s="349">
        <v>20683</v>
      </c>
      <c r="F35" s="349">
        <v>1221</v>
      </c>
      <c r="G35" s="347">
        <f t="shared" si="0"/>
        <v>4</v>
      </c>
    </row>
    <row r="36" spans="1:7" x14ac:dyDescent="0.2">
      <c r="A36" s="347" t="s">
        <v>20</v>
      </c>
      <c r="B36" s="349">
        <v>74930</v>
      </c>
      <c r="C36" s="349">
        <v>76087</v>
      </c>
      <c r="D36" s="349">
        <v>76087</v>
      </c>
      <c r="E36" s="349">
        <v>76188</v>
      </c>
      <c r="F36" s="349">
        <v>1258</v>
      </c>
      <c r="G36" s="347">
        <f t="shared" si="0"/>
        <v>3</v>
      </c>
    </row>
    <row r="37" spans="1:7" x14ac:dyDescent="0.2">
      <c r="A37" s="347" t="s">
        <v>9</v>
      </c>
      <c r="B37" s="349">
        <v>124898</v>
      </c>
      <c r="C37" s="349">
        <v>126560</v>
      </c>
      <c r="D37" s="349">
        <v>126560</v>
      </c>
      <c r="E37" s="349">
        <v>126345</v>
      </c>
      <c r="F37" s="349">
        <v>1447</v>
      </c>
      <c r="G37" s="347">
        <f t="shared" si="0"/>
        <v>2</v>
      </c>
    </row>
    <row r="38" spans="1:7" x14ac:dyDescent="0.2">
      <c r="A38" s="347" t="s">
        <v>0</v>
      </c>
      <c r="B38" s="349">
        <v>103200</v>
      </c>
      <c r="C38" s="349">
        <v>105675</v>
      </c>
      <c r="D38" s="349">
        <v>105675</v>
      </c>
      <c r="E38" s="349">
        <v>105609</v>
      </c>
      <c r="F38" s="349">
        <v>2409</v>
      </c>
      <c r="G38" s="347">
        <f t="shared" si="0"/>
        <v>1</v>
      </c>
    </row>
    <row r="39" spans="1:7" x14ac:dyDescent="0.2">
      <c r="A39" s="347" t="s">
        <v>1</v>
      </c>
      <c r="B39" s="349">
        <v>1053095</v>
      </c>
      <c r="C39" s="349">
        <v>1065556</v>
      </c>
      <c r="D39" s="349">
        <v>1065556</v>
      </c>
      <c r="E39" s="349">
        <v>1063429</v>
      </c>
      <c r="F39" s="349">
        <v>10334</v>
      </c>
      <c r="G39" s="347" t="e">
        <f t="shared" si="0"/>
        <v>#N/A</v>
      </c>
    </row>
  </sheetData>
  <mergeCells count="1">
    <mergeCell ref="H1:I1"/>
  </mergeCells>
  <hyperlinks>
    <hyperlink ref="H1:I1" location="Index!A1" display="Regresar al Índice" xr:uid="{F5492EAD-080C-4958-9597-CA092809D847}"/>
  </hyperlink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2929E-E0C8-4D45-8BD5-7FA21FFF91F3}">
  <sheetPr codeName="Hoja128"/>
  <dimension ref="A1:I39"/>
  <sheetViews>
    <sheetView topLeftCell="B1" workbookViewId="0">
      <selection activeCell="A2" sqref="A2"/>
    </sheetView>
  </sheetViews>
  <sheetFormatPr baseColWidth="10" defaultRowHeight="12.75" x14ac:dyDescent="0.2"/>
  <cols>
    <col min="1" max="1" width="40.7109375" style="347" customWidth="1"/>
    <col min="2" max="2" width="10.7109375" style="347" customWidth="1"/>
    <col min="3" max="5" width="10.42578125" style="347" customWidth="1"/>
    <col min="6" max="6" width="7" style="347" customWidth="1"/>
    <col min="7" max="8" width="3.7109375" style="347" customWidth="1"/>
    <col min="9" max="11" width="9.140625" style="347" customWidth="1"/>
    <col min="12" max="16384" width="11.42578125" style="347"/>
  </cols>
  <sheetData>
    <row r="1" spans="1:9" x14ac:dyDescent="0.2">
      <c r="A1" s="107" t="s">
        <v>1760</v>
      </c>
      <c r="B1" s="347" t="s">
        <v>54</v>
      </c>
      <c r="C1" s="347" t="s">
        <v>54</v>
      </c>
      <c r="D1" s="347" t="s">
        <v>54</v>
      </c>
      <c r="E1" s="347" t="s">
        <v>54</v>
      </c>
      <c r="F1" s="347" t="s">
        <v>54</v>
      </c>
      <c r="G1" s="347" t="s">
        <v>54</v>
      </c>
      <c r="H1" s="409" t="s">
        <v>38</v>
      </c>
      <c r="I1" s="409"/>
    </row>
    <row r="2" spans="1:9" x14ac:dyDescent="0.2">
      <c r="A2" s="347" t="s">
        <v>152</v>
      </c>
      <c r="B2" s="347" t="s">
        <v>54</v>
      </c>
      <c r="C2" s="347" t="s">
        <v>54</v>
      </c>
      <c r="D2" s="347" t="s">
        <v>54</v>
      </c>
      <c r="E2" s="347" t="s">
        <v>54</v>
      </c>
      <c r="F2" s="347" t="s">
        <v>54</v>
      </c>
      <c r="G2" s="347" t="s">
        <v>54</v>
      </c>
      <c r="H2" s="347" t="s">
        <v>54</v>
      </c>
    </row>
    <row r="6" spans="1:9" x14ac:dyDescent="0.2">
      <c r="A6" s="347" t="s">
        <v>441</v>
      </c>
      <c r="B6" s="347" t="s">
        <v>1235</v>
      </c>
      <c r="C6" s="347" t="s">
        <v>1213</v>
      </c>
      <c r="D6" s="347" t="s">
        <v>1248</v>
      </c>
      <c r="E6" s="347" t="s">
        <v>1236</v>
      </c>
      <c r="F6" s="347" t="s">
        <v>1029</v>
      </c>
    </row>
    <row r="7" spans="1:9" x14ac:dyDescent="0.2">
      <c r="A7" s="347" t="s">
        <v>29</v>
      </c>
      <c r="B7" s="349">
        <v>34764</v>
      </c>
      <c r="C7" s="349">
        <v>34174</v>
      </c>
      <c r="D7" s="349">
        <v>34174</v>
      </c>
      <c r="E7" s="349">
        <v>34014</v>
      </c>
      <c r="F7" s="350">
        <v>-2.1574042112530199E-2</v>
      </c>
      <c r="G7" s="347">
        <f t="shared" ref="G7:G39" si="0">_xlfn.RANK.EQ(F7,$F$7:$F$39,0)</f>
        <v>33</v>
      </c>
    </row>
    <row r="8" spans="1:9" x14ac:dyDescent="0.2">
      <c r="A8" s="347" t="s">
        <v>31</v>
      </c>
      <c r="B8" s="349">
        <v>43912</v>
      </c>
      <c r="C8" s="349">
        <v>43533</v>
      </c>
      <c r="D8" s="349">
        <v>43533</v>
      </c>
      <c r="E8" s="349">
        <v>43333</v>
      </c>
      <c r="F8" s="350">
        <v>-1.3185461832756399E-2</v>
      </c>
      <c r="G8" s="347">
        <f t="shared" si="0"/>
        <v>32</v>
      </c>
    </row>
    <row r="9" spans="1:9" x14ac:dyDescent="0.2">
      <c r="A9" s="347" t="s">
        <v>12</v>
      </c>
      <c r="B9" s="349">
        <v>14605</v>
      </c>
      <c r="C9" s="349">
        <v>14532</v>
      </c>
      <c r="D9" s="349">
        <v>14532</v>
      </c>
      <c r="E9" s="349">
        <v>14500</v>
      </c>
      <c r="F9" s="350">
        <v>-7.1893187264635604E-3</v>
      </c>
      <c r="G9" s="347">
        <f t="shared" si="0"/>
        <v>31</v>
      </c>
    </row>
    <row r="10" spans="1:9" x14ac:dyDescent="0.2">
      <c r="A10" s="347" t="s">
        <v>27</v>
      </c>
      <c r="B10" s="349">
        <v>39129</v>
      </c>
      <c r="C10" s="349">
        <v>39024</v>
      </c>
      <c r="D10" s="349">
        <v>39024</v>
      </c>
      <c r="E10" s="349">
        <v>38890</v>
      </c>
      <c r="F10" s="350">
        <v>-6.1080017378415397E-3</v>
      </c>
      <c r="G10" s="347">
        <f t="shared" si="0"/>
        <v>30</v>
      </c>
    </row>
    <row r="11" spans="1:9" x14ac:dyDescent="0.2">
      <c r="A11" s="347" t="s">
        <v>33</v>
      </c>
      <c r="B11" s="349">
        <v>12015</v>
      </c>
      <c r="C11" s="349">
        <v>11966</v>
      </c>
      <c r="D11" s="349">
        <v>11966</v>
      </c>
      <c r="E11" s="349">
        <v>11943</v>
      </c>
      <c r="F11" s="350">
        <v>-5.99250936329587E-3</v>
      </c>
      <c r="G11" s="347">
        <f t="shared" si="0"/>
        <v>29</v>
      </c>
    </row>
    <row r="12" spans="1:9" x14ac:dyDescent="0.2">
      <c r="A12" s="347" t="s">
        <v>3</v>
      </c>
      <c r="B12" s="349">
        <v>16734</v>
      </c>
      <c r="C12" s="349">
        <v>16707</v>
      </c>
      <c r="D12" s="349">
        <v>16707</v>
      </c>
      <c r="E12" s="349">
        <v>16656</v>
      </c>
      <c r="F12" s="350">
        <v>-4.6611688777339301E-3</v>
      </c>
      <c r="G12" s="347">
        <f t="shared" si="0"/>
        <v>28</v>
      </c>
    </row>
    <row r="13" spans="1:9" x14ac:dyDescent="0.2">
      <c r="A13" s="347" t="s">
        <v>18</v>
      </c>
      <c r="B13" s="349">
        <v>12565</v>
      </c>
      <c r="C13" s="349">
        <v>12596</v>
      </c>
      <c r="D13" s="349">
        <v>12596</v>
      </c>
      <c r="E13" s="349">
        <v>12537</v>
      </c>
      <c r="F13" s="350">
        <v>-2.2284122562674599E-3</v>
      </c>
      <c r="G13" s="347">
        <f t="shared" si="0"/>
        <v>27</v>
      </c>
    </row>
    <row r="14" spans="1:9" x14ac:dyDescent="0.2">
      <c r="A14" s="347" t="s">
        <v>7</v>
      </c>
      <c r="B14" s="349">
        <v>14753</v>
      </c>
      <c r="C14" s="349">
        <v>14786</v>
      </c>
      <c r="D14" s="349">
        <v>14786</v>
      </c>
      <c r="E14" s="349">
        <v>14747</v>
      </c>
      <c r="F14" s="350">
        <v>-4.0669694299466701E-4</v>
      </c>
      <c r="G14" s="347">
        <f t="shared" si="0"/>
        <v>26</v>
      </c>
    </row>
    <row r="15" spans="1:9" x14ac:dyDescent="0.2">
      <c r="A15" s="347" t="s">
        <v>17</v>
      </c>
      <c r="B15" s="349">
        <v>36985</v>
      </c>
      <c r="C15" s="349">
        <v>37170</v>
      </c>
      <c r="D15" s="349">
        <v>37170</v>
      </c>
      <c r="E15" s="349">
        <v>36990</v>
      </c>
      <c r="F15" s="350">
        <v>1.3518994186823E-4</v>
      </c>
      <c r="G15" s="347">
        <f t="shared" si="0"/>
        <v>25</v>
      </c>
    </row>
    <row r="16" spans="1:9" x14ac:dyDescent="0.2">
      <c r="A16" s="347" t="s">
        <v>4</v>
      </c>
      <c r="B16" s="349">
        <v>44593</v>
      </c>
      <c r="C16" s="349">
        <v>44653</v>
      </c>
      <c r="D16" s="349">
        <v>44653</v>
      </c>
      <c r="E16" s="349">
        <v>44615</v>
      </c>
      <c r="F16" s="350">
        <v>4.9335097436809005E-4</v>
      </c>
      <c r="G16" s="347">
        <f t="shared" si="0"/>
        <v>24</v>
      </c>
    </row>
    <row r="17" spans="1:7" x14ac:dyDescent="0.2">
      <c r="A17" s="347" t="s">
        <v>15</v>
      </c>
      <c r="B17" s="349">
        <v>13586</v>
      </c>
      <c r="C17" s="349">
        <v>13719</v>
      </c>
      <c r="D17" s="349">
        <v>13719</v>
      </c>
      <c r="E17" s="349">
        <v>13594</v>
      </c>
      <c r="F17" s="350">
        <v>5.8884145443838199E-4</v>
      </c>
      <c r="G17" s="347">
        <f t="shared" si="0"/>
        <v>23</v>
      </c>
    </row>
    <row r="18" spans="1:7" x14ac:dyDescent="0.2">
      <c r="A18" s="347" t="s">
        <v>8</v>
      </c>
      <c r="B18" s="349">
        <v>42125</v>
      </c>
      <c r="C18" s="349">
        <v>42300</v>
      </c>
      <c r="D18" s="349">
        <v>42300</v>
      </c>
      <c r="E18" s="349">
        <v>42172</v>
      </c>
      <c r="F18" s="350">
        <v>1.11572700296736E-3</v>
      </c>
      <c r="G18" s="347">
        <f t="shared" si="0"/>
        <v>22</v>
      </c>
    </row>
    <row r="19" spans="1:7" x14ac:dyDescent="0.2">
      <c r="A19" s="347" t="s">
        <v>10</v>
      </c>
      <c r="B19" s="349">
        <v>35582</v>
      </c>
      <c r="C19" s="349">
        <v>35695</v>
      </c>
      <c r="D19" s="349">
        <v>35695</v>
      </c>
      <c r="E19" s="349">
        <v>35642</v>
      </c>
      <c r="F19" s="350">
        <v>1.68624585464561E-3</v>
      </c>
      <c r="G19" s="347">
        <f t="shared" si="0"/>
        <v>21</v>
      </c>
    </row>
    <row r="20" spans="1:7" x14ac:dyDescent="0.2">
      <c r="A20" s="347" t="s">
        <v>21</v>
      </c>
      <c r="B20" s="349">
        <v>14299</v>
      </c>
      <c r="C20" s="349">
        <v>14448</v>
      </c>
      <c r="D20" s="349">
        <v>14448</v>
      </c>
      <c r="E20" s="349">
        <v>14336</v>
      </c>
      <c r="F20" s="350">
        <v>2.58759353800975E-3</v>
      </c>
      <c r="G20" s="347">
        <f t="shared" si="0"/>
        <v>20</v>
      </c>
    </row>
    <row r="21" spans="1:7" x14ac:dyDescent="0.2">
      <c r="A21" s="347" t="s">
        <v>25</v>
      </c>
      <c r="B21" s="349">
        <v>23673</v>
      </c>
      <c r="C21" s="349">
        <v>23802</v>
      </c>
      <c r="D21" s="349">
        <v>23802</v>
      </c>
      <c r="E21" s="349">
        <v>23741</v>
      </c>
      <c r="F21" s="350">
        <v>2.87247074726471E-3</v>
      </c>
      <c r="G21" s="347">
        <f t="shared" si="0"/>
        <v>19</v>
      </c>
    </row>
    <row r="22" spans="1:7" x14ac:dyDescent="0.2">
      <c r="A22" s="347" t="s">
        <v>14</v>
      </c>
      <c r="B22" s="349">
        <v>49238</v>
      </c>
      <c r="C22" s="349">
        <v>49507</v>
      </c>
      <c r="D22" s="349">
        <v>49507</v>
      </c>
      <c r="E22" s="349">
        <v>49458</v>
      </c>
      <c r="F22" s="350">
        <v>4.4680937487306897E-3</v>
      </c>
      <c r="G22" s="347">
        <f t="shared" si="0"/>
        <v>18</v>
      </c>
    </row>
    <row r="23" spans="1:7" x14ac:dyDescent="0.2">
      <c r="A23" s="347" t="s">
        <v>30</v>
      </c>
      <c r="B23" s="349">
        <v>5449</v>
      </c>
      <c r="C23" s="349">
        <v>5549</v>
      </c>
      <c r="D23" s="349">
        <v>5549</v>
      </c>
      <c r="E23" s="349">
        <v>5498</v>
      </c>
      <c r="F23" s="350">
        <v>8.9924756836117208E-3</v>
      </c>
      <c r="G23" s="347">
        <f t="shared" si="0"/>
        <v>17</v>
      </c>
    </row>
    <row r="24" spans="1:7" x14ac:dyDescent="0.2">
      <c r="A24" s="347" t="s">
        <v>1</v>
      </c>
      <c r="B24" s="349">
        <v>1053095</v>
      </c>
      <c r="C24" s="349">
        <v>1065556</v>
      </c>
      <c r="D24" s="349">
        <v>1065556</v>
      </c>
      <c r="E24" s="349">
        <v>1063429</v>
      </c>
      <c r="F24" s="350">
        <v>9.8129798356274608E-3</v>
      </c>
      <c r="G24" s="347">
        <f t="shared" si="0"/>
        <v>16</v>
      </c>
    </row>
    <row r="25" spans="1:7" x14ac:dyDescent="0.2">
      <c r="A25" s="347" t="s">
        <v>13</v>
      </c>
      <c r="B25" s="349">
        <v>77149</v>
      </c>
      <c r="C25" s="349">
        <v>78074</v>
      </c>
      <c r="D25" s="349">
        <v>78074</v>
      </c>
      <c r="E25" s="349">
        <v>77908</v>
      </c>
      <c r="F25" s="350">
        <v>9.8381054841929494E-3</v>
      </c>
      <c r="G25" s="347">
        <f t="shared" si="0"/>
        <v>15</v>
      </c>
    </row>
    <row r="26" spans="1:7" x14ac:dyDescent="0.2">
      <c r="A26" s="347" t="s">
        <v>9</v>
      </c>
      <c r="B26" s="349">
        <v>124898</v>
      </c>
      <c r="C26" s="349">
        <v>126560</v>
      </c>
      <c r="D26" s="349">
        <v>126560</v>
      </c>
      <c r="E26" s="349">
        <v>126345</v>
      </c>
      <c r="F26" s="350">
        <v>1.15854537302438E-2</v>
      </c>
      <c r="G26" s="347">
        <f t="shared" si="0"/>
        <v>14</v>
      </c>
    </row>
    <row r="27" spans="1:7" x14ac:dyDescent="0.2">
      <c r="A27" s="347" t="s">
        <v>6</v>
      </c>
      <c r="B27" s="349">
        <v>6295</v>
      </c>
      <c r="C27" s="349">
        <v>6418</v>
      </c>
      <c r="D27" s="349">
        <v>6418</v>
      </c>
      <c r="E27" s="349">
        <v>6369</v>
      </c>
      <c r="F27" s="350">
        <v>1.1755361397934899E-2</v>
      </c>
      <c r="G27" s="347">
        <f t="shared" si="0"/>
        <v>13</v>
      </c>
    </row>
    <row r="28" spans="1:7" x14ac:dyDescent="0.2">
      <c r="A28" s="347" t="s">
        <v>26</v>
      </c>
      <c r="B28" s="349">
        <v>42858</v>
      </c>
      <c r="C28" s="349">
        <v>43507</v>
      </c>
      <c r="D28" s="349">
        <v>43507</v>
      </c>
      <c r="E28" s="349">
        <v>43394</v>
      </c>
      <c r="F28" s="350">
        <v>1.2506416538336E-2</v>
      </c>
      <c r="G28" s="347">
        <f t="shared" si="0"/>
        <v>12</v>
      </c>
    </row>
    <row r="29" spans="1:7" x14ac:dyDescent="0.2">
      <c r="A29" s="347" t="s">
        <v>16</v>
      </c>
      <c r="B29" s="349">
        <v>15961</v>
      </c>
      <c r="C29" s="349">
        <v>16245</v>
      </c>
      <c r="D29" s="349">
        <v>16245</v>
      </c>
      <c r="E29" s="349">
        <v>16200</v>
      </c>
      <c r="F29" s="350">
        <v>1.4973999122861899E-2</v>
      </c>
      <c r="G29" s="347">
        <f t="shared" si="0"/>
        <v>11</v>
      </c>
    </row>
    <row r="30" spans="1:7" x14ac:dyDescent="0.2">
      <c r="A30" s="347" t="s">
        <v>22</v>
      </c>
      <c r="B30" s="349">
        <v>34468</v>
      </c>
      <c r="C30" s="349">
        <v>35020</v>
      </c>
      <c r="D30" s="349">
        <v>35020</v>
      </c>
      <c r="E30" s="349">
        <v>34995</v>
      </c>
      <c r="F30" s="350">
        <v>1.52895439247998E-2</v>
      </c>
      <c r="G30" s="347">
        <f t="shared" si="0"/>
        <v>10</v>
      </c>
    </row>
    <row r="31" spans="1:7" x14ac:dyDescent="0.2">
      <c r="A31" s="347" t="s">
        <v>20</v>
      </c>
      <c r="B31" s="349">
        <v>74930</v>
      </c>
      <c r="C31" s="349">
        <v>76087</v>
      </c>
      <c r="D31" s="349">
        <v>76087</v>
      </c>
      <c r="E31" s="349">
        <v>76188</v>
      </c>
      <c r="F31" s="350">
        <v>1.6789003069531499E-2</v>
      </c>
      <c r="G31" s="347">
        <f t="shared" si="0"/>
        <v>9</v>
      </c>
    </row>
    <row r="32" spans="1:7" x14ac:dyDescent="0.2">
      <c r="A32" s="347" t="s">
        <v>19</v>
      </c>
      <c r="B32" s="349">
        <v>13588</v>
      </c>
      <c r="C32" s="349">
        <v>13869</v>
      </c>
      <c r="D32" s="349">
        <v>13869</v>
      </c>
      <c r="E32" s="349">
        <v>13826</v>
      </c>
      <c r="F32" s="350">
        <v>1.7515454813070298E-2</v>
      </c>
      <c r="G32" s="347">
        <f t="shared" si="0"/>
        <v>8</v>
      </c>
    </row>
    <row r="33" spans="1:7" x14ac:dyDescent="0.2">
      <c r="A33" s="347" t="s">
        <v>11</v>
      </c>
      <c r="B33" s="349">
        <v>11363</v>
      </c>
      <c r="C33" s="349">
        <v>11673</v>
      </c>
      <c r="D33" s="349">
        <v>11673</v>
      </c>
      <c r="E33" s="349">
        <v>11607</v>
      </c>
      <c r="F33" s="350">
        <v>2.147320249934E-2</v>
      </c>
      <c r="G33" s="347">
        <f t="shared" si="0"/>
        <v>7</v>
      </c>
    </row>
    <row r="34" spans="1:7" x14ac:dyDescent="0.2">
      <c r="A34" s="347" t="s">
        <v>0</v>
      </c>
      <c r="B34" s="349">
        <v>103200</v>
      </c>
      <c r="C34" s="349">
        <v>105675</v>
      </c>
      <c r="D34" s="349">
        <v>105675</v>
      </c>
      <c r="E34" s="349">
        <v>105609</v>
      </c>
      <c r="F34" s="350">
        <v>2.33430232558141E-2</v>
      </c>
      <c r="G34" s="347">
        <f t="shared" si="0"/>
        <v>6</v>
      </c>
    </row>
    <row r="35" spans="1:7" x14ac:dyDescent="0.2">
      <c r="A35" s="347" t="s">
        <v>28</v>
      </c>
      <c r="B35" s="349">
        <v>11428</v>
      </c>
      <c r="C35" s="349">
        <v>11763</v>
      </c>
      <c r="D35" s="349">
        <v>11763</v>
      </c>
      <c r="E35" s="349">
        <v>11759</v>
      </c>
      <c r="F35" s="350">
        <v>2.89639481974098E-2</v>
      </c>
      <c r="G35" s="347">
        <f t="shared" si="0"/>
        <v>5</v>
      </c>
    </row>
    <row r="36" spans="1:7" x14ac:dyDescent="0.2">
      <c r="A36" s="347" t="s">
        <v>32</v>
      </c>
      <c r="B36" s="349">
        <v>20863</v>
      </c>
      <c r="C36" s="349">
        <v>21443</v>
      </c>
      <c r="D36" s="349">
        <v>21443</v>
      </c>
      <c r="E36" s="349">
        <v>21515</v>
      </c>
      <c r="F36" s="350">
        <v>3.1251497867037299E-2</v>
      </c>
      <c r="G36" s="347">
        <f t="shared" si="0"/>
        <v>4</v>
      </c>
    </row>
    <row r="37" spans="1:7" x14ac:dyDescent="0.2">
      <c r="A37" s="347" t="s">
        <v>23</v>
      </c>
      <c r="B37" s="349">
        <v>28619</v>
      </c>
      <c r="C37" s="349">
        <v>29588</v>
      </c>
      <c r="D37" s="349">
        <v>29588</v>
      </c>
      <c r="E37" s="349">
        <v>29593</v>
      </c>
      <c r="F37" s="350">
        <v>3.4033334498060799E-2</v>
      </c>
      <c r="G37" s="347">
        <f t="shared" si="0"/>
        <v>3</v>
      </c>
    </row>
    <row r="38" spans="1:7" x14ac:dyDescent="0.2">
      <c r="A38" s="347" t="s">
        <v>5</v>
      </c>
      <c r="B38" s="349">
        <v>14006</v>
      </c>
      <c r="C38" s="349">
        <v>14759</v>
      </c>
      <c r="D38" s="349">
        <v>14759</v>
      </c>
      <c r="E38" s="349">
        <v>14772</v>
      </c>
      <c r="F38" s="350">
        <v>5.4690846779951403E-2</v>
      </c>
      <c r="G38" s="347">
        <f t="shared" si="0"/>
        <v>2</v>
      </c>
    </row>
    <row r="39" spans="1:7" x14ac:dyDescent="0.2">
      <c r="A39" s="347" t="s">
        <v>24</v>
      </c>
      <c r="B39" s="349">
        <v>19462</v>
      </c>
      <c r="C39" s="349">
        <v>20714</v>
      </c>
      <c r="D39" s="349">
        <v>20714</v>
      </c>
      <c r="E39" s="349">
        <v>20683</v>
      </c>
      <c r="F39" s="350">
        <v>6.2737642585551298E-2</v>
      </c>
      <c r="G39" s="347">
        <f t="shared" si="0"/>
        <v>1</v>
      </c>
    </row>
  </sheetData>
  <mergeCells count="1">
    <mergeCell ref="H1:I1"/>
  </mergeCells>
  <hyperlinks>
    <hyperlink ref="H1:I1" location="Index!A1" display="Regresar al Índice" xr:uid="{487251F9-540B-43B4-BB25-9E182EBD3379}"/>
  </hyperlink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56D43-02B3-432A-94B5-55DC2314601A}">
  <sheetPr codeName="Hoja121"/>
  <dimension ref="A1:I42"/>
  <sheetViews>
    <sheetView topLeftCell="D1" workbookViewId="0">
      <selection activeCell="A2" sqref="A2"/>
    </sheetView>
  </sheetViews>
  <sheetFormatPr baseColWidth="10" defaultRowHeight="12.75" x14ac:dyDescent="0.2"/>
  <cols>
    <col min="1" max="1" width="40.7109375" style="347" customWidth="1"/>
    <col min="2" max="5" width="10.7109375" style="347" customWidth="1"/>
    <col min="6" max="6" width="7" style="347" customWidth="1"/>
    <col min="7" max="8" width="3.7109375" style="347" customWidth="1"/>
    <col min="9" max="11" width="9.140625" style="347" customWidth="1"/>
    <col min="12" max="16384" width="11.42578125" style="347"/>
  </cols>
  <sheetData>
    <row r="1" spans="1:9" x14ac:dyDescent="0.2">
      <c r="A1" s="107" t="s">
        <v>1761</v>
      </c>
      <c r="B1" s="347" t="s">
        <v>54</v>
      </c>
      <c r="C1" s="347" t="s">
        <v>54</v>
      </c>
      <c r="D1" s="347" t="s">
        <v>54</v>
      </c>
      <c r="E1" s="347" t="s">
        <v>54</v>
      </c>
      <c r="F1" s="347" t="s">
        <v>54</v>
      </c>
      <c r="G1" s="347" t="s">
        <v>54</v>
      </c>
      <c r="H1" s="409" t="s">
        <v>38</v>
      </c>
      <c r="I1" s="409"/>
    </row>
    <row r="2" spans="1:9" x14ac:dyDescent="0.2">
      <c r="A2" s="347" t="s">
        <v>152</v>
      </c>
      <c r="B2" s="347" t="s">
        <v>54</v>
      </c>
      <c r="C2" s="347" t="s">
        <v>54</v>
      </c>
      <c r="D2" s="347" t="s">
        <v>54</v>
      </c>
      <c r="E2" s="347" t="s">
        <v>54</v>
      </c>
      <c r="F2" s="347" t="s">
        <v>54</v>
      </c>
      <c r="G2" s="347" t="s">
        <v>54</v>
      </c>
      <c r="H2" s="347" t="s">
        <v>54</v>
      </c>
    </row>
    <row r="6" spans="1:9" x14ac:dyDescent="0.2">
      <c r="A6" s="347" t="s">
        <v>441</v>
      </c>
      <c r="B6" s="347" t="s">
        <v>1315</v>
      </c>
      <c r="C6" s="347" t="s">
        <v>1213</v>
      </c>
      <c r="D6" s="347" t="s">
        <v>1236</v>
      </c>
      <c r="E6" s="347" t="s">
        <v>1316</v>
      </c>
      <c r="F6" s="347" t="s">
        <v>1326</v>
      </c>
    </row>
    <row r="7" spans="1:9" x14ac:dyDescent="0.2">
      <c r="A7" s="347" t="s">
        <v>4</v>
      </c>
      <c r="B7" s="349">
        <v>44231</v>
      </c>
      <c r="C7" s="349">
        <v>44653</v>
      </c>
      <c r="D7" s="349">
        <v>44615</v>
      </c>
      <c r="E7" s="349">
        <v>44283</v>
      </c>
      <c r="F7" s="349">
        <v>-370</v>
      </c>
      <c r="G7" s="347">
        <f>_xlfn.RANK.EQ(F7,$F$7:$F$39,0)</f>
        <v>33</v>
      </c>
    </row>
    <row r="8" spans="1:9" x14ac:dyDescent="0.2">
      <c r="A8" s="347" t="s">
        <v>27</v>
      </c>
      <c r="B8" s="349">
        <v>39261</v>
      </c>
      <c r="C8" s="349">
        <v>39024</v>
      </c>
      <c r="D8" s="349">
        <v>38890</v>
      </c>
      <c r="E8" s="349">
        <v>38848</v>
      </c>
      <c r="F8" s="349">
        <v>-176</v>
      </c>
      <c r="G8" s="347">
        <f t="shared" ref="G8:G39" si="0">_xlfn.RANK.EQ(F8,$F$7:$F$39,0)</f>
        <v>32</v>
      </c>
    </row>
    <row r="9" spans="1:9" x14ac:dyDescent="0.2">
      <c r="A9" s="347" t="s">
        <v>31</v>
      </c>
      <c r="B9" s="349">
        <v>44020</v>
      </c>
      <c r="C9" s="349">
        <v>43533</v>
      </c>
      <c r="D9" s="349">
        <v>43333</v>
      </c>
      <c r="E9" s="349">
        <v>43400</v>
      </c>
      <c r="F9" s="349">
        <v>-133</v>
      </c>
      <c r="G9" s="347">
        <f t="shared" si="0"/>
        <v>31</v>
      </c>
    </row>
    <row r="10" spans="1:9" x14ac:dyDescent="0.2">
      <c r="A10" s="347" t="s">
        <v>15</v>
      </c>
      <c r="B10" s="349">
        <v>13648</v>
      </c>
      <c r="C10" s="349">
        <v>13719</v>
      </c>
      <c r="D10" s="349">
        <v>13594</v>
      </c>
      <c r="E10" s="349">
        <v>13616</v>
      </c>
      <c r="F10" s="349">
        <v>-103</v>
      </c>
      <c r="G10" s="347">
        <f t="shared" si="0"/>
        <v>30</v>
      </c>
    </row>
    <row r="11" spans="1:9" x14ac:dyDescent="0.2">
      <c r="A11" s="347" t="s">
        <v>21</v>
      </c>
      <c r="B11" s="349">
        <v>14330</v>
      </c>
      <c r="C11" s="349">
        <v>14448</v>
      </c>
      <c r="D11" s="349">
        <v>14336</v>
      </c>
      <c r="E11" s="349">
        <v>14377</v>
      </c>
      <c r="F11" s="349">
        <v>-71</v>
      </c>
      <c r="G11" s="347">
        <f t="shared" si="0"/>
        <v>29</v>
      </c>
    </row>
    <row r="12" spans="1:9" x14ac:dyDescent="0.2">
      <c r="A12" s="347" t="s">
        <v>17</v>
      </c>
      <c r="B12" s="349">
        <v>37036</v>
      </c>
      <c r="C12" s="349">
        <v>37170</v>
      </c>
      <c r="D12" s="349">
        <v>36990</v>
      </c>
      <c r="E12" s="349">
        <v>37100</v>
      </c>
      <c r="F12" s="349">
        <v>-70</v>
      </c>
      <c r="G12" s="347">
        <f t="shared" si="0"/>
        <v>28</v>
      </c>
    </row>
    <row r="13" spans="1:9" x14ac:dyDescent="0.2">
      <c r="A13" s="347" t="s">
        <v>29</v>
      </c>
      <c r="B13" s="349">
        <v>34767</v>
      </c>
      <c r="C13" s="349">
        <v>34174</v>
      </c>
      <c r="D13" s="349">
        <v>34014</v>
      </c>
      <c r="E13" s="349">
        <v>34105</v>
      </c>
      <c r="F13" s="349">
        <v>-69</v>
      </c>
      <c r="G13" s="347">
        <f t="shared" si="0"/>
        <v>27</v>
      </c>
    </row>
    <row r="14" spans="1:9" x14ac:dyDescent="0.2">
      <c r="A14" s="347" t="s">
        <v>6</v>
      </c>
      <c r="B14" s="349">
        <v>6311</v>
      </c>
      <c r="C14" s="349">
        <v>6418</v>
      </c>
      <c r="D14" s="349">
        <v>6369</v>
      </c>
      <c r="E14" s="349">
        <v>6385</v>
      </c>
      <c r="F14" s="349">
        <v>-33</v>
      </c>
      <c r="G14" s="347">
        <f t="shared" si="0"/>
        <v>25</v>
      </c>
    </row>
    <row r="15" spans="1:9" x14ac:dyDescent="0.2">
      <c r="A15" s="347" t="s">
        <v>18</v>
      </c>
      <c r="B15" s="349">
        <v>12597</v>
      </c>
      <c r="C15" s="349">
        <v>12596</v>
      </c>
      <c r="D15" s="349">
        <v>12537</v>
      </c>
      <c r="E15" s="349">
        <v>12563</v>
      </c>
      <c r="F15" s="349">
        <v>-33</v>
      </c>
      <c r="G15" s="347">
        <f t="shared" si="0"/>
        <v>25</v>
      </c>
    </row>
    <row r="16" spans="1:9" x14ac:dyDescent="0.2">
      <c r="A16" s="347" t="s">
        <v>3</v>
      </c>
      <c r="B16" s="349">
        <v>16759</v>
      </c>
      <c r="C16" s="349">
        <v>16707</v>
      </c>
      <c r="D16" s="349">
        <v>16656</v>
      </c>
      <c r="E16" s="349">
        <v>16687</v>
      </c>
      <c r="F16" s="349">
        <v>-20</v>
      </c>
      <c r="G16" s="347">
        <f t="shared" si="0"/>
        <v>24</v>
      </c>
    </row>
    <row r="17" spans="1:7" x14ac:dyDescent="0.2">
      <c r="A17" s="347" t="s">
        <v>30</v>
      </c>
      <c r="B17" s="349">
        <v>5457</v>
      </c>
      <c r="C17" s="349">
        <v>5549</v>
      </c>
      <c r="D17" s="349">
        <v>5498</v>
      </c>
      <c r="E17" s="349">
        <v>5530</v>
      </c>
      <c r="F17" s="349">
        <v>-19</v>
      </c>
      <c r="G17" s="347">
        <f t="shared" si="0"/>
        <v>23</v>
      </c>
    </row>
    <row r="18" spans="1:7" x14ac:dyDescent="0.2">
      <c r="A18" s="347" t="s">
        <v>11</v>
      </c>
      <c r="B18" s="349">
        <v>11379</v>
      </c>
      <c r="C18" s="349">
        <v>11673</v>
      </c>
      <c r="D18" s="349">
        <v>11607</v>
      </c>
      <c r="E18" s="349">
        <v>11658</v>
      </c>
      <c r="F18" s="349">
        <v>-15</v>
      </c>
      <c r="G18" s="347">
        <f t="shared" si="0"/>
        <v>22</v>
      </c>
    </row>
    <row r="19" spans="1:7" x14ac:dyDescent="0.2">
      <c r="A19" s="347" t="s">
        <v>12</v>
      </c>
      <c r="B19" s="349">
        <v>14634</v>
      </c>
      <c r="C19" s="349">
        <v>14532</v>
      </c>
      <c r="D19" s="349">
        <v>14500</v>
      </c>
      <c r="E19" s="349">
        <v>14538</v>
      </c>
      <c r="F19" s="349">
        <v>6</v>
      </c>
      <c r="G19" s="347">
        <f t="shared" si="0"/>
        <v>21</v>
      </c>
    </row>
    <row r="20" spans="1:7" x14ac:dyDescent="0.2">
      <c r="A20" s="347" t="s">
        <v>19</v>
      </c>
      <c r="B20" s="349">
        <v>13626</v>
      </c>
      <c r="C20" s="349">
        <v>13869</v>
      </c>
      <c r="D20" s="349">
        <v>13826</v>
      </c>
      <c r="E20" s="349">
        <v>13881</v>
      </c>
      <c r="F20" s="349">
        <v>12</v>
      </c>
      <c r="G20" s="347">
        <f t="shared" si="0"/>
        <v>20</v>
      </c>
    </row>
    <row r="21" spans="1:7" x14ac:dyDescent="0.2">
      <c r="A21" s="347" t="s">
        <v>28</v>
      </c>
      <c r="B21" s="349">
        <v>11468</v>
      </c>
      <c r="C21" s="349">
        <v>11763</v>
      </c>
      <c r="D21" s="349">
        <v>11759</v>
      </c>
      <c r="E21" s="349">
        <v>11778</v>
      </c>
      <c r="F21" s="349">
        <v>15</v>
      </c>
      <c r="G21" s="347">
        <f t="shared" si="0"/>
        <v>19</v>
      </c>
    </row>
    <row r="22" spans="1:7" x14ac:dyDescent="0.2">
      <c r="A22" s="347" t="s">
        <v>16</v>
      </c>
      <c r="B22" s="349">
        <v>16003</v>
      </c>
      <c r="C22" s="349">
        <v>16245</v>
      </c>
      <c r="D22" s="349">
        <v>16200</v>
      </c>
      <c r="E22" s="349">
        <v>16263</v>
      </c>
      <c r="F22" s="349">
        <v>18</v>
      </c>
      <c r="G22" s="347">
        <f t="shared" si="0"/>
        <v>18</v>
      </c>
    </row>
    <row r="23" spans="1:7" x14ac:dyDescent="0.2">
      <c r="A23" s="347" t="s">
        <v>25</v>
      </c>
      <c r="B23" s="349">
        <v>23699</v>
      </c>
      <c r="C23" s="349">
        <v>23802</v>
      </c>
      <c r="D23" s="349">
        <v>23741</v>
      </c>
      <c r="E23" s="349">
        <v>23839</v>
      </c>
      <c r="F23" s="349">
        <v>37</v>
      </c>
      <c r="G23" s="347">
        <f t="shared" si="0"/>
        <v>17</v>
      </c>
    </row>
    <row r="24" spans="1:7" x14ac:dyDescent="0.2">
      <c r="A24" s="347" t="s">
        <v>10</v>
      </c>
      <c r="B24" s="349">
        <v>35733</v>
      </c>
      <c r="C24" s="349">
        <v>35695</v>
      </c>
      <c r="D24" s="349">
        <v>35642</v>
      </c>
      <c r="E24" s="349">
        <v>35736</v>
      </c>
      <c r="F24" s="349">
        <v>41</v>
      </c>
      <c r="G24" s="347">
        <f t="shared" si="0"/>
        <v>16</v>
      </c>
    </row>
    <row r="25" spans="1:7" x14ac:dyDescent="0.2">
      <c r="A25" s="347" t="s">
        <v>7</v>
      </c>
      <c r="B25" s="349">
        <v>14730</v>
      </c>
      <c r="C25" s="349">
        <v>14786</v>
      </c>
      <c r="D25" s="349">
        <v>14747</v>
      </c>
      <c r="E25" s="349">
        <v>14828</v>
      </c>
      <c r="F25" s="349">
        <v>42</v>
      </c>
      <c r="G25" s="347">
        <f t="shared" si="0"/>
        <v>15</v>
      </c>
    </row>
    <row r="26" spans="1:7" x14ac:dyDescent="0.2">
      <c r="A26" s="347" t="s">
        <v>26</v>
      </c>
      <c r="B26" s="349">
        <v>42995</v>
      </c>
      <c r="C26" s="349">
        <v>43507</v>
      </c>
      <c r="D26" s="349">
        <v>43394</v>
      </c>
      <c r="E26" s="349">
        <v>43552</v>
      </c>
      <c r="F26" s="349">
        <v>45</v>
      </c>
      <c r="G26" s="347">
        <f t="shared" si="0"/>
        <v>14</v>
      </c>
    </row>
    <row r="27" spans="1:7" x14ac:dyDescent="0.2">
      <c r="A27" s="347" t="s">
        <v>33</v>
      </c>
      <c r="B27" s="349">
        <v>12038</v>
      </c>
      <c r="C27" s="349">
        <v>11966</v>
      </c>
      <c r="D27" s="349">
        <v>11943</v>
      </c>
      <c r="E27" s="349">
        <v>12017</v>
      </c>
      <c r="F27" s="349">
        <v>51</v>
      </c>
      <c r="G27" s="347">
        <f t="shared" si="0"/>
        <v>13</v>
      </c>
    </row>
    <row r="28" spans="1:7" x14ac:dyDescent="0.2">
      <c r="A28" s="347" t="s">
        <v>5</v>
      </c>
      <c r="B28" s="349">
        <v>14112</v>
      </c>
      <c r="C28" s="349">
        <v>14759</v>
      </c>
      <c r="D28" s="349">
        <v>14772</v>
      </c>
      <c r="E28" s="349">
        <v>14823</v>
      </c>
      <c r="F28" s="349">
        <v>64</v>
      </c>
      <c r="G28" s="347">
        <f t="shared" si="0"/>
        <v>12</v>
      </c>
    </row>
    <row r="29" spans="1:7" x14ac:dyDescent="0.2">
      <c r="A29" s="347" t="s">
        <v>8</v>
      </c>
      <c r="B29" s="349">
        <v>42291</v>
      </c>
      <c r="C29" s="349">
        <v>42300</v>
      </c>
      <c r="D29" s="349">
        <v>42172</v>
      </c>
      <c r="E29" s="349">
        <v>42372</v>
      </c>
      <c r="F29" s="349">
        <v>72</v>
      </c>
      <c r="G29" s="347">
        <f t="shared" si="0"/>
        <v>11</v>
      </c>
    </row>
    <row r="30" spans="1:7" x14ac:dyDescent="0.2">
      <c r="A30" s="347" t="s">
        <v>24</v>
      </c>
      <c r="B30" s="349">
        <v>19640</v>
      </c>
      <c r="C30" s="349">
        <v>20714</v>
      </c>
      <c r="D30" s="349">
        <v>20683</v>
      </c>
      <c r="E30" s="349">
        <v>20787</v>
      </c>
      <c r="F30" s="349">
        <v>73</v>
      </c>
      <c r="G30" s="347">
        <f t="shared" si="0"/>
        <v>10</v>
      </c>
    </row>
    <row r="31" spans="1:7" x14ac:dyDescent="0.2">
      <c r="A31" s="347" t="s">
        <v>14</v>
      </c>
      <c r="B31" s="349">
        <v>49257</v>
      </c>
      <c r="C31" s="349">
        <v>49507</v>
      </c>
      <c r="D31" s="349">
        <v>49458</v>
      </c>
      <c r="E31" s="349">
        <v>49590</v>
      </c>
      <c r="F31" s="349">
        <v>83</v>
      </c>
      <c r="G31" s="347">
        <f t="shared" si="0"/>
        <v>9</v>
      </c>
    </row>
    <row r="32" spans="1:7" x14ac:dyDescent="0.2">
      <c r="A32" s="347" t="s">
        <v>22</v>
      </c>
      <c r="B32" s="349">
        <v>34612</v>
      </c>
      <c r="C32" s="349">
        <v>35020</v>
      </c>
      <c r="D32" s="349">
        <v>34995</v>
      </c>
      <c r="E32" s="349">
        <v>35135</v>
      </c>
      <c r="F32" s="349">
        <v>115</v>
      </c>
      <c r="G32" s="347">
        <f t="shared" si="0"/>
        <v>8</v>
      </c>
    </row>
    <row r="33" spans="1:7" x14ac:dyDescent="0.2">
      <c r="A33" s="347" t="s">
        <v>23</v>
      </c>
      <c r="B33" s="349">
        <v>28845</v>
      </c>
      <c r="C33" s="349">
        <v>29588</v>
      </c>
      <c r="D33" s="349">
        <v>29593</v>
      </c>
      <c r="E33" s="349">
        <v>29719</v>
      </c>
      <c r="F33" s="349">
        <v>131</v>
      </c>
      <c r="G33" s="347">
        <f t="shared" si="0"/>
        <v>7</v>
      </c>
    </row>
    <row r="34" spans="1:7" x14ac:dyDescent="0.2">
      <c r="A34" s="347" t="s">
        <v>13</v>
      </c>
      <c r="B34" s="349">
        <v>77507</v>
      </c>
      <c r="C34" s="349">
        <v>78074</v>
      </c>
      <c r="D34" s="349">
        <v>77908</v>
      </c>
      <c r="E34" s="349">
        <v>78225</v>
      </c>
      <c r="F34" s="349">
        <v>151</v>
      </c>
      <c r="G34" s="347">
        <f t="shared" si="0"/>
        <v>6</v>
      </c>
    </row>
    <row r="35" spans="1:7" x14ac:dyDescent="0.2">
      <c r="A35" s="347" t="s">
        <v>9</v>
      </c>
      <c r="B35" s="349">
        <v>125331</v>
      </c>
      <c r="C35" s="349">
        <v>126560</v>
      </c>
      <c r="D35" s="349">
        <v>126345</v>
      </c>
      <c r="E35" s="349">
        <v>126731</v>
      </c>
      <c r="F35" s="349">
        <v>171</v>
      </c>
      <c r="G35" s="347">
        <f t="shared" si="0"/>
        <v>5</v>
      </c>
    </row>
    <row r="36" spans="1:7" x14ac:dyDescent="0.2">
      <c r="A36" s="347" t="s">
        <v>32</v>
      </c>
      <c r="B36" s="349">
        <v>20892</v>
      </c>
      <c r="C36" s="349">
        <v>21443</v>
      </c>
      <c r="D36" s="349">
        <v>21515</v>
      </c>
      <c r="E36" s="349">
        <v>21655</v>
      </c>
      <c r="F36" s="349">
        <v>212</v>
      </c>
      <c r="G36" s="347">
        <f t="shared" si="0"/>
        <v>4</v>
      </c>
    </row>
    <row r="37" spans="1:7" x14ac:dyDescent="0.2">
      <c r="A37" s="347" t="s">
        <v>20</v>
      </c>
      <c r="B37" s="349">
        <v>75221</v>
      </c>
      <c r="C37" s="349">
        <v>76087</v>
      </c>
      <c r="D37" s="349">
        <v>76188</v>
      </c>
      <c r="E37" s="349">
        <v>76346</v>
      </c>
      <c r="F37" s="349">
        <v>259</v>
      </c>
      <c r="G37" s="347">
        <f t="shared" si="0"/>
        <v>3</v>
      </c>
    </row>
    <row r="38" spans="1:7" x14ac:dyDescent="0.2">
      <c r="A38" s="347" t="s">
        <v>0</v>
      </c>
      <c r="B38" s="349">
        <v>103626</v>
      </c>
      <c r="C38" s="349">
        <v>105675</v>
      </c>
      <c r="D38" s="349">
        <v>105609</v>
      </c>
      <c r="E38" s="349">
        <v>105971</v>
      </c>
      <c r="F38" s="349">
        <v>296</v>
      </c>
      <c r="G38" s="347">
        <f t="shared" si="0"/>
        <v>2</v>
      </c>
    </row>
    <row r="39" spans="1:7" x14ac:dyDescent="0.2">
      <c r="A39" s="347" t="s">
        <v>1</v>
      </c>
      <c r="B39" s="349">
        <v>1056056</v>
      </c>
      <c r="C39" s="349">
        <v>1065556</v>
      </c>
      <c r="D39" s="349">
        <v>1063429</v>
      </c>
      <c r="E39" s="349">
        <v>1066338</v>
      </c>
      <c r="F39" s="349">
        <v>782</v>
      </c>
      <c r="G39" s="347">
        <f t="shared" si="0"/>
        <v>1</v>
      </c>
    </row>
    <row r="40" spans="1:7" x14ac:dyDescent="0.2">
      <c r="F40" s="349"/>
    </row>
    <row r="41" spans="1:7" x14ac:dyDescent="0.2">
      <c r="F41" s="349"/>
    </row>
    <row r="42" spans="1:7" x14ac:dyDescent="0.2">
      <c r="F42" s="349"/>
    </row>
  </sheetData>
  <mergeCells count="1">
    <mergeCell ref="H1:I1"/>
  </mergeCells>
  <hyperlinks>
    <hyperlink ref="H1:I1" location="Index!A1" display="Regresar al Índice" xr:uid="{C1441455-E5A5-4DCC-B47D-D53D4E49B4A3}"/>
  </hyperlink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DCDE7-2C13-4504-B1A6-4F2565358C2D}">
  <sheetPr codeName="Hoja166"/>
  <dimension ref="A1:I29"/>
  <sheetViews>
    <sheetView workbookViewId="0">
      <selection activeCell="A2" sqref="A2"/>
    </sheetView>
  </sheetViews>
  <sheetFormatPr baseColWidth="10" defaultRowHeight="12.75" x14ac:dyDescent="0.2"/>
  <cols>
    <col min="1" max="16384" width="11.42578125" style="107"/>
  </cols>
  <sheetData>
    <row r="1" spans="1:9" x14ac:dyDescent="0.2">
      <c r="A1" s="107" t="s">
        <v>1491</v>
      </c>
      <c r="H1" s="408" t="s">
        <v>38</v>
      </c>
      <c r="I1" s="408"/>
    </row>
    <row r="5" spans="1:9" x14ac:dyDescent="0.2">
      <c r="A5" s="405"/>
      <c r="B5" s="405"/>
      <c r="C5" s="405"/>
    </row>
    <row r="6" spans="1:9" x14ac:dyDescent="0.2">
      <c r="A6" s="260" t="s">
        <v>351</v>
      </c>
      <c r="B6" s="260" t="s">
        <v>1418</v>
      </c>
      <c r="C6" s="260" t="s">
        <v>1419</v>
      </c>
    </row>
    <row r="7" spans="1:9" x14ac:dyDescent="0.2">
      <c r="A7" s="145" t="s">
        <v>1420</v>
      </c>
      <c r="B7" s="173">
        <v>4507.3999999999996</v>
      </c>
      <c r="C7" s="96">
        <v>0.58799999999999997</v>
      </c>
    </row>
    <row r="8" spans="1:9" x14ac:dyDescent="0.2">
      <c r="A8" s="145" t="s">
        <v>1421</v>
      </c>
      <c r="B8" s="146">
        <v>753.5</v>
      </c>
      <c r="C8" s="97">
        <v>9.8000000000000004E-2</v>
      </c>
    </row>
    <row r="9" spans="1:9" x14ac:dyDescent="0.2">
      <c r="A9" s="145" t="s">
        <v>1422</v>
      </c>
      <c r="B9" s="130">
        <v>545.9</v>
      </c>
      <c r="C9" s="96">
        <v>7.0999999999999994E-2</v>
      </c>
    </row>
    <row r="10" spans="1:9" x14ac:dyDescent="0.2">
      <c r="A10" s="145" t="s">
        <v>1423</v>
      </c>
      <c r="B10" s="146">
        <v>511.3</v>
      </c>
      <c r="C10" s="97">
        <v>6.7000000000000004E-2</v>
      </c>
    </row>
    <row r="11" spans="1:9" x14ac:dyDescent="0.2">
      <c r="A11" s="145" t="s">
        <v>312</v>
      </c>
      <c r="B11" s="130">
        <v>349.8</v>
      </c>
      <c r="C11" s="96">
        <v>4.5999999999999999E-2</v>
      </c>
    </row>
    <row r="12" spans="1:9" x14ac:dyDescent="0.2">
      <c r="A12" s="145" t="s">
        <v>1424</v>
      </c>
      <c r="B12" s="146">
        <v>264.89999999999998</v>
      </c>
      <c r="C12" s="97">
        <v>3.5000000000000003E-2</v>
      </c>
    </row>
    <row r="13" spans="1:9" x14ac:dyDescent="0.2">
      <c r="A13" s="145" t="s">
        <v>1425</v>
      </c>
      <c r="B13" s="130">
        <v>239.7</v>
      </c>
      <c r="C13" s="96">
        <v>3.1E-2</v>
      </c>
    </row>
    <row r="14" spans="1:9" x14ac:dyDescent="0.2">
      <c r="A14" s="145" t="s">
        <v>1426</v>
      </c>
      <c r="B14" s="146">
        <v>120.5</v>
      </c>
      <c r="C14" s="97">
        <v>1.6E-2</v>
      </c>
    </row>
    <row r="15" spans="1:9" x14ac:dyDescent="0.2">
      <c r="A15" s="145" t="s">
        <v>1427</v>
      </c>
      <c r="B15" s="130">
        <v>96.4</v>
      </c>
      <c r="C15" s="96">
        <v>1.2999999999999999E-2</v>
      </c>
    </row>
    <row r="16" spans="1:9" x14ac:dyDescent="0.2">
      <c r="A16" s="145" t="s">
        <v>1428</v>
      </c>
      <c r="B16" s="146">
        <v>48.2</v>
      </c>
      <c r="C16" s="97">
        <v>6.0000000000000001E-3</v>
      </c>
    </row>
    <row r="17" spans="1:3" x14ac:dyDescent="0.2">
      <c r="A17" s="145" t="s">
        <v>1429</v>
      </c>
      <c r="B17" s="130">
        <v>39.4</v>
      </c>
      <c r="C17" s="96">
        <v>5.0000000000000001E-3</v>
      </c>
    </row>
    <row r="18" spans="1:3" x14ac:dyDescent="0.2">
      <c r="A18" s="145" t="s">
        <v>1430</v>
      </c>
      <c r="B18" s="146">
        <v>39.1</v>
      </c>
      <c r="C18" s="97">
        <v>5.0000000000000001E-3</v>
      </c>
    </row>
    <row r="19" spans="1:3" x14ac:dyDescent="0.2">
      <c r="A19" s="145" t="s">
        <v>1431</v>
      </c>
      <c r="B19" s="130">
        <v>33.9</v>
      </c>
      <c r="C19" s="96">
        <v>4.0000000000000001E-3</v>
      </c>
    </row>
    <row r="20" spans="1:3" x14ac:dyDescent="0.2">
      <c r="A20" s="145" t="s">
        <v>1432</v>
      </c>
      <c r="B20" s="146">
        <v>25.6</v>
      </c>
      <c r="C20" s="97">
        <v>3.0000000000000001E-3</v>
      </c>
    </row>
    <row r="21" spans="1:3" x14ac:dyDescent="0.2">
      <c r="A21" s="145" t="s">
        <v>1433</v>
      </c>
      <c r="B21" s="130">
        <v>23.9</v>
      </c>
      <c r="C21" s="96">
        <v>3.0000000000000001E-3</v>
      </c>
    </row>
    <row r="22" spans="1:3" x14ac:dyDescent="0.2">
      <c r="A22" s="145" t="s">
        <v>1434</v>
      </c>
      <c r="B22" s="146">
        <v>21.4</v>
      </c>
      <c r="C22" s="97">
        <v>3.0000000000000001E-3</v>
      </c>
    </row>
    <row r="23" spans="1:3" x14ac:dyDescent="0.2">
      <c r="A23" s="145" t="s">
        <v>1435</v>
      </c>
      <c r="B23" s="130">
        <v>16</v>
      </c>
      <c r="C23" s="96">
        <v>2E-3</v>
      </c>
    </row>
    <row r="24" spans="1:3" x14ac:dyDescent="0.2">
      <c r="A24" s="145" t="s">
        <v>1436</v>
      </c>
      <c r="B24" s="146">
        <v>13.4</v>
      </c>
      <c r="C24" s="97">
        <v>2E-3</v>
      </c>
    </row>
    <row r="25" spans="1:3" x14ac:dyDescent="0.2">
      <c r="A25" s="145" t="s">
        <v>1437</v>
      </c>
      <c r="B25" s="130">
        <v>8</v>
      </c>
      <c r="C25" s="96">
        <v>1E-3</v>
      </c>
    </row>
    <row r="26" spans="1:3" x14ac:dyDescent="0.2">
      <c r="A26" s="145" t="s">
        <v>1438</v>
      </c>
      <c r="B26" s="146">
        <v>6.1</v>
      </c>
      <c r="C26" s="97">
        <v>1E-3</v>
      </c>
    </row>
    <row r="27" spans="1:3" x14ac:dyDescent="0.2">
      <c r="A27" s="145" t="s">
        <v>1439</v>
      </c>
      <c r="B27" s="130">
        <v>3.5</v>
      </c>
      <c r="C27" s="96">
        <v>0</v>
      </c>
    </row>
    <row r="28" spans="1:3" x14ac:dyDescent="0.2">
      <c r="A28" s="145" t="s">
        <v>1440</v>
      </c>
      <c r="B28" s="146">
        <v>1.2</v>
      </c>
      <c r="C28" s="97">
        <v>0</v>
      </c>
    </row>
    <row r="29" spans="1:3" x14ac:dyDescent="0.2">
      <c r="A29" s="174" t="s">
        <v>1441</v>
      </c>
      <c r="B29" s="175">
        <v>7669.2</v>
      </c>
      <c r="C29" s="176">
        <v>1</v>
      </c>
    </row>
  </sheetData>
  <mergeCells count="1">
    <mergeCell ref="H1:I1"/>
  </mergeCells>
  <hyperlinks>
    <hyperlink ref="H1:I1" location="Index!A1" display="Regresar al Índice" xr:uid="{D4BF65EA-7EB8-427D-8483-AF00A985AF35}"/>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43DD4-2515-47C5-8542-720F8838C183}">
  <sheetPr codeName="Hoja122"/>
  <dimension ref="A1:I39"/>
  <sheetViews>
    <sheetView topLeftCell="D1" workbookViewId="0">
      <selection activeCell="A2" sqref="A2"/>
    </sheetView>
  </sheetViews>
  <sheetFormatPr baseColWidth="10" defaultRowHeight="12.75" x14ac:dyDescent="0.2"/>
  <cols>
    <col min="1" max="1" width="40.7109375" style="347" customWidth="1"/>
    <col min="2" max="5" width="10.7109375" style="347" customWidth="1"/>
    <col min="6" max="6" width="11.7109375" style="347" customWidth="1"/>
    <col min="7" max="8" width="3.7109375" style="347" customWidth="1"/>
    <col min="9" max="11" width="9.140625" style="347" customWidth="1"/>
    <col min="12" max="16384" width="11.42578125" style="347"/>
  </cols>
  <sheetData>
    <row r="1" spans="1:9" x14ac:dyDescent="0.2">
      <c r="A1" s="107" t="s">
        <v>1762</v>
      </c>
      <c r="B1" s="347" t="s">
        <v>54</v>
      </c>
      <c r="C1" s="347" t="s">
        <v>54</v>
      </c>
      <c r="D1" s="347" t="s">
        <v>54</v>
      </c>
      <c r="E1" s="347" t="s">
        <v>54</v>
      </c>
      <c r="F1" s="347" t="s">
        <v>54</v>
      </c>
      <c r="G1" s="347" t="s">
        <v>54</v>
      </c>
      <c r="H1" s="409" t="s">
        <v>38</v>
      </c>
      <c r="I1" s="409"/>
    </row>
    <row r="2" spans="1:9" x14ac:dyDescent="0.2">
      <c r="A2" s="347" t="s">
        <v>152</v>
      </c>
      <c r="B2" s="347" t="s">
        <v>54</v>
      </c>
      <c r="C2" s="347" t="s">
        <v>54</v>
      </c>
      <c r="D2" s="347" t="s">
        <v>54</v>
      </c>
      <c r="E2" s="347" t="s">
        <v>54</v>
      </c>
      <c r="F2" s="347" t="s">
        <v>54</v>
      </c>
      <c r="G2" s="347" t="s">
        <v>54</v>
      </c>
      <c r="H2" s="347" t="s">
        <v>54</v>
      </c>
    </row>
    <row r="6" spans="1:9" x14ac:dyDescent="0.2">
      <c r="A6" s="347" t="s">
        <v>441</v>
      </c>
      <c r="B6" s="347" t="s">
        <v>1315</v>
      </c>
      <c r="C6" s="347" t="s">
        <v>1213</v>
      </c>
      <c r="D6" s="347" t="s">
        <v>1236</v>
      </c>
      <c r="E6" s="347" t="s">
        <v>1316</v>
      </c>
      <c r="F6" s="347" t="s">
        <v>1327</v>
      </c>
    </row>
    <row r="7" spans="1:9" x14ac:dyDescent="0.2">
      <c r="A7" s="347" t="s">
        <v>4</v>
      </c>
      <c r="B7" s="349">
        <v>44231</v>
      </c>
      <c r="C7" s="349">
        <v>44653</v>
      </c>
      <c r="D7" s="349">
        <v>44615</v>
      </c>
      <c r="E7" s="349">
        <v>44283</v>
      </c>
      <c r="F7" s="350">
        <v>-8.2861173941281008E-3</v>
      </c>
      <c r="G7" s="347">
        <f>_xlfn.RANK.EQ(F7,$F$7:$F$39,0)</f>
        <v>33</v>
      </c>
    </row>
    <row r="8" spans="1:9" x14ac:dyDescent="0.2">
      <c r="A8" s="347" t="s">
        <v>15</v>
      </c>
      <c r="B8" s="349">
        <v>13648</v>
      </c>
      <c r="C8" s="349">
        <v>13719</v>
      </c>
      <c r="D8" s="349">
        <v>13594</v>
      </c>
      <c r="E8" s="349">
        <v>13616</v>
      </c>
      <c r="F8" s="350">
        <v>-7.5078358480938903E-3</v>
      </c>
      <c r="G8" s="347">
        <f t="shared" ref="G8:G39" si="0">_xlfn.RANK.EQ(F8,$F$7:$F$39,0)</f>
        <v>32</v>
      </c>
    </row>
    <row r="9" spans="1:9" x14ac:dyDescent="0.2">
      <c r="A9" s="347" t="s">
        <v>6</v>
      </c>
      <c r="B9" s="349">
        <v>6311</v>
      </c>
      <c r="C9" s="349">
        <v>6418</v>
      </c>
      <c r="D9" s="349">
        <v>6369</v>
      </c>
      <c r="E9" s="349">
        <v>6385</v>
      </c>
      <c r="F9" s="350">
        <v>-5.1417887192272103E-3</v>
      </c>
      <c r="G9" s="347">
        <f t="shared" si="0"/>
        <v>31</v>
      </c>
    </row>
    <row r="10" spans="1:9" x14ac:dyDescent="0.2">
      <c r="A10" s="347" t="s">
        <v>21</v>
      </c>
      <c r="B10" s="349">
        <v>14330</v>
      </c>
      <c r="C10" s="349">
        <v>14448</v>
      </c>
      <c r="D10" s="349">
        <v>14336</v>
      </c>
      <c r="E10" s="349">
        <v>14377</v>
      </c>
      <c r="F10" s="350">
        <v>-4.9141749723145001E-3</v>
      </c>
      <c r="G10" s="347">
        <f t="shared" si="0"/>
        <v>30</v>
      </c>
    </row>
    <row r="11" spans="1:9" x14ac:dyDescent="0.2">
      <c r="A11" s="347" t="s">
        <v>27</v>
      </c>
      <c r="B11" s="349">
        <v>39261</v>
      </c>
      <c r="C11" s="349">
        <v>39024</v>
      </c>
      <c r="D11" s="349">
        <v>38890</v>
      </c>
      <c r="E11" s="349">
        <v>38848</v>
      </c>
      <c r="F11" s="350">
        <v>-4.5100451004510501E-3</v>
      </c>
      <c r="G11" s="347">
        <f t="shared" si="0"/>
        <v>29</v>
      </c>
    </row>
    <row r="12" spans="1:9" x14ac:dyDescent="0.2">
      <c r="A12" s="347" t="s">
        <v>30</v>
      </c>
      <c r="B12" s="349">
        <v>5457</v>
      </c>
      <c r="C12" s="349">
        <v>5549</v>
      </c>
      <c r="D12" s="349">
        <v>5498</v>
      </c>
      <c r="E12" s="349">
        <v>5530</v>
      </c>
      <c r="F12" s="350">
        <v>-3.4240403676337699E-3</v>
      </c>
      <c r="G12" s="347">
        <f t="shared" si="0"/>
        <v>28</v>
      </c>
    </row>
    <row r="13" spans="1:9" x14ac:dyDescent="0.2">
      <c r="A13" s="347" t="s">
        <v>31</v>
      </c>
      <c r="B13" s="349">
        <v>44020</v>
      </c>
      <c r="C13" s="349">
        <v>43533</v>
      </c>
      <c r="D13" s="349">
        <v>43333</v>
      </c>
      <c r="E13" s="349">
        <v>43400</v>
      </c>
      <c r="F13" s="350">
        <v>-3.0551535616658602E-3</v>
      </c>
      <c r="G13" s="347">
        <f t="shared" si="0"/>
        <v>27</v>
      </c>
    </row>
    <row r="14" spans="1:9" x14ac:dyDescent="0.2">
      <c r="A14" s="347" t="s">
        <v>18</v>
      </c>
      <c r="B14" s="349">
        <v>12597</v>
      </c>
      <c r="C14" s="349">
        <v>12596</v>
      </c>
      <c r="D14" s="349">
        <v>12537</v>
      </c>
      <c r="E14" s="349">
        <v>12563</v>
      </c>
      <c r="F14" s="350">
        <v>-2.61987932677044E-3</v>
      </c>
      <c r="G14" s="347">
        <f t="shared" si="0"/>
        <v>26</v>
      </c>
    </row>
    <row r="15" spans="1:9" x14ac:dyDescent="0.2">
      <c r="A15" s="347" t="s">
        <v>29</v>
      </c>
      <c r="B15" s="349">
        <v>34767</v>
      </c>
      <c r="C15" s="349">
        <v>34174</v>
      </c>
      <c r="D15" s="349">
        <v>34014</v>
      </c>
      <c r="E15" s="349">
        <v>34105</v>
      </c>
      <c r="F15" s="350">
        <v>-2.0190788318604799E-3</v>
      </c>
      <c r="G15" s="347">
        <f t="shared" si="0"/>
        <v>25</v>
      </c>
    </row>
    <row r="16" spans="1:9" x14ac:dyDescent="0.2">
      <c r="A16" s="347" t="s">
        <v>17</v>
      </c>
      <c r="B16" s="349">
        <v>37036</v>
      </c>
      <c r="C16" s="349">
        <v>37170</v>
      </c>
      <c r="D16" s="349">
        <v>36990</v>
      </c>
      <c r="E16" s="349">
        <v>37100</v>
      </c>
      <c r="F16" s="350">
        <v>-1.8832391713747799E-3</v>
      </c>
      <c r="G16" s="347">
        <f t="shared" si="0"/>
        <v>24</v>
      </c>
    </row>
    <row r="17" spans="1:7" x14ac:dyDescent="0.2">
      <c r="A17" s="347" t="s">
        <v>11</v>
      </c>
      <c r="B17" s="349">
        <v>11379</v>
      </c>
      <c r="C17" s="349">
        <v>11673</v>
      </c>
      <c r="D17" s="349">
        <v>11607</v>
      </c>
      <c r="E17" s="349">
        <v>11658</v>
      </c>
      <c r="F17" s="350">
        <v>-1.2850167052171899E-3</v>
      </c>
      <c r="G17" s="347">
        <f t="shared" si="0"/>
        <v>23</v>
      </c>
    </row>
    <row r="18" spans="1:7" x14ac:dyDescent="0.2">
      <c r="A18" s="347" t="s">
        <v>3</v>
      </c>
      <c r="B18" s="349">
        <v>16759</v>
      </c>
      <c r="C18" s="349">
        <v>16707</v>
      </c>
      <c r="D18" s="349">
        <v>16656</v>
      </c>
      <c r="E18" s="349">
        <v>16687</v>
      </c>
      <c r="F18" s="350">
        <v>-1.19710301071407E-3</v>
      </c>
      <c r="G18" s="347">
        <f t="shared" si="0"/>
        <v>22</v>
      </c>
    </row>
    <row r="19" spans="1:7" x14ac:dyDescent="0.2">
      <c r="A19" s="347" t="s">
        <v>12</v>
      </c>
      <c r="B19" s="349">
        <v>14634</v>
      </c>
      <c r="C19" s="349">
        <v>14532</v>
      </c>
      <c r="D19" s="349">
        <v>14500</v>
      </c>
      <c r="E19" s="349">
        <v>14538</v>
      </c>
      <c r="F19" s="350">
        <v>4.1288191577204498E-4</v>
      </c>
      <c r="G19" s="347">
        <f t="shared" si="0"/>
        <v>21</v>
      </c>
    </row>
    <row r="20" spans="1:7" x14ac:dyDescent="0.2">
      <c r="A20" s="347" t="s">
        <v>1</v>
      </c>
      <c r="B20" s="349">
        <v>1056056</v>
      </c>
      <c r="C20" s="349">
        <v>1065556</v>
      </c>
      <c r="D20" s="349">
        <v>1063429</v>
      </c>
      <c r="E20" s="349">
        <v>1066338</v>
      </c>
      <c r="F20" s="350">
        <v>7.3388916209005096E-4</v>
      </c>
      <c r="G20" s="347">
        <f t="shared" si="0"/>
        <v>20</v>
      </c>
    </row>
    <row r="21" spans="1:7" x14ac:dyDescent="0.2">
      <c r="A21" s="347" t="s">
        <v>19</v>
      </c>
      <c r="B21" s="349">
        <v>13626</v>
      </c>
      <c r="C21" s="349">
        <v>13869</v>
      </c>
      <c r="D21" s="349">
        <v>13826</v>
      </c>
      <c r="E21" s="349">
        <v>13881</v>
      </c>
      <c r="F21" s="350">
        <v>8.6523902227986205E-4</v>
      </c>
      <c r="G21" s="347">
        <f t="shared" si="0"/>
        <v>19</v>
      </c>
    </row>
    <row r="22" spans="1:7" x14ac:dyDescent="0.2">
      <c r="A22" s="347" t="s">
        <v>26</v>
      </c>
      <c r="B22" s="349">
        <v>42995</v>
      </c>
      <c r="C22" s="349">
        <v>43507</v>
      </c>
      <c r="D22" s="349">
        <v>43394</v>
      </c>
      <c r="E22" s="349">
        <v>43552</v>
      </c>
      <c r="F22" s="350">
        <v>1.03431631691442E-3</v>
      </c>
      <c r="G22" s="347">
        <f t="shared" si="0"/>
        <v>18</v>
      </c>
    </row>
    <row r="23" spans="1:7" x14ac:dyDescent="0.2">
      <c r="A23" s="347" t="s">
        <v>16</v>
      </c>
      <c r="B23" s="349">
        <v>16003</v>
      </c>
      <c r="C23" s="349">
        <v>16245</v>
      </c>
      <c r="D23" s="349">
        <v>16200</v>
      </c>
      <c r="E23" s="349">
        <v>16263</v>
      </c>
      <c r="F23" s="350">
        <v>1.1080332409971699E-3</v>
      </c>
      <c r="G23" s="347">
        <f t="shared" si="0"/>
        <v>17</v>
      </c>
    </row>
    <row r="24" spans="1:7" x14ac:dyDescent="0.2">
      <c r="A24" s="347" t="s">
        <v>10</v>
      </c>
      <c r="B24" s="349">
        <v>35733</v>
      </c>
      <c r="C24" s="349">
        <v>35695</v>
      </c>
      <c r="D24" s="349">
        <v>35642</v>
      </c>
      <c r="E24" s="349">
        <v>35736</v>
      </c>
      <c r="F24" s="350">
        <v>1.1486202549375599E-3</v>
      </c>
      <c r="G24" s="347">
        <f t="shared" si="0"/>
        <v>16</v>
      </c>
    </row>
    <row r="25" spans="1:7" x14ac:dyDescent="0.2">
      <c r="A25" s="347" t="s">
        <v>28</v>
      </c>
      <c r="B25" s="349">
        <v>11468</v>
      </c>
      <c r="C25" s="349">
        <v>11763</v>
      </c>
      <c r="D25" s="349">
        <v>11759</v>
      </c>
      <c r="E25" s="349">
        <v>11778</v>
      </c>
      <c r="F25" s="350">
        <v>1.2751849018106699E-3</v>
      </c>
      <c r="G25" s="347">
        <f t="shared" si="0"/>
        <v>15</v>
      </c>
    </row>
    <row r="26" spans="1:7" x14ac:dyDescent="0.2">
      <c r="A26" s="347" t="s">
        <v>9</v>
      </c>
      <c r="B26" s="349">
        <v>125331</v>
      </c>
      <c r="C26" s="349">
        <v>126560</v>
      </c>
      <c r="D26" s="349">
        <v>126345</v>
      </c>
      <c r="E26" s="349">
        <v>126731</v>
      </c>
      <c r="F26" s="350">
        <v>1.3511378002528699E-3</v>
      </c>
      <c r="G26" s="347">
        <f t="shared" si="0"/>
        <v>14</v>
      </c>
    </row>
    <row r="27" spans="1:7" x14ac:dyDescent="0.2">
      <c r="A27" s="347" t="s">
        <v>25</v>
      </c>
      <c r="B27" s="349">
        <v>23699</v>
      </c>
      <c r="C27" s="349">
        <v>23802</v>
      </c>
      <c r="D27" s="349">
        <v>23741</v>
      </c>
      <c r="E27" s="349">
        <v>23839</v>
      </c>
      <c r="F27" s="350">
        <v>1.55449121922535E-3</v>
      </c>
      <c r="G27" s="347">
        <f t="shared" si="0"/>
        <v>13</v>
      </c>
    </row>
    <row r="28" spans="1:7" x14ac:dyDescent="0.2">
      <c r="A28" s="347" t="s">
        <v>14</v>
      </c>
      <c r="B28" s="349">
        <v>49257</v>
      </c>
      <c r="C28" s="349">
        <v>49507</v>
      </c>
      <c r="D28" s="349">
        <v>49458</v>
      </c>
      <c r="E28" s="349">
        <v>49590</v>
      </c>
      <c r="F28" s="350">
        <v>1.67653059163353E-3</v>
      </c>
      <c r="G28" s="347">
        <f t="shared" si="0"/>
        <v>12</v>
      </c>
    </row>
    <row r="29" spans="1:7" x14ac:dyDescent="0.2">
      <c r="A29" s="347" t="s">
        <v>8</v>
      </c>
      <c r="B29" s="349">
        <v>42291</v>
      </c>
      <c r="C29" s="349">
        <v>42300</v>
      </c>
      <c r="D29" s="349">
        <v>42172</v>
      </c>
      <c r="E29" s="349">
        <v>42372</v>
      </c>
      <c r="F29" s="350">
        <v>1.70212765957456E-3</v>
      </c>
      <c r="G29" s="347">
        <f t="shared" si="0"/>
        <v>11</v>
      </c>
    </row>
    <row r="30" spans="1:7" x14ac:dyDescent="0.2">
      <c r="A30" s="347" t="s">
        <v>13</v>
      </c>
      <c r="B30" s="349">
        <v>77507</v>
      </c>
      <c r="C30" s="349">
        <v>78074</v>
      </c>
      <c r="D30" s="349">
        <v>77908</v>
      </c>
      <c r="E30" s="349">
        <v>78225</v>
      </c>
      <c r="F30" s="350">
        <v>1.9340625560366801E-3</v>
      </c>
      <c r="G30" s="347">
        <f t="shared" si="0"/>
        <v>10</v>
      </c>
    </row>
    <row r="31" spans="1:7" x14ac:dyDescent="0.2">
      <c r="A31" s="347" t="s">
        <v>0</v>
      </c>
      <c r="B31" s="349">
        <v>103626</v>
      </c>
      <c r="C31" s="349">
        <v>105675</v>
      </c>
      <c r="D31" s="349">
        <v>105609</v>
      </c>
      <c r="E31" s="349">
        <v>105971</v>
      </c>
      <c r="F31" s="350">
        <v>2.80104092737177E-3</v>
      </c>
      <c r="G31" s="347">
        <f t="shared" si="0"/>
        <v>9</v>
      </c>
    </row>
    <row r="32" spans="1:7" x14ac:dyDescent="0.2">
      <c r="A32" s="347" t="s">
        <v>7</v>
      </c>
      <c r="B32" s="349">
        <v>14730</v>
      </c>
      <c r="C32" s="349">
        <v>14786</v>
      </c>
      <c r="D32" s="349">
        <v>14747</v>
      </c>
      <c r="E32" s="349">
        <v>14828</v>
      </c>
      <c r="F32" s="350">
        <v>2.8405248207763502E-3</v>
      </c>
      <c r="G32" s="347">
        <f t="shared" si="0"/>
        <v>8</v>
      </c>
    </row>
    <row r="33" spans="1:7" x14ac:dyDescent="0.2">
      <c r="A33" s="347" t="s">
        <v>22</v>
      </c>
      <c r="B33" s="349">
        <v>34612</v>
      </c>
      <c r="C33" s="349">
        <v>35020</v>
      </c>
      <c r="D33" s="349">
        <v>34995</v>
      </c>
      <c r="E33" s="349">
        <v>35135</v>
      </c>
      <c r="F33" s="350">
        <v>3.2838378069675002E-3</v>
      </c>
      <c r="G33" s="347">
        <f t="shared" si="0"/>
        <v>7</v>
      </c>
    </row>
    <row r="34" spans="1:7" x14ac:dyDescent="0.2">
      <c r="A34" s="347" t="s">
        <v>20</v>
      </c>
      <c r="B34" s="349">
        <v>75221</v>
      </c>
      <c r="C34" s="349">
        <v>76087</v>
      </c>
      <c r="D34" s="349">
        <v>76188</v>
      </c>
      <c r="E34" s="349">
        <v>76346</v>
      </c>
      <c r="F34" s="350">
        <v>3.4039980548583601E-3</v>
      </c>
      <c r="G34" s="347">
        <f t="shared" si="0"/>
        <v>6</v>
      </c>
    </row>
    <row r="35" spans="1:7" x14ac:dyDescent="0.2">
      <c r="A35" s="347" t="s">
        <v>24</v>
      </c>
      <c r="B35" s="349">
        <v>19640</v>
      </c>
      <c r="C35" s="349">
        <v>20714</v>
      </c>
      <c r="D35" s="349">
        <v>20683</v>
      </c>
      <c r="E35" s="349">
        <v>20787</v>
      </c>
      <c r="F35" s="350">
        <v>3.5241865405040199E-3</v>
      </c>
      <c r="G35" s="347">
        <f t="shared" si="0"/>
        <v>5</v>
      </c>
    </row>
    <row r="36" spans="1:7" x14ac:dyDescent="0.2">
      <c r="A36" s="347" t="s">
        <v>33</v>
      </c>
      <c r="B36" s="349">
        <v>12038</v>
      </c>
      <c r="C36" s="349">
        <v>11966</v>
      </c>
      <c r="D36" s="349">
        <v>11943</v>
      </c>
      <c r="E36" s="349">
        <v>12017</v>
      </c>
      <c r="F36" s="350">
        <v>4.2620758816647201E-3</v>
      </c>
      <c r="G36" s="347">
        <f t="shared" si="0"/>
        <v>4</v>
      </c>
    </row>
    <row r="37" spans="1:7" x14ac:dyDescent="0.2">
      <c r="A37" s="347" t="s">
        <v>5</v>
      </c>
      <c r="B37" s="349">
        <v>14112</v>
      </c>
      <c r="C37" s="349">
        <v>14759</v>
      </c>
      <c r="D37" s="349">
        <v>14772</v>
      </c>
      <c r="E37" s="349">
        <v>14823</v>
      </c>
      <c r="F37" s="350">
        <v>4.3363371502134198E-3</v>
      </c>
      <c r="G37" s="347">
        <f t="shared" si="0"/>
        <v>3</v>
      </c>
    </row>
    <row r="38" spans="1:7" x14ac:dyDescent="0.2">
      <c r="A38" s="347" t="s">
        <v>23</v>
      </c>
      <c r="B38" s="349">
        <v>28845</v>
      </c>
      <c r="C38" s="349">
        <v>29588</v>
      </c>
      <c r="D38" s="349">
        <v>29593</v>
      </c>
      <c r="E38" s="349">
        <v>29719</v>
      </c>
      <c r="F38" s="350">
        <v>4.4274705961875301E-3</v>
      </c>
      <c r="G38" s="347">
        <f t="shared" si="0"/>
        <v>2</v>
      </c>
    </row>
    <row r="39" spans="1:7" x14ac:dyDescent="0.2">
      <c r="A39" s="347" t="s">
        <v>32</v>
      </c>
      <c r="B39" s="349">
        <v>20892</v>
      </c>
      <c r="C39" s="349">
        <v>21443</v>
      </c>
      <c r="D39" s="349">
        <v>21515</v>
      </c>
      <c r="E39" s="349">
        <v>21655</v>
      </c>
      <c r="F39" s="350">
        <v>9.8866763046214796E-3</v>
      </c>
      <c r="G39" s="347">
        <f t="shared" si="0"/>
        <v>1</v>
      </c>
    </row>
  </sheetData>
  <mergeCells count="1">
    <mergeCell ref="H1:I1"/>
  </mergeCells>
  <hyperlinks>
    <hyperlink ref="H1:I1" location="Index!A1" display="Regresar al Índice" xr:uid="{B89F9E59-275A-4B98-8B07-9A66A48E3413}"/>
  </hyperlink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A8521-EDDE-4D71-8717-5860300A7C90}">
  <sheetPr codeName="Hoja12"/>
  <dimension ref="A1:I124"/>
  <sheetViews>
    <sheetView workbookViewId="0">
      <selection activeCell="A2" sqref="A2"/>
    </sheetView>
  </sheetViews>
  <sheetFormatPr baseColWidth="10" defaultRowHeight="12.75" x14ac:dyDescent="0.2"/>
  <cols>
    <col min="1" max="16384" width="11.42578125" style="347"/>
  </cols>
  <sheetData>
    <row r="1" spans="1:9" x14ac:dyDescent="0.2">
      <c r="A1" s="107" t="s">
        <v>1763</v>
      </c>
      <c r="H1" s="409" t="s">
        <v>38</v>
      </c>
      <c r="I1" s="409"/>
    </row>
    <row r="2" spans="1:9" x14ac:dyDescent="0.2">
      <c r="A2" s="347" t="s">
        <v>646</v>
      </c>
    </row>
    <row r="5" spans="1:9" x14ac:dyDescent="0.2">
      <c r="A5" s="347" t="s">
        <v>300</v>
      </c>
      <c r="B5" s="347" t="s">
        <v>344</v>
      </c>
      <c r="C5" s="347" t="s">
        <v>52</v>
      </c>
      <c r="D5" s="347" t="s">
        <v>345</v>
      </c>
    </row>
    <row r="6" spans="1:9" x14ac:dyDescent="0.2">
      <c r="A6" s="347" t="s">
        <v>61</v>
      </c>
      <c r="B6" s="347" t="s">
        <v>140</v>
      </c>
      <c r="C6" s="348">
        <v>1.028536511197</v>
      </c>
      <c r="D6" s="348">
        <v>3.92661902100892</v>
      </c>
    </row>
    <row r="7" spans="1:9" x14ac:dyDescent="0.2">
      <c r="A7" s="347" t="s">
        <v>54</v>
      </c>
      <c r="B7" s="347" t="s">
        <v>141</v>
      </c>
      <c r="C7" s="348">
        <v>2.7224128748730001</v>
      </c>
      <c r="D7" s="348">
        <v>3.6952641229335002</v>
      </c>
    </row>
    <row r="8" spans="1:9" x14ac:dyDescent="0.2">
      <c r="A8" s="347" t="s">
        <v>54</v>
      </c>
      <c r="B8" s="347" t="s">
        <v>142</v>
      </c>
      <c r="C8" s="348">
        <v>-4.0246762657420003</v>
      </c>
      <c r="D8" s="348">
        <v>2.6846846618535798</v>
      </c>
    </row>
    <row r="9" spans="1:9" x14ac:dyDescent="0.2">
      <c r="A9" s="347" t="s">
        <v>54</v>
      </c>
      <c r="B9" s="347" t="s">
        <v>143</v>
      </c>
      <c r="C9" s="348">
        <v>7.9404131484659999</v>
      </c>
      <c r="D9" s="348">
        <v>3.3065130087411698</v>
      </c>
    </row>
    <row r="10" spans="1:9" x14ac:dyDescent="0.2">
      <c r="A10" s="347" t="s">
        <v>54</v>
      </c>
      <c r="B10" s="347" t="s">
        <v>144</v>
      </c>
      <c r="C10" s="348">
        <v>0.94795596536600002</v>
      </c>
      <c r="D10" s="348">
        <v>2.8096858883448301</v>
      </c>
    </row>
    <row r="11" spans="1:9" x14ac:dyDescent="0.2">
      <c r="A11" s="347" t="s">
        <v>54</v>
      </c>
      <c r="B11" s="347" t="s">
        <v>145</v>
      </c>
      <c r="C11" s="348">
        <v>6.1528287342999997E-2</v>
      </c>
      <c r="D11" s="348">
        <v>2.4367352566523302</v>
      </c>
    </row>
    <row r="12" spans="1:9" x14ac:dyDescent="0.2">
      <c r="A12" s="347" t="s">
        <v>54</v>
      </c>
      <c r="B12" s="347" t="s">
        <v>146</v>
      </c>
      <c r="C12" s="348">
        <v>1.8397864961549999</v>
      </c>
      <c r="D12" s="348">
        <v>1.8741591003929201</v>
      </c>
    </row>
    <row r="13" spans="1:9" x14ac:dyDescent="0.2">
      <c r="A13" s="347" t="s">
        <v>54</v>
      </c>
      <c r="B13" s="347" t="s">
        <v>147</v>
      </c>
      <c r="C13" s="348">
        <v>5.0786328562119998</v>
      </c>
      <c r="D13" s="348">
        <v>1.89662317312125</v>
      </c>
    </row>
    <row r="14" spans="1:9" x14ac:dyDescent="0.2">
      <c r="A14" s="347" t="s">
        <v>54</v>
      </c>
      <c r="B14" s="347" t="s">
        <v>148</v>
      </c>
      <c r="C14" s="348">
        <v>3.673794626666</v>
      </c>
      <c r="D14" s="348">
        <v>1.9973313171660001</v>
      </c>
    </row>
    <row r="15" spans="1:9" x14ac:dyDescent="0.2">
      <c r="A15" s="347" t="s">
        <v>54</v>
      </c>
      <c r="B15" s="347" t="s">
        <v>149</v>
      </c>
      <c r="C15" s="348">
        <v>8.0135256010060001</v>
      </c>
      <c r="D15" s="348">
        <v>2.4302039737580001</v>
      </c>
    </row>
    <row r="16" spans="1:9" x14ac:dyDescent="0.2">
      <c r="A16" s="347" t="s">
        <v>54</v>
      </c>
      <c r="B16" s="347" t="s">
        <v>150</v>
      </c>
      <c r="C16" s="348">
        <v>4.6293547860649999</v>
      </c>
      <c r="D16" s="348">
        <v>2.7817554304915002</v>
      </c>
    </row>
    <row r="17" spans="1:4" x14ac:dyDescent="0.2">
      <c r="A17" s="347" t="s">
        <v>54</v>
      </c>
      <c r="B17" s="347" t="s">
        <v>151</v>
      </c>
      <c r="C17" s="348">
        <v>5.131460693717</v>
      </c>
      <c r="D17" s="348">
        <v>3.0868937984436702</v>
      </c>
    </row>
    <row r="18" spans="1:4" x14ac:dyDescent="0.2">
      <c r="A18" s="347" t="s">
        <v>74</v>
      </c>
      <c r="B18" s="347" t="s">
        <v>140</v>
      </c>
      <c r="C18" s="348">
        <v>5.8807987494839997</v>
      </c>
      <c r="D18" s="348">
        <v>3.4912489849675801</v>
      </c>
    </row>
    <row r="19" spans="1:4" x14ac:dyDescent="0.2">
      <c r="A19" s="347" t="s">
        <v>54</v>
      </c>
      <c r="B19" s="347" t="s">
        <v>141</v>
      </c>
      <c r="C19" s="348">
        <v>3.4970096434819999</v>
      </c>
      <c r="D19" s="348">
        <v>3.5557987156849999</v>
      </c>
    </row>
    <row r="20" spans="1:4" x14ac:dyDescent="0.2">
      <c r="A20" s="347" t="s">
        <v>54</v>
      </c>
      <c r="B20" s="347" t="s">
        <v>142</v>
      </c>
      <c r="C20" s="348">
        <v>12.292692224148</v>
      </c>
      <c r="D20" s="348">
        <v>4.9155794231758296</v>
      </c>
    </row>
    <row r="21" spans="1:4" x14ac:dyDescent="0.2">
      <c r="A21" s="347" t="s">
        <v>54</v>
      </c>
      <c r="B21" s="347" t="s">
        <v>143</v>
      </c>
      <c r="C21" s="348">
        <v>6.8373109882860001</v>
      </c>
      <c r="D21" s="348">
        <v>4.8236542431608296</v>
      </c>
    </row>
    <row r="22" spans="1:4" x14ac:dyDescent="0.2">
      <c r="A22" s="347" t="s">
        <v>54</v>
      </c>
      <c r="B22" s="347" t="s">
        <v>144</v>
      </c>
      <c r="C22" s="348">
        <v>13.353300013665001</v>
      </c>
      <c r="D22" s="348">
        <v>5.8574329138524197</v>
      </c>
    </row>
    <row r="23" spans="1:4" x14ac:dyDescent="0.2">
      <c r="A23" s="347" t="s">
        <v>54</v>
      </c>
      <c r="B23" s="347" t="s">
        <v>145</v>
      </c>
      <c r="C23" s="348">
        <v>12.409618293735001</v>
      </c>
      <c r="D23" s="348">
        <v>6.8864404143850804</v>
      </c>
    </row>
    <row r="24" spans="1:4" x14ac:dyDescent="0.2">
      <c r="A24" s="347" t="s">
        <v>54</v>
      </c>
      <c r="B24" s="347" t="s">
        <v>146</v>
      </c>
      <c r="C24" s="348">
        <v>7.4083142664280004</v>
      </c>
      <c r="D24" s="348">
        <v>7.3504843952411703</v>
      </c>
    </row>
    <row r="25" spans="1:4" x14ac:dyDescent="0.2">
      <c r="A25" s="347" t="s">
        <v>54</v>
      </c>
      <c r="B25" s="347" t="s">
        <v>147</v>
      </c>
      <c r="C25" s="348">
        <v>4.5745139717859997</v>
      </c>
      <c r="D25" s="348">
        <v>7.30847448820567</v>
      </c>
    </row>
    <row r="26" spans="1:4" x14ac:dyDescent="0.2">
      <c r="A26" s="347" t="s">
        <v>54</v>
      </c>
      <c r="B26" s="347" t="s">
        <v>148</v>
      </c>
      <c r="C26" s="348">
        <v>9.2811047057970004</v>
      </c>
      <c r="D26" s="348">
        <v>7.7757503281332498</v>
      </c>
    </row>
    <row r="27" spans="1:4" x14ac:dyDescent="0.2">
      <c r="A27" s="347" t="s">
        <v>54</v>
      </c>
      <c r="B27" s="347" t="s">
        <v>149</v>
      </c>
      <c r="C27" s="348">
        <v>6.3789544641699996</v>
      </c>
      <c r="D27" s="348">
        <v>7.6395360667302503</v>
      </c>
    </row>
    <row r="28" spans="1:4" x14ac:dyDescent="0.2">
      <c r="A28" s="347" t="s">
        <v>54</v>
      </c>
      <c r="B28" s="347" t="s">
        <v>150</v>
      </c>
      <c r="C28" s="348">
        <v>6.9465060539180001</v>
      </c>
      <c r="D28" s="348">
        <v>7.8326320057179997</v>
      </c>
    </row>
    <row r="29" spans="1:4" x14ac:dyDescent="0.2">
      <c r="A29" s="347" t="s">
        <v>54</v>
      </c>
      <c r="B29" s="347" t="s">
        <v>151</v>
      </c>
      <c r="C29" s="348">
        <v>10.880841157113</v>
      </c>
      <c r="D29" s="348">
        <v>8.3117470443343304</v>
      </c>
    </row>
    <row r="30" spans="1:4" x14ac:dyDescent="0.2">
      <c r="A30" s="347" t="s">
        <v>75</v>
      </c>
      <c r="B30" s="347" t="s">
        <v>140</v>
      </c>
      <c r="C30" s="348">
        <v>10.519736115317</v>
      </c>
      <c r="D30" s="348">
        <v>8.6983251581537502</v>
      </c>
    </row>
    <row r="31" spans="1:4" x14ac:dyDescent="0.2">
      <c r="A31" s="347" t="s">
        <v>54</v>
      </c>
      <c r="B31" s="347" t="s">
        <v>141</v>
      </c>
      <c r="C31" s="348">
        <v>6.8262448166730003</v>
      </c>
      <c r="D31" s="348">
        <v>8.9757614225863307</v>
      </c>
    </row>
    <row r="32" spans="1:4" x14ac:dyDescent="0.2">
      <c r="A32" s="347" t="s">
        <v>54</v>
      </c>
      <c r="B32" s="347" t="s">
        <v>142</v>
      </c>
      <c r="C32" s="348">
        <v>2.2921912876969999</v>
      </c>
      <c r="D32" s="348">
        <v>8.1423863445487505</v>
      </c>
    </row>
    <row r="33" spans="1:4" x14ac:dyDescent="0.2">
      <c r="A33" s="347" t="s">
        <v>54</v>
      </c>
      <c r="B33" s="347" t="s">
        <v>143</v>
      </c>
      <c r="C33" s="348">
        <v>2.2070886310820002</v>
      </c>
      <c r="D33" s="348">
        <v>7.7565344814484201</v>
      </c>
    </row>
    <row r="34" spans="1:4" x14ac:dyDescent="0.2">
      <c r="A34" s="347" t="s">
        <v>54</v>
      </c>
      <c r="B34" s="347" t="s">
        <v>144</v>
      </c>
      <c r="C34" s="348">
        <v>1.078912142019</v>
      </c>
      <c r="D34" s="348">
        <v>6.7336688254779196</v>
      </c>
    </row>
    <row r="35" spans="1:4" x14ac:dyDescent="0.2">
      <c r="A35" s="347" t="s">
        <v>54</v>
      </c>
      <c r="B35" s="347" t="s">
        <v>145</v>
      </c>
      <c r="C35" s="348">
        <v>4.4841227445329999</v>
      </c>
      <c r="D35" s="348">
        <v>6.0732108630444204</v>
      </c>
    </row>
    <row r="36" spans="1:4" x14ac:dyDescent="0.2">
      <c r="A36" s="347" t="s">
        <v>54</v>
      </c>
      <c r="B36" s="347" t="s">
        <v>146</v>
      </c>
      <c r="C36" s="348">
        <v>9.3545304981079997</v>
      </c>
      <c r="D36" s="348">
        <v>6.2353955490177499</v>
      </c>
    </row>
    <row r="37" spans="1:4" x14ac:dyDescent="0.2">
      <c r="A37" s="347" t="s">
        <v>54</v>
      </c>
      <c r="B37" s="347" t="s">
        <v>147</v>
      </c>
      <c r="C37" s="348">
        <v>8.4389278552209994</v>
      </c>
      <c r="D37" s="348">
        <v>6.5574300393040001</v>
      </c>
    </row>
    <row r="38" spans="1:4" x14ac:dyDescent="0.2">
      <c r="A38" s="347" t="s">
        <v>54</v>
      </c>
      <c r="B38" s="347" t="s">
        <v>148</v>
      </c>
      <c r="C38" s="348">
        <v>15.371210776813999</v>
      </c>
      <c r="D38" s="348">
        <v>7.0649388785554201</v>
      </c>
    </row>
    <row r="39" spans="1:4" x14ac:dyDescent="0.2">
      <c r="A39" s="347" t="s">
        <v>54</v>
      </c>
      <c r="B39" s="347" t="s">
        <v>149</v>
      </c>
      <c r="C39" s="348">
        <v>1.5674818043259999</v>
      </c>
      <c r="D39" s="348">
        <v>6.6639828235684204</v>
      </c>
    </row>
    <row r="40" spans="1:4" x14ac:dyDescent="0.2">
      <c r="A40" s="347" t="s">
        <v>54</v>
      </c>
      <c r="B40" s="347" t="s">
        <v>150</v>
      </c>
      <c r="C40" s="348">
        <v>2.5234574823020002</v>
      </c>
      <c r="D40" s="348">
        <v>6.2953954426004204</v>
      </c>
    </row>
    <row r="41" spans="1:4" x14ac:dyDescent="0.2">
      <c r="A41" s="347" t="s">
        <v>54</v>
      </c>
      <c r="B41" s="347" t="s">
        <v>151</v>
      </c>
      <c r="C41" s="348">
        <v>4.1394425159760004</v>
      </c>
      <c r="D41" s="348">
        <v>5.7336122225056698</v>
      </c>
    </row>
    <row r="42" spans="1:4" x14ac:dyDescent="0.2">
      <c r="A42" s="347" t="s">
        <v>76</v>
      </c>
      <c r="B42" s="347" t="s">
        <v>140</v>
      </c>
      <c r="C42" s="348">
        <v>3.0262720001069998</v>
      </c>
      <c r="D42" s="348">
        <v>5.1091568795714997</v>
      </c>
    </row>
    <row r="43" spans="1:4" x14ac:dyDescent="0.2">
      <c r="A43" s="347" t="s">
        <v>54</v>
      </c>
      <c r="B43" s="347" t="s">
        <v>141</v>
      </c>
      <c r="C43" s="348">
        <v>6.0900161900930003</v>
      </c>
      <c r="D43" s="348">
        <v>5.0478044940231701</v>
      </c>
    </row>
    <row r="44" spans="1:4" x14ac:dyDescent="0.2">
      <c r="A44" s="347" t="s">
        <v>54</v>
      </c>
      <c r="B44" s="347" t="s">
        <v>142</v>
      </c>
      <c r="C44" s="348">
        <v>3.4067139252669998</v>
      </c>
      <c r="D44" s="348">
        <v>5.1406813804873304</v>
      </c>
    </row>
    <row r="45" spans="1:4" x14ac:dyDescent="0.2">
      <c r="A45" s="347" t="s">
        <v>54</v>
      </c>
      <c r="B45" s="347" t="s">
        <v>143</v>
      </c>
      <c r="C45" s="348">
        <v>6.6936190633330002</v>
      </c>
      <c r="D45" s="348">
        <v>5.5145589165082498</v>
      </c>
    </row>
    <row r="46" spans="1:4" x14ac:dyDescent="0.2">
      <c r="A46" s="347" t="s">
        <v>54</v>
      </c>
      <c r="B46" s="347" t="s">
        <v>144</v>
      </c>
      <c r="C46" s="348">
        <v>2.5296044142370002</v>
      </c>
      <c r="D46" s="348">
        <v>5.6354499391930801</v>
      </c>
    </row>
    <row r="47" spans="1:4" x14ac:dyDescent="0.2">
      <c r="A47" s="347" t="s">
        <v>54</v>
      </c>
      <c r="B47" s="347" t="s">
        <v>145</v>
      </c>
      <c r="C47" s="348">
        <v>2.1389658825229998</v>
      </c>
      <c r="D47" s="348">
        <v>5.44002020069225</v>
      </c>
    </row>
    <row r="48" spans="1:4" x14ac:dyDescent="0.2">
      <c r="A48" s="347" t="s">
        <v>54</v>
      </c>
      <c r="B48" s="347" t="s">
        <v>146</v>
      </c>
      <c r="C48" s="348">
        <v>-5.7910617536329996</v>
      </c>
      <c r="D48" s="348">
        <v>4.1778875130471702</v>
      </c>
    </row>
    <row r="49" spans="1:4" x14ac:dyDescent="0.2">
      <c r="A49" s="347" t="s">
        <v>54</v>
      </c>
      <c r="B49" s="347" t="s">
        <v>147</v>
      </c>
      <c r="C49" s="348">
        <v>-2.1300034505209999</v>
      </c>
      <c r="D49" s="348">
        <v>3.2971432375686698</v>
      </c>
    </row>
    <row r="50" spans="1:4" x14ac:dyDescent="0.2">
      <c r="A50" s="347" t="s">
        <v>54</v>
      </c>
      <c r="B50" s="347" t="s">
        <v>148</v>
      </c>
      <c r="C50" s="348">
        <v>-7.4897879516990002</v>
      </c>
      <c r="D50" s="348">
        <v>1.39206001019258</v>
      </c>
    </row>
    <row r="51" spans="1:4" x14ac:dyDescent="0.2">
      <c r="A51" s="347" t="s">
        <v>54</v>
      </c>
      <c r="B51" s="347" t="s">
        <v>149</v>
      </c>
      <c r="C51" s="348">
        <v>-2.9510925358879998</v>
      </c>
      <c r="D51" s="348">
        <v>1.01551214850808</v>
      </c>
    </row>
    <row r="52" spans="1:4" x14ac:dyDescent="0.2">
      <c r="A52" s="347" t="s">
        <v>54</v>
      </c>
      <c r="B52" s="347" t="s">
        <v>150</v>
      </c>
      <c r="C52" s="348">
        <v>1.1073287594750001</v>
      </c>
      <c r="D52" s="348">
        <v>0.89750142160583302</v>
      </c>
    </row>
    <row r="53" spans="1:4" x14ac:dyDescent="0.2">
      <c r="A53" s="347" t="s">
        <v>54</v>
      </c>
      <c r="B53" s="347" t="s">
        <v>151</v>
      </c>
      <c r="C53" s="348">
        <v>-1.8457562059929999</v>
      </c>
      <c r="D53" s="348">
        <v>0.39873486144175002</v>
      </c>
    </row>
    <row r="54" spans="1:4" x14ac:dyDescent="0.2">
      <c r="A54" s="347" t="s">
        <v>77</v>
      </c>
      <c r="B54" s="347" t="s">
        <v>140</v>
      </c>
      <c r="C54" s="348">
        <v>-0.80837598077299999</v>
      </c>
      <c r="D54" s="348">
        <v>7.9180863035083399E-2</v>
      </c>
    </row>
    <row r="55" spans="1:4" x14ac:dyDescent="0.2">
      <c r="A55" s="347" t="s">
        <v>54</v>
      </c>
      <c r="B55" s="347" t="s">
        <v>141</v>
      </c>
      <c r="C55" s="348">
        <v>0.53461465153900001</v>
      </c>
      <c r="D55" s="348">
        <v>-0.38376926517775001</v>
      </c>
    </row>
    <row r="56" spans="1:4" x14ac:dyDescent="0.2">
      <c r="A56" s="347" t="s">
        <v>54</v>
      </c>
      <c r="B56" s="347" t="s">
        <v>142</v>
      </c>
      <c r="C56" s="348">
        <v>7.3685260017849998</v>
      </c>
      <c r="D56" s="348">
        <v>-5.3618258801249999E-2</v>
      </c>
    </row>
    <row r="57" spans="1:4" x14ac:dyDescent="0.2">
      <c r="A57" s="347" t="s">
        <v>54</v>
      </c>
      <c r="B57" s="347" t="s">
        <v>143</v>
      </c>
      <c r="C57" s="348">
        <v>-4.9013812515000001</v>
      </c>
      <c r="D57" s="348">
        <v>-1.01986828503733</v>
      </c>
    </row>
    <row r="58" spans="1:4" x14ac:dyDescent="0.2">
      <c r="A58" s="347" t="s">
        <v>54</v>
      </c>
      <c r="B58" s="347" t="s">
        <v>144</v>
      </c>
      <c r="C58" s="348">
        <v>1.448673462678</v>
      </c>
      <c r="D58" s="348">
        <v>-1.10994586433392</v>
      </c>
    </row>
    <row r="59" spans="1:4" x14ac:dyDescent="0.2">
      <c r="A59" s="347" t="s">
        <v>54</v>
      </c>
      <c r="B59" s="347" t="s">
        <v>145</v>
      </c>
      <c r="C59" s="348">
        <v>3.6189606915830002</v>
      </c>
      <c r="D59" s="348">
        <v>-0.98661296357891703</v>
      </c>
    </row>
    <row r="60" spans="1:4" x14ac:dyDescent="0.2">
      <c r="A60" s="347" t="s">
        <v>54</v>
      </c>
      <c r="B60" s="347" t="s">
        <v>146</v>
      </c>
      <c r="C60" s="348">
        <v>2.2123137515960001</v>
      </c>
      <c r="D60" s="348">
        <v>-0.31966500480983301</v>
      </c>
    </row>
    <row r="61" spans="1:4" x14ac:dyDescent="0.2">
      <c r="A61" s="347" t="s">
        <v>54</v>
      </c>
      <c r="B61" s="347" t="s">
        <v>147</v>
      </c>
      <c r="C61" s="348">
        <v>2.9787120449079998</v>
      </c>
      <c r="D61" s="348">
        <v>0.106061286475917</v>
      </c>
    </row>
    <row r="62" spans="1:4" x14ac:dyDescent="0.2">
      <c r="A62" s="347" t="s">
        <v>54</v>
      </c>
      <c r="B62" s="347" t="s">
        <v>148</v>
      </c>
      <c r="C62" s="348">
        <v>3.1238025396100002</v>
      </c>
      <c r="D62" s="348">
        <v>0.99052716075166702</v>
      </c>
    </row>
    <row r="63" spans="1:4" x14ac:dyDescent="0.2">
      <c r="A63" s="347" t="s">
        <v>54</v>
      </c>
      <c r="B63" s="347" t="s">
        <v>149</v>
      </c>
      <c r="C63" s="348">
        <v>1.121916470633</v>
      </c>
      <c r="D63" s="348">
        <v>1.32994457796175</v>
      </c>
    </row>
    <row r="64" spans="1:4" x14ac:dyDescent="0.2">
      <c r="A64" s="347" t="s">
        <v>54</v>
      </c>
      <c r="B64" s="347" t="s">
        <v>150</v>
      </c>
      <c r="C64" s="348">
        <v>0.39248058133399999</v>
      </c>
      <c r="D64" s="348">
        <v>1.27037389645</v>
      </c>
    </row>
    <row r="65" spans="1:4" x14ac:dyDescent="0.2">
      <c r="A65" s="347" t="s">
        <v>54</v>
      </c>
      <c r="B65" s="347" t="s">
        <v>151</v>
      </c>
      <c r="C65" s="348">
        <v>4.4588168712689997</v>
      </c>
      <c r="D65" s="348">
        <v>1.7957549862218301</v>
      </c>
    </row>
    <row r="66" spans="1:4" x14ac:dyDescent="0.2">
      <c r="A66" s="347" t="s">
        <v>78</v>
      </c>
      <c r="B66" s="347" t="s">
        <v>140</v>
      </c>
      <c r="C66" s="348">
        <v>4.3573138755469998</v>
      </c>
      <c r="D66" s="348">
        <v>2.2262291409151702</v>
      </c>
    </row>
    <row r="67" spans="1:4" x14ac:dyDescent="0.2">
      <c r="A67" s="347" t="s">
        <v>54</v>
      </c>
      <c r="B67" s="347" t="s">
        <v>141</v>
      </c>
      <c r="C67" s="348">
        <v>1.248533973335</v>
      </c>
      <c r="D67" s="348">
        <v>2.2857224177314999</v>
      </c>
    </row>
    <row r="68" spans="1:4" x14ac:dyDescent="0.2">
      <c r="A68" s="347" t="s">
        <v>54</v>
      </c>
      <c r="B68" s="347" t="s">
        <v>142</v>
      </c>
      <c r="C68" s="348">
        <v>-2.9426580333849999</v>
      </c>
      <c r="D68" s="348">
        <v>1.4264570814673301</v>
      </c>
    </row>
    <row r="69" spans="1:4" x14ac:dyDescent="0.2">
      <c r="A69" s="347" t="s">
        <v>54</v>
      </c>
      <c r="B69" s="347" t="s">
        <v>143</v>
      </c>
      <c r="C69" s="348">
        <v>5.2008290276029996</v>
      </c>
      <c r="D69" s="348">
        <v>2.2683079380592499</v>
      </c>
    </row>
    <row r="70" spans="1:4" x14ac:dyDescent="0.2">
      <c r="A70" s="347" t="s">
        <v>54</v>
      </c>
      <c r="B70" s="347" t="s">
        <v>144</v>
      </c>
      <c r="C70" s="348">
        <v>0.49398610989000002</v>
      </c>
      <c r="D70" s="348">
        <v>2.1887506586602501</v>
      </c>
    </row>
    <row r="71" spans="1:4" x14ac:dyDescent="0.2">
      <c r="A71" s="347" t="s">
        <v>54</v>
      </c>
      <c r="B71" s="347" t="s">
        <v>145</v>
      </c>
      <c r="C71" s="348">
        <v>-2.5618431095859999</v>
      </c>
      <c r="D71" s="348">
        <v>1.6736836752294999</v>
      </c>
    </row>
    <row r="72" spans="1:4" x14ac:dyDescent="0.2">
      <c r="A72" s="347" t="s">
        <v>54</v>
      </c>
      <c r="B72" s="347" t="s">
        <v>146</v>
      </c>
      <c r="C72" s="348">
        <v>2.6342514951139999</v>
      </c>
      <c r="D72" s="348">
        <v>1.7088451538560001</v>
      </c>
    </row>
    <row r="73" spans="1:4" x14ac:dyDescent="0.2">
      <c r="A73" s="347" t="s">
        <v>54</v>
      </c>
      <c r="B73" s="347" t="s">
        <v>147</v>
      </c>
      <c r="C73" s="348">
        <v>2.2234434086479999</v>
      </c>
      <c r="D73" s="348">
        <v>1.6459061008343301</v>
      </c>
    </row>
    <row r="74" spans="1:4" x14ac:dyDescent="0.2">
      <c r="A74" s="347" t="s">
        <v>54</v>
      </c>
      <c r="B74" s="347" t="s">
        <v>148</v>
      </c>
      <c r="C74" s="348">
        <v>-2.7852860089439999</v>
      </c>
      <c r="D74" s="348">
        <v>1.1534820551214999</v>
      </c>
    </row>
    <row r="75" spans="1:4" x14ac:dyDescent="0.2">
      <c r="A75" s="347" t="s">
        <v>54</v>
      </c>
      <c r="B75" s="347" t="s">
        <v>149</v>
      </c>
      <c r="C75" s="348">
        <v>4.0915670318549999</v>
      </c>
      <c r="D75" s="348">
        <v>1.4009529352233301</v>
      </c>
    </row>
    <row r="76" spans="1:4" x14ac:dyDescent="0.2">
      <c r="A76" s="347" t="s">
        <v>54</v>
      </c>
      <c r="B76" s="347" t="s">
        <v>150</v>
      </c>
      <c r="C76" s="348">
        <v>-1.9479407490409999</v>
      </c>
      <c r="D76" s="348">
        <v>1.2059178243587501</v>
      </c>
    </row>
    <row r="77" spans="1:4" x14ac:dyDescent="0.2">
      <c r="A77" s="347" t="s">
        <v>54</v>
      </c>
      <c r="B77" s="347" t="s">
        <v>151</v>
      </c>
      <c r="C77" s="348">
        <v>-4.9338475239240003</v>
      </c>
      <c r="D77" s="348">
        <v>0.423195791426</v>
      </c>
    </row>
    <row r="78" spans="1:4" x14ac:dyDescent="0.2">
      <c r="A78" s="347" t="s">
        <v>79</v>
      </c>
      <c r="B78" s="347" t="s">
        <v>140</v>
      </c>
      <c r="C78" s="348">
        <v>-0.82951024701700005</v>
      </c>
      <c r="D78" s="348">
        <v>-9.0395521210000392E-3</v>
      </c>
    </row>
    <row r="79" spans="1:4" x14ac:dyDescent="0.2">
      <c r="A79" s="347" t="s">
        <v>54</v>
      </c>
      <c r="B79" s="347" t="s">
        <v>141</v>
      </c>
      <c r="C79" s="348">
        <v>2.4087100482410002</v>
      </c>
      <c r="D79" s="348">
        <v>8.7641787454500006E-2</v>
      </c>
    </row>
    <row r="80" spans="1:4" x14ac:dyDescent="0.2">
      <c r="A80" s="347" t="s">
        <v>54</v>
      </c>
      <c r="B80" s="347" t="s">
        <v>142</v>
      </c>
      <c r="C80" s="348">
        <v>4.3393070906959998</v>
      </c>
      <c r="D80" s="348">
        <v>0.69447221446124996</v>
      </c>
    </row>
    <row r="81" spans="1:4" x14ac:dyDescent="0.2">
      <c r="A81" s="347" t="s">
        <v>54</v>
      </c>
      <c r="B81" s="347" t="s">
        <v>143</v>
      </c>
      <c r="C81" s="348">
        <v>2.2459923804150002</v>
      </c>
      <c r="D81" s="348">
        <v>0.44823582719558303</v>
      </c>
    </row>
    <row r="82" spans="1:4" x14ac:dyDescent="0.2">
      <c r="A82" s="347" t="s">
        <v>54</v>
      </c>
      <c r="B82" s="347" t="s">
        <v>144</v>
      </c>
      <c r="C82" s="348">
        <v>0.63983935239500001</v>
      </c>
      <c r="D82" s="348">
        <v>0.46039026407099998</v>
      </c>
    </row>
    <row r="83" spans="1:4" x14ac:dyDescent="0.2">
      <c r="A83" s="347" t="s">
        <v>54</v>
      </c>
      <c r="B83" s="347" t="s">
        <v>145</v>
      </c>
      <c r="C83" s="348">
        <v>-0.4819568964</v>
      </c>
      <c r="D83" s="348">
        <v>0.633714115169833</v>
      </c>
    </row>
    <row r="84" spans="1:4" x14ac:dyDescent="0.2">
      <c r="A84" s="347" t="s">
        <v>54</v>
      </c>
      <c r="B84" s="347" t="s">
        <v>146</v>
      </c>
      <c r="C84" s="348">
        <v>0.30165395023899999</v>
      </c>
      <c r="D84" s="348">
        <v>0.43933098643024998</v>
      </c>
    </row>
    <row r="85" spans="1:4" x14ac:dyDescent="0.2">
      <c r="A85" s="347" t="s">
        <v>54</v>
      </c>
      <c r="B85" s="347" t="s">
        <v>147</v>
      </c>
      <c r="C85" s="348">
        <v>-0.74724354722899999</v>
      </c>
      <c r="D85" s="348">
        <v>0.191773740107167</v>
      </c>
    </row>
    <row r="86" spans="1:4" x14ac:dyDescent="0.2">
      <c r="A86" s="347" t="s">
        <v>54</v>
      </c>
      <c r="B86" s="347" t="s">
        <v>148</v>
      </c>
      <c r="C86" s="348">
        <v>-1.2510810828650001</v>
      </c>
      <c r="D86" s="348">
        <v>0.31962415061374999</v>
      </c>
    </row>
    <row r="87" spans="1:4" x14ac:dyDescent="0.2">
      <c r="A87" s="347" t="s">
        <v>54</v>
      </c>
      <c r="B87" s="347" t="s">
        <v>149</v>
      </c>
      <c r="C87" s="348">
        <v>-3.3946045965890002</v>
      </c>
      <c r="D87" s="348">
        <v>-0.30422348508991698</v>
      </c>
    </row>
    <row r="88" spans="1:4" x14ac:dyDescent="0.2">
      <c r="A88" s="347" t="s">
        <v>54</v>
      </c>
      <c r="B88" s="347" t="s">
        <v>150</v>
      </c>
      <c r="C88" s="348">
        <v>-9.0039008175999996E-2</v>
      </c>
      <c r="D88" s="348">
        <v>-0.149398340017833</v>
      </c>
    </row>
    <row r="89" spans="1:4" x14ac:dyDescent="0.2">
      <c r="A89" s="347" t="s">
        <v>54</v>
      </c>
      <c r="B89" s="347" t="s">
        <v>151</v>
      </c>
      <c r="C89" s="348">
        <v>-1.660347226938</v>
      </c>
      <c r="D89" s="348">
        <v>0.12339335139766699</v>
      </c>
    </row>
    <row r="90" spans="1:4" x14ac:dyDescent="0.2">
      <c r="A90" s="347" t="s">
        <v>80</v>
      </c>
      <c r="B90" s="347" t="s">
        <v>140</v>
      </c>
      <c r="C90" s="348">
        <v>0.29265066065899997</v>
      </c>
      <c r="D90" s="348">
        <v>0.216906760370667</v>
      </c>
    </row>
    <row r="91" spans="1:4" x14ac:dyDescent="0.2">
      <c r="A91" s="347" t="s">
        <v>54</v>
      </c>
      <c r="B91" s="347" t="s">
        <v>141</v>
      </c>
      <c r="C91" s="348">
        <v>-3.2406301761290002</v>
      </c>
      <c r="D91" s="348">
        <v>-0.25387159166016698</v>
      </c>
    </row>
    <row r="92" spans="1:4" x14ac:dyDescent="0.2">
      <c r="A92" s="347" t="s">
        <v>54</v>
      </c>
      <c r="B92" s="347" t="s">
        <v>142</v>
      </c>
      <c r="C92" s="348">
        <v>-6.1456340939349996</v>
      </c>
      <c r="D92" s="348">
        <v>-1.12761669037942</v>
      </c>
    </row>
    <row r="93" spans="1:4" x14ac:dyDescent="0.2">
      <c r="A93" s="347" t="s">
        <v>54</v>
      </c>
      <c r="B93" s="347" t="s">
        <v>143</v>
      </c>
      <c r="C93" s="348">
        <v>-27.834675166993001</v>
      </c>
      <c r="D93" s="348">
        <v>-3.6343389859967501</v>
      </c>
    </row>
    <row r="94" spans="1:4" x14ac:dyDescent="0.2">
      <c r="A94" s="347" t="s">
        <v>54</v>
      </c>
      <c r="B94" s="347" t="s">
        <v>144</v>
      </c>
      <c r="C94" s="348">
        <v>-27.601243893629</v>
      </c>
      <c r="D94" s="348">
        <v>-5.9877625898320801</v>
      </c>
    </row>
    <row r="95" spans="1:4" x14ac:dyDescent="0.2">
      <c r="A95" s="347" t="s">
        <v>54</v>
      </c>
      <c r="B95" s="347" t="s">
        <v>145</v>
      </c>
      <c r="C95" s="348">
        <v>-16.324690623639</v>
      </c>
      <c r="D95" s="348">
        <v>-7.3079904004353304</v>
      </c>
    </row>
    <row r="96" spans="1:4" x14ac:dyDescent="0.2">
      <c r="A96" s="347" t="s">
        <v>54</v>
      </c>
      <c r="B96" s="347" t="s">
        <v>146</v>
      </c>
      <c r="C96" s="348">
        <v>-12.904078466506</v>
      </c>
      <c r="D96" s="348">
        <v>-8.4084681018307492</v>
      </c>
    </row>
    <row r="97" spans="1:4" x14ac:dyDescent="0.2">
      <c r="A97" s="347" t="s">
        <v>54</v>
      </c>
      <c r="B97" s="347" t="s">
        <v>147</v>
      </c>
      <c r="C97" s="348">
        <v>-11.603617480147999</v>
      </c>
      <c r="D97" s="348">
        <v>-9.3131659295739997</v>
      </c>
    </row>
    <row r="98" spans="1:4" x14ac:dyDescent="0.2">
      <c r="A98" s="347" t="s">
        <v>54</v>
      </c>
      <c r="B98" s="347" t="s">
        <v>148</v>
      </c>
      <c r="C98" s="348">
        <v>-5.0122905584659998</v>
      </c>
      <c r="D98" s="348">
        <v>-9.6266000525407502</v>
      </c>
    </row>
    <row r="99" spans="1:4" x14ac:dyDescent="0.2">
      <c r="A99" s="347" t="s">
        <v>54</v>
      </c>
      <c r="B99" s="347" t="s">
        <v>149</v>
      </c>
      <c r="C99" s="348">
        <v>-5.1451986721990002</v>
      </c>
      <c r="D99" s="348">
        <v>-9.7724828921749207</v>
      </c>
    </row>
    <row r="100" spans="1:4" x14ac:dyDescent="0.2">
      <c r="A100" s="347" t="s">
        <v>54</v>
      </c>
      <c r="B100" s="347" t="s">
        <v>150</v>
      </c>
      <c r="C100" s="348">
        <v>-1.9967962495760001</v>
      </c>
      <c r="D100" s="348">
        <v>-9.9313793289582506</v>
      </c>
    </row>
    <row r="101" spans="1:4" x14ac:dyDescent="0.2">
      <c r="A101" s="347" t="s">
        <v>54</v>
      </c>
      <c r="B101" s="347" t="s">
        <v>151</v>
      </c>
      <c r="C101" s="348">
        <v>2.845778027698</v>
      </c>
      <c r="D101" s="348">
        <v>-9.5558688910719205</v>
      </c>
    </row>
    <row r="102" spans="1:4" x14ac:dyDescent="0.2">
      <c r="A102" s="347" t="s">
        <v>464</v>
      </c>
      <c r="B102" s="347" t="s">
        <v>140</v>
      </c>
      <c r="C102" s="348">
        <v>-6.9645229726520004</v>
      </c>
      <c r="D102" s="348">
        <v>-10.160633360514501</v>
      </c>
    </row>
    <row r="103" spans="1:4" x14ac:dyDescent="0.2">
      <c r="A103" s="347" t="s">
        <v>54</v>
      </c>
      <c r="B103" s="347" t="s">
        <v>141</v>
      </c>
      <c r="C103" s="348">
        <v>-3.3860979407779999</v>
      </c>
      <c r="D103" s="348">
        <v>-10.1727556742352</v>
      </c>
    </row>
    <row r="104" spans="1:4" x14ac:dyDescent="0.2">
      <c r="A104" s="347" t="s">
        <v>54</v>
      </c>
      <c r="B104" s="347" t="s">
        <v>142</v>
      </c>
      <c r="C104" s="348">
        <v>-0.38733456997900001</v>
      </c>
      <c r="D104" s="348">
        <v>-9.6928973805722496</v>
      </c>
    </row>
    <row r="105" spans="1:4" x14ac:dyDescent="0.2">
      <c r="A105" s="347" t="s">
        <v>54</v>
      </c>
      <c r="B105" s="347" t="s">
        <v>143</v>
      </c>
      <c r="C105" s="348">
        <v>27.563636442387001</v>
      </c>
      <c r="D105" s="348">
        <v>-5.0763714131239199</v>
      </c>
    </row>
    <row r="106" spans="1:4" x14ac:dyDescent="0.2">
      <c r="A106" s="347" t="s">
        <v>54</v>
      </c>
      <c r="B106" s="347" t="s">
        <v>144</v>
      </c>
      <c r="C106" s="348">
        <v>27.127171963744001</v>
      </c>
      <c r="D106" s="348">
        <v>-0.51567009167616695</v>
      </c>
    </row>
    <row r="107" spans="1:4" x14ac:dyDescent="0.2">
      <c r="A107" s="347" t="s">
        <v>54</v>
      </c>
      <c r="B107" s="347" t="s">
        <v>145</v>
      </c>
      <c r="C107" s="348">
        <v>10.136237673451999</v>
      </c>
      <c r="D107" s="348">
        <v>1.6894072664147499</v>
      </c>
    </row>
    <row r="108" spans="1:4" x14ac:dyDescent="0.2">
      <c r="A108" s="347" t="s">
        <v>54</v>
      </c>
      <c r="B108" s="347" t="s">
        <v>146</v>
      </c>
      <c r="C108" s="348">
        <v>10.428613398429</v>
      </c>
      <c r="D108" s="348">
        <v>3.6337982551593302</v>
      </c>
    </row>
    <row r="109" spans="1:4" x14ac:dyDescent="0.2">
      <c r="A109" s="347" t="s">
        <v>54</v>
      </c>
      <c r="B109" s="347" t="s">
        <v>147</v>
      </c>
      <c r="C109" s="348">
        <v>7.6648727961110001</v>
      </c>
      <c r="D109" s="348">
        <v>5.23950577818092</v>
      </c>
    </row>
    <row r="110" spans="1:4" x14ac:dyDescent="0.2">
      <c r="A110" s="347" t="s">
        <v>54</v>
      </c>
      <c r="B110" s="347" t="s">
        <v>148</v>
      </c>
      <c r="C110" s="348">
        <v>0.36550448977</v>
      </c>
      <c r="D110" s="348">
        <v>5.6876553655339199</v>
      </c>
    </row>
    <row r="111" spans="1:4" x14ac:dyDescent="0.2">
      <c r="A111" s="347" t="s">
        <v>54</v>
      </c>
      <c r="B111" s="347" t="s">
        <v>149</v>
      </c>
      <c r="C111" s="348">
        <v>1.5312056500889999</v>
      </c>
      <c r="D111" s="348">
        <v>6.2440223923912503</v>
      </c>
    </row>
    <row r="112" spans="1:4" x14ac:dyDescent="0.2">
      <c r="A112" s="347" t="s">
        <v>54</v>
      </c>
      <c r="B112" s="347" t="s">
        <v>150</v>
      </c>
      <c r="C112" s="348">
        <v>1.6249139593369999</v>
      </c>
      <c r="D112" s="348">
        <v>6.5458315764673296</v>
      </c>
    </row>
    <row r="113" spans="1:4" x14ac:dyDescent="0.2">
      <c r="A113" s="347" t="s">
        <v>54</v>
      </c>
      <c r="B113" s="347" t="s">
        <v>151</v>
      </c>
      <c r="C113" s="348">
        <v>-0.109731110196</v>
      </c>
      <c r="D113" s="348">
        <v>6.2995391483095</v>
      </c>
    </row>
    <row r="114" spans="1:4" x14ac:dyDescent="0.2">
      <c r="A114" s="347" t="s">
        <v>779</v>
      </c>
      <c r="B114" s="347" t="s">
        <v>140</v>
      </c>
      <c r="C114" s="348">
        <v>5.2633730047459997</v>
      </c>
      <c r="D114" s="348">
        <v>7.31853047975933</v>
      </c>
    </row>
    <row r="115" spans="1:4" x14ac:dyDescent="0.2">
      <c r="A115" s="347" t="s">
        <v>54</v>
      </c>
      <c r="B115" s="347" t="s">
        <v>141</v>
      </c>
      <c r="C115" s="348">
        <v>6.2207768872529998</v>
      </c>
      <c r="D115" s="348">
        <v>8.1191033820952505</v>
      </c>
    </row>
    <row r="116" spans="1:4" x14ac:dyDescent="0.2">
      <c r="A116" s="347" t="s">
        <v>54</v>
      </c>
      <c r="B116" s="347" t="s">
        <v>142</v>
      </c>
      <c r="C116" s="348">
        <v>8.6218923182699996</v>
      </c>
      <c r="D116" s="348">
        <v>8.8698722894493294</v>
      </c>
    </row>
    <row r="117" spans="1:4" x14ac:dyDescent="0.2">
      <c r="A117" s="347" t="s">
        <v>54</v>
      </c>
      <c r="B117" s="347" t="s">
        <v>143</v>
      </c>
      <c r="C117" s="348">
        <v>9.6871652546359996</v>
      </c>
      <c r="D117" s="348">
        <v>7.3801663571367504</v>
      </c>
    </row>
    <row r="118" spans="1:4" x14ac:dyDescent="0.2">
      <c r="A118" s="347" t="s">
        <v>54</v>
      </c>
      <c r="B118" s="347" t="s">
        <v>144</v>
      </c>
      <c r="C118" s="348">
        <v>12.024375494348</v>
      </c>
      <c r="D118" s="348">
        <v>6.1215999846870801</v>
      </c>
    </row>
    <row r="119" spans="1:4" x14ac:dyDescent="0.2">
      <c r="A119" s="347" t="s">
        <v>54</v>
      </c>
      <c r="B119" s="347" t="s">
        <v>145</v>
      </c>
      <c r="C119" s="348">
        <v>11.722476545072</v>
      </c>
      <c r="D119" s="348">
        <v>6.2537865573220799</v>
      </c>
    </row>
    <row r="120" spans="1:4" x14ac:dyDescent="0.2">
      <c r="A120" s="347" t="s">
        <v>54</v>
      </c>
      <c r="B120" s="347" t="s">
        <v>146</v>
      </c>
      <c r="C120" s="348">
        <v>7.0301631866319996</v>
      </c>
      <c r="D120" s="348">
        <v>5.9705823730056702</v>
      </c>
    </row>
    <row r="121" spans="1:4" x14ac:dyDescent="0.2">
      <c r="A121" s="347" t="s">
        <v>54</v>
      </c>
      <c r="B121" s="347" t="s">
        <v>147</v>
      </c>
      <c r="C121" s="348">
        <v>6.3121887116710003</v>
      </c>
      <c r="D121" s="348">
        <v>5.8578586993023301</v>
      </c>
    </row>
    <row r="122" spans="1:4" x14ac:dyDescent="0.2">
      <c r="A122" s="347" t="s">
        <v>54</v>
      </c>
      <c r="B122" s="347" t="s">
        <v>148</v>
      </c>
      <c r="C122" s="348">
        <v>10.936317649169</v>
      </c>
      <c r="D122" s="348">
        <v>6.73875979591892</v>
      </c>
    </row>
    <row r="123" spans="1:4" x14ac:dyDescent="0.2">
      <c r="A123" s="347" t="s">
        <v>54</v>
      </c>
      <c r="B123" s="347" t="s">
        <v>149</v>
      </c>
      <c r="C123" s="348">
        <v>6.4059823847340001</v>
      </c>
      <c r="D123" s="348">
        <v>7.1449911904726697</v>
      </c>
    </row>
    <row r="124" spans="1:4" x14ac:dyDescent="0.2">
      <c r="A124" s="347" t="s">
        <v>54</v>
      </c>
      <c r="B124" s="347" t="s">
        <v>150</v>
      </c>
      <c r="C124" s="348">
        <v>2.0947703170419998</v>
      </c>
      <c r="D124" s="348">
        <v>7.1841458869480803</v>
      </c>
    </row>
  </sheetData>
  <mergeCells count="1">
    <mergeCell ref="H1:I1"/>
  </mergeCells>
  <hyperlinks>
    <hyperlink ref="H1:I1" location="Index!A1" display="Regresar al Índice" xr:uid="{4D107F54-81A6-4425-8D12-7041FAD95688}"/>
  </hyperlink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396C8-9F76-4CF7-94B2-2E8EDB8A487A}">
  <sheetPr codeName="Hoja13"/>
  <dimension ref="A1:I38"/>
  <sheetViews>
    <sheetView workbookViewId="0">
      <selection activeCell="A2" sqref="A2"/>
    </sheetView>
  </sheetViews>
  <sheetFormatPr baseColWidth="10" defaultRowHeight="12.75" x14ac:dyDescent="0.2"/>
  <cols>
    <col min="1" max="16384" width="11.42578125" style="347"/>
  </cols>
  <sheetData>
    <row r="1" spans="1:9" x14ac:dyDescent="0.2">
      <c r="A1" s="107" t="s">
        <v>1764</v>
      </c>
      <c r="H1" s="409" t="s">
        <v>38</v>
      </c>
      <c r="I1" s="409"/>
    </row>
    <row r="2" spans="1:9" x14ac:dyDescent="0.2">
      <c r="A2" s="347" t="s">
        <v>646</v>
      </c>
    </row>
    <row r="5" spans="1:9" x14ac:dyDescent="0.2">
      <c r="A5" s="347" t="s">
        <v>2</v>
      </c>
      <c r="B5" s="347" t="s">
        <v>52</v>
      </c>
    </row>
    <row r="6" spans="1:9" x14ac:dyDescent="0.2">
      <c r="A6" s="347" t="s">
        <v>33</v>
      </c>
      <c r="B6" s="348">
        <v>-16.516413646025001</v>
      </c>
    </row>
    <row r="7" spans="1:9" x14ac:dyDescent="0.2">
      <c r="A7" s="347" t="s">
        <v>11</v>
      </c>
      <c r="B7" s="348">
        <v>-15.671517493263</v>
      </c>
    </row>
    <row r="8" spans="1:9" x14ac:dyDescent="0.2">
      <c r="A8" s="347" t="s">
        <v>31</v>
      </c>
      <c r="B8" s="348">
        <v>-7.676112067869</v>
      </c>
    </row>
    <row r="9" spans="1:9" x14ac:dyDescent="0.2">
      <c r="A9" s="347" t="s">
        <v>6</v>
      </c>
      <c r="B9" s="348">
        <v>-5.6181132889349996</v>
      </c>
    </row>
    <row r="10" spans="1:9" x14ac:dyDescent="0.2">
      <c r="A10" s="347" t="s">
        <v>12</v>
      </c>
      <c r="B10" s="348">
        <v>-4.2946568782150001</v>
      </c>
    </row>
    <row r="11" spans="1:9" x14ac:dyDescent="0.2">
      <c r="A11" s="347" t="s">
        <v>29</v>
      </c>
      <c r="B11" s="348">
        <v>-3.876255313778</v>
      </c>
    </row>
    <row r="12" spans="1:9" x14ac:dyDescent="0.2">
      <c r="A12" s="347" t="s">
        <v>3</v>
      </c>
      <c r="B12" s="348">
        <v>-3.6167283076899999</v>
      </c>
    </row>
    <row r="13" spans="1:9" x14ac:dyDescent="0.2">
      <c r="A13" s="347" t="s">
        <v>19</v>
      </c>
      <c r="B13" s="348">
        <v>-3.2779294636660001</v>
      </c>
    </row>
    <row r="14" spans="1:9" x14ac:dyDescent="0.2">
      <c r="A14" s="347" t="s">
        <v>15</v>
      </c>
      <c r="B14" s="348">
        <v>-1.9249732218919999</v>
      </c>
    </row>
    <row r="15" spans="1:9" x14ac:dyDescent="0.2">
      <c r="A15" s="347" t="s">
        <v>4</v>
      </c>
      <c r="B15" s="348">
        <v>-1.528047153555</v>
      </c>
    </row>
    <row r="16" spans="1:9" x14ac:dyDescent="0.2">
      <c r="A16" s="347" t="s">
        <v>26</v>
      </c>
      <c r="B16" s="348">
        <v>-1.1741153882099999</v>
      </c>
    </row>
    <row r="17" spans="1:2" x14ac:dyDescent="0.2">
      <c r="A17" s="347" t="s">
        <v>32</v>
      </c>
      <c r="B17" s="348">
        <v>-1.2604187710000001E-2</v>
      </c>
    </row>
    <row r="18" spans="1:2" x14ac:dyDescent="0.2">
      <c r="A18" s="347" t="s">
        <v>23</v>
      </c>
      <c r="B18" s="348">
        <v>0.45235742559199998</v>
      </c>
    </row>
    <row r="19" spans="1:2" x14ac:dyDescent="0.2">
      <c r="A19" s="347" t="s">
        <v>18</v>
      </c>
      <c r="B19" s="348">
        <v>1.6198631288109999</v>
      </c>
    </row>
    <row r="20" spans="1:2" x14ac:dyDescent="0.2">
      <c r="A20" s="347" t="s">
        <v>0</v>
      </c>
      <c r="B20" s="348">
        <v>2.0947703170419998</v>
      </c>
    </row>
    <row r="21" spans="1:2" x14ac:dyDescent="0.2">
      <c r="A21" s="347" t="s">
        <v>20</v>
      </c>
      <c r="B21" s="348">
        <v>2.200164123225</v>
      </c>
    </row>
    <row r="22" spans="1:2" x14ac:dyDescent="0.2">
      <c r="A22" s="347" t="s">
        <v>13</v>
      </c>
      <c r="B22" s="348">
        <v>2.5893552172629999</v>
      </c>
    </row>
    <row r="23" spans="1:2" x14ac:dyDescent="0.2">
      <c r="A23" s="347" t="s">
        <v>10</v>
      </c>
      <c r="B23" s="348">
        <v>3.1016849973489999</v>
      </c>
    </row>
    <row r="24" spans="1:2" x14ac:dyDescent="0.2">
      <c r="A24" s="347" t="s">
        <v>9</v>
      </c>
      <c r="B24" s="348">
        <v>3.1991285383519998</v>
      </c>
    </row>
    <row r="25" spans="1:2" x14ac:dyDescent="0.2">
      <c r="A25" s="347" t="s">
        <v>27</v>
      </c>
      <c r="B25" s="348">
        <v>3.2755243973570001</v>
      </c>
    </row>
    <row r="26" spans="1:2" x14ac:dyDescent="0.2">
      <c r="A26" s="347" t="s">
        <v>1</v>
      </c>
      <c r="B26" s="348">
        <v>3.4758305893979999</v>
      </c>
    </row>
    <row r="27" spans="1:2" x14ac:dyDescent="0.2">
      <c r="A27" s="347" t="s">
        <v>30</v>
      </c>
      <c r="B27" s="348">
        <v>3.6069719019600002</v>
      </c>
    </row>
    <row r="28" spans="1:2" x14ac:dyDescent="0.2">
      <c r="A28" s="347" t="s">
        <v>14</v>
      </c>
      <c r="B28" s="348">
        <v>5.0712542370650002</v>
      </c>
    </row>
    <row r="29" spans="1:2" x14ac:dyDescent="0.2">
      <c r="A29" s="347" t="s">
        <v>8</v>
      </c>
      <c r="B29" s="348">
        <v>7.4136185651230004</v>
      </c>
    </row>
    <row r="30" spans="1:2" x14ac:dyDescent="0.2">
      <c r="A30" s="347" t="s">
        <v>17</v>
      </c>
      <c r="B30" s="348">
        <v>8.0063388224480008</v>
      </c>
    </row>
    <row r="31" spans="1:2" x14ac:dyDescent="0.2">
      <c r="A31" s="347" t="s">
        <v>28</v>
      </c>
      <c r="B31" s="348">
        <v>11.929993312366999</v>
      </c>
    </row>
    <row r="32" spans="1:2" x14ac:dyDescent="0.2">
      <c r="A32" s="347" t="s">
        <v>25</v>
      </c>
      <c r="B32" s="348">
        <v>12.522433339126</v>
      </c>
    </row>
    <row r="33" spans="1:2" x14ac:dyDescent="0.2">
      <c r="A33" s="347" t="s">
        <v>22</v>
      </c>
      <c r="B33" s="348">
        <v>14.138513223125999</v>
      </c>
    </row>
    <row r="34" spans="1:2" x14ac:dyDescent="0.2">
      <c r="A34" s="347" t="s">
        <v>7</v>
      </c>
      <c r="B34" s="348">
        <v>18.998082341557001</v>
      </c>
    </row>
    <row r="35" spans="1:2" x14ac:dyDescent="0.2">
      <c r="A35" s="347" t="s">
        <v>16</v>
      </c>
      <c r="B35" s="348">
        <v>20.179539284154998</v>
      </c>
    </row>
    <row r="36" spans="1:2" x14ac:dyDescent="0.2">
      <c r="A36" s="347" t="s">
        <v>5</v>
      </c>
      <c r="B36" s="348">
        <v>29.955965775157001</v>
      </c>
    </row>
    <row r="37" spans="1:2" x14ac:dyDescent="0.2">
      <c r="A37" s="347" t="s">
        <v>21</v>
      </c>
      <c r="B37" s="348">
        <v>41.170187894008997</v>
      </c>
    </row>
    <row r="38" spans="1:2" x14ac:dyDescent="0.2">
      <c r="A38" s="347" t="s">
        <v>24</v>
      </c>
      <c r="B38" s="348">
        <v>77.975992339471006</v>
      </c>
    </row>
  </sheetData>
  <mergeCells count="1">
    <mergeCell ref="H1:I1"/>
  </mergeCells>
  <hyperlinks>
    <hyperlink ref="H1:I1" location="Index!A1" display="Regresar al Índice" xr:uid="{3B7C5F57-CE23-41B8-9FC4-737DEDC16153}"/>
  </hyperlink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546A6-2888-4238-AD86-E95C885E1DC9}">
  <sheetPr codeName="Hoja14"/>
  <dimension ref="A1:I124"/>
  <sheetViews>
    <sheetView workbookViewId="0">
      <selection activeCell="A2" sqref="A2"/>
    </sheetView>
  </sheetViews>
  <sheetFormatPr baseColWidth="10" defaultRowHeight="12.75" x14ac:dyDescent="0.2"/>
  <cols>
    <col min="1" max="16384" width="11.42578125" style="347"/>
  </cols>
  <sheetData>
    <row r="1" spans="1:9" x14ac:dyDescent="0.2">
      <c r="A1" s="107" t="s">
        <v>1765</v>
      </c>
      <c r="H1" s="409" t="s">
        <v>38</v>
      </c>
      <c r="I1" s="409"/>
    </row>
    <row r="2" spans="1:9" x14ac:dyDescent="0.2">
      <c r="A2" s="347" t="s">
        <v>646</v>
      </c>
    </row>
    <row r="5" spans="1:9" x14ac:dyDescent="0.2">
      <c r="A5" s="347" t="s">
        <v>300</v>
      </c>
      <c r="B5" s="347" t="s">
        <v>344</v>
      </c>
      <c r="C5" s="347" t="s">
        <v>675</v>
      </c>
      <c r="D5" s="347" t="s">
        <v>676</v>
      </c>
    </row>
    <row r="6" spans="1:9" x14ac:dyDescent="0.2">
      <c r="A6" s="347" t="s">
        <v>61</v>
      </c>
      <c r="B6" s="347" t="s">
        <v>140</v>
      </c>
      <c r="C6" s="348">
        <v>94.783626390421006</v>
      </c>
      <c r="D6" s="348">
        <v>98.039655674364994</v>
      </c>
    </row>
    <row r="7" spans="1:9" x14ac:dyDescent="0.2">
      <c r="A7" s="347" t="s">
        <v>54</v>
      </c>
      <c r="B7" s="347" t="s">
        <v>141</v>
      </c>
      <c r="C7" s="348">
        <v>99.384154703416002</v>
      </c>
      <c r="D7" s="348">
        <v>97.952804395914995</v>
      </c>
    </row>
    <row r="8" spans="1:9" x14ac:dyDescent="0.2">
      <c r="A8" s="347" t="s">
        <v>54</v>
      </c>
      <c r="B8" s="347" t="s">
        <v>142</v>
      </c>
      <c r="C8" s="348">
        <v>97.393342464743995</v>
      </c>
      <c r="D8" s="348">
        <v>97.834625439245997</v>
      </c>
    </row>
    <row r="9" spans="1:9" x14ac:dyDescent="0.2">
      <c r="A9" s="347" t="s">
        <v>54</v>
      </c>
      <c r="B9" s="347" t="s">
        <v>143</v>
      </c>
      <c r="C9" s="348">
        <v>98.108018204548003</v>
      </c>
      <c r="D9" s="348">
        <v>97.869867007378005</v>
      </c>
    </row>
    <row r="10" spans="1:9" x14ac:dyDescent="0.2">
      <c r="A10" s="347" t="s">
        <v>54</v>
      </c>
      <c r="B10" s="347" t="s">
        <v>144</v>
      </c>
      <c r="C10" s="348">
        <v>97.013114877386002</v>
      </c>
      <c r="D10" s="348">
        <v>98.233537303378995</v>
      </c>
    </row>
    <row r="11" spans="1:9" x14ac:dyDescent="0.2">
      <c r="A11" s="347" t="s">
        <v>54</v>
      </c>
      <c r="B11" s="347" t="s">
        <v>145</v>
      </c>
      <c r="C11" s="348">
        <v>98.299967651995999</v>
      </c>
      <c r="D11" s="348">
        <v>98.992967002105999</v>
      </c>
    </row>
    <row r="12" spans="1:9" x14ac:dyDescent="0.2">
      <c r="A12" s="347" t="s">
        <v>54</v>
      </c>
      <c r="B12" s="347" t="s">
        <v>146</v>
      </c>
      <c r="C12" s="348">
        <v>100.11445395892</v>
      </c>
      <c r="D12" s="348">
        <v>100.000362675183</v>
      </c>
    </row>
    <row r="13" spans="1:9" x14ac:dyDescent="0.2">
      <c r="A13" s="347" t="s">
        <v>54</v>
      </c>
      <c r="B13" s="347" t="s">
        <v>147</v>
      </c>
      <c r="C13" s="348">
        <v>102.767536941266</v>
      </c>
      <c r="D13" s="348">
        <v>101.05954009021799</v>
      </c>
    </row>
    <row r="14" spans="1:9" x14ac:dyDescent="0.2">
      <c r="A14" s="347" t="s">
        <v>54</v>
      </c>
      <c r="B14" s="347" t="s">
        <v>148</v>
      </c>
      <c r="C14" s="348">
        <v>101.023779037883</v>
      </c>
      <c r="D14" s="348">
        <v>101.887852915498</v>
      </c>
    </row>
    <row r="15" spans="1:9" x14ac:dyDescent="0.2">
      <c r="A15" s="347" t="s">
        <v>54</v>
      </c>
      <c r="B15" s="347" t="s">
        <v>149</v>
      </c>
      <c r="C15" s="348">
        <v>104.90465198593</v>
      </c>
      <c r="D15" s="348">
        <v>102.33593665682299</v>
      </c>
    </row>
    <row r="16" spans="1:9" x14ac:dyDescent="0.2">
      <c r="A16" s="347" t="s">
        <v>54</v>
      </c>
      <c r="B16" s="347" t="s">
        <v>150</v>
      </c>
      <c r="C16" s="348">
        <v>102.402883208354</v>
      </c>
      <c r="D16" s="348">
        <v>102.546486807411</v>
      </c>
    </row>
    <row r="17" spans="1:4" x14ac:dyDescent="0.2">
      <c r="A17" s="347" t="s">
        <v>54</v>
      </c>
      <c r="B17" s="347" t="s">
        <v>151</v>
      </c>
      <c r="C17" s="348">
        <v>102.469420374772</v>
      </c>
      <c r="D17" s="348">
        <v>102.834113038665</v>
      </c>
    </row>
    <row r="18" spans="1:4" x14ac:dyDescent="0.2">
      <c r="A18" s="347" t="s">
        <v>74</v>
      </c>
      <c r="B18" s="347" t="s">
        <v>140</v>
      </c>
      <c r="C18" s="348">
        <v>100.24040792253101</v>
      </c>
      <c r="D18" s="348">
        <v>103.585911365377</v>
      </c>
    </row>
    <row r="19" spans="1:4" x14ac:dyDescent="0.2">
      <c r="A19" s="347" t="s">
        <v>54</v>
      </c>
      <c r="B19" s="347" t="s">
        <v>141</v>
      </c>
      <c r="C19" s="348">
        <v>102.878087176036</v>
      </c>
      <c r="D19" s="348">
        <v>104.862178249715</v>
      </c>
    </row>
    <row r="20" spans="1:4" x14ac:dyDescent="0.2">
      <c r="A20" s="347" t="s">
        <v>54</v>
      </c>
      <c r="B20" s="347" t="s">
        <v>142</v>
      </c>
      <c r="C20" s="348">
        <v>106.64234128763199</v>
      </c>
      <c r="D20" s="348">
        <v>106.401850259241</v>
      </c>
    </row>
    <row r="21" spans="1:4" x14ac:dyDescent="0.2">
      <c r="A21" s="347" t="s">
        <v>54</v>
      </c>
      <c r="B21" s="347" t="s">
        <v>143</v>
      </c>
      <c r="C21" s="348">
        <v>108.247187379895</v>
      </c>
      <c r="D21" s="348">
        <v>107.744056115239</v>
      </c>
    </row>
    <row r="22" spans="1:4" x14ac:dyDescent="0.2">
      <c r="A22" s="347" t="s">
        <v>54</v>
      </c>
      <c r="B22" s="347" t="s">
        <v>144</v>
      </c>
      <c r="C22" s="348">
        <v>110.785296178027</v>
      </c>
      <c r="D22" s="348">
        <v>108.62798865808099</v>
      </c>
    </row>
    <row r="23" spans="1:4" x14ac:dyDescent="0.2">
      <c r="A23" s="347" t="s">
        <v>54</v>
      </c>
      <c r="B23" s="347" t="s">
        <v>145</v>
      </c>
      <c r="C23" s="348">
        <v>110.176432468689</v>
      </c>
      <c r="D23" s="348">
        <v>109.000688963218</v>
      </c>
    </row>
    <row r="24" spans="1:4" x14ac:dyDescent="0.2">
      <c r="A24" s="347" t="s">
        <v>54</v>
      </c>
      <c r="B24" s="347" t="s">
        <v>146</v>
      </c>
      <c r="C24" s="348">
        <v>107.728711085265</v>
      </c>
      <c r="D24" s="348">
        <v>109.096842299846</v>
      </c>
    </row>
    <row r="25" spans="1:4" x14ac:dyDescent="0.2">
      <c r="A25" s="347" t="s">
        <v>54</v>
      </c>
      <c r="B25" s="347" t="s">
        <v>147</v>
      </c>
      <c r="C25" s="348">
        <v>107.86042909453801</v>
      </c>
      <c r="D25" s="348">
        <v>109.258641422008</v>
      </c>
    </row>
    <row r="26" spans="1:4" x14ac:dyDescent="0.2">
      <c r="A26" s="347" t="s">
        <v>54</v>
      </c>
      <c r="B26" s="347" t="s">
        <v>148</v>
      </c>
      <c r="C26" s="348">
        <v>108.268033995111</v>
      </c>
      <c r="D26" s="348">
        <v>109.695351838034</v>
      </c>
    </row>
    <row r="27" spans="1:4" x14ac:dyDescent="0.2">
      <c r="A27" s="347" t="s">
        <v>54</v>
      </c>
      <c r="B27" s="347" t="s">
        <v>149</v>
      </c>
      <c r="C27" s="348">
        <v>111.772630561323</v>
      </c>
      <c r="D27" s="348">
        <v>110.371934066639</v>
      </c>
    </row>
    <row r="28" spans="1:4" x14ac:dyDescent="0.2">
      <c r="A28" s="347" t="s">
        <v>54</v>
      </c>
      <c r="B28" s="347" t="s">
        <v>150</v>
      </c>
      <c r="C28" s="348">
        <v>112.010735704985</v>
      </c>
      <c r="D28" s="348">
        <v>110.96214393177</v>
      </c>
    </row>
    <row r="29" spans="1:4" x14ac:dyDescent="0.2">
      <c r="A29" s="347" t="s">
        <v>54</v>
      </c>
      <c r="B29" s="347" t="s">
        <v>151</v>
      </c>
      <c r="C29" s="348">
        <v>111.448041593559</v>
      </c>
      <c r="D29" s="348">
        <v>111.21182081899001</v>
      </c>
    </row>
    <row r="30" spans="1:4" x14ac:dyDescent="0.2">
      <c r="A30" s="347" t="s">
        <v>75</v>
      </c>
      <c r="B30" s="347" t="s">
        <v>140</v>
      </c>
      <c r="C30" s="348">
        <v>111.827966050611</v>
      </c>
      <c r="D30" s="348">
        <v>110.993965672782</v>
      </c>
    </row>
    <row r="31" spans="1:4" x14ac:dyDescent="0.2">
      <c r="A31" s="347" t="s">
        <v>54</v>
      </c>
      <c r="B31" s="347" t="s">
        <v>141</v>
      </c>
      <c r="C31" s="348">
        <v>109.80404079130901</v>
      </c>
      <c r="D31" s="348">
        <v>110.602322081767</v>
      </c>
    </row>
    <row r="32" spans="1:4" x14ac:dyDescent="0.2">
      <c r="A32" s="347" t="s">
        <v>54</v>
      </c>
      <c r="B32" s="347" t="s">
        <v>142</v>
      </c>
      <c r="C32" s="348">
        <v>109.870507475401</v>
      </c>
      <c r="D32" s="348">
        <v>110.556672021002</v>
      </c>
    </row>
    <row r="33" spans="1:4" x14ac:dyDescent="0.2">
      <c r="A33" s="347" t="s">
        <v>54</v>
      </c>
      <c r="B33" s="347" t="s">
        <v>143</v>
      </c>
      <c r="C33" s="348">
        <v>110.327558870481</v>
      </c>
      <c r="D33" s="348">
        <v>111.230170614844</v>
      </c>
    </row>
    <row r="34" spans="1:4" x14ac:dyDescent="0.2">
      <c r="A34" s="347" t="s">
        <v>54</v>
      </c>
      <c r="B34" s="347" t="s">
        <v>144</v>
      </c>
      <c r="C34" s="348">
        <v>112.509390706099</v>
      </c>
      <c r="D34" s="348">
        <v>112.587069179496</v>
      </c>
    </row>
    <row r="35" spans="1:4" x14ac:dyDescent="0.2">
      <c r="A35" s="347" t="s">
        <v>54</v>
      </c>
      <c r="B35" s="347" t="s">
        <v>145</v>
      </c>
      <c r="C35" s="348">
        <v>113.046069459251</v>
      </c>
      <c r="D35" s="348">
        <v>114.19822530318299</v>
      </c>
    </row>
    <row r="36" spans="1:4" x14ac:dyDescent="0.2">
      <c r="A36" s="347" t="s">
        <v>54</v>
      </c>
      <c r="B36" s="347" t="s">
        <v>146</v>
      </c>
      <c r="C36" s="348">
        <v>117.579757175666</v>
      </c>
      <c r="D36" s="348">
        <v>115.627124489281</v>
      </c>
    </row>
    <row r="37" spans="1:4" x14ac:dyDescent="0.2">
      <c r="A37" s="347" t="s">
        <v>54</v>
      </c>
      <c r="B37" s="347" t="s">
        <v>147</v>
      </c>
      <c r="C37" s="348">
        <v>117.79427678731101</v>
      </c>
      <c r="D37" s="348">
        <v>116.53453079811</v>
      </c>
    </row>
    <row r="38" spans="1:4" x14ac:dyDescent="0.2">
      <c r="A38" s="347" t="s">
        <v>54</v>
      </c>
      <c r="B38" s="347" t="s">
        <v>148</v>
      </c>
      <c r="C38" s="348">
        <v>123.296436084541</v>
      </c>
      <c r="D38" s="348">
        <v>116.856872775019</v>
      </c>
    </row>
    <row r="39" spans="1:4" x14ac:dyDescent="0.2">
      <c r="A39" s="347" t="s">
        <v>54</v>
      </c>
      <c r="B39" s="347" t="s">
        <v>149</v>
      </c>
      <c r="C39" s="348">
        <v>115.205740187177</v>
      </c>
      <c r="D39" s="348">
        <v>116.722293436315</v>
      </c>
    </row>
    <row r="40" spans="1:4" x14ac:dyDescent="0.2">
      <c r="A40" s="347" t="s">
        <v>54</v>
      </c>
      <c r="B40" s="347" t="s">
        <v>150</v>
      </c>
      <c r="C40" s="348">
        <v>115.605265165446</v>
      </c>
      <c r="D40" s="348">
        <v>116.32117897844699</v>
      </c>
    </row>
    <row r="41" spans="1:4" x14ac:dyDescent="0.2">
      <c r="A41" s="347" t="s">
        <v>54</v>
      </c>
      <c r="B41" s="347" t="s">
        <v>151</v>
      </c>
      <c r="C41" s="348">
        <v>116.48147700891199</v>
      </c>
      <c r="D41" s="348">
        <v>115.88313855392499</v>
      </c>
    </row>
    <row r="42" spans="1:4" x14ac:dyDescent="0.2">
      <c r="A42" s="347" t="s">
        <v>76</v>
      </c>
      <c r="B42" s="347" t="s">
        <v>140</v>
      </c>
      <c r="C42" s="348">
        <v>115.835335084958</v>
      </c>
      <c r="D42" s="348">
        <v>115.61449079537999</v>
      </c>
    </row>
    <row r="43" spans="1:4" x14ac:dyDescent="0.2">
      <c r="A43" s="347" t="s">
        <v>54</v>
      </c>
      <c r="B43" s="347" t="s">
        <v>141</v>
      </c>
      <c r="C43" s="348">
        <v>116.180026022362</v>
      </c>
      <c r="D43" s="348">
        <v>115.530049854572</v>
      </c>
    </row>
    <row r="44" spans="1:4" x14ac:dyDescent="0.2">
      <c r="A44" s="347" t="s">
        <v>54</v>
      </c>
      <c r="B44" s="347" t="s">
        <v>142</v>
      </c>
      <c r="C44" s="348">
        <v>113.66703905176</v>
      </c>
      <c r="D44" s="348">
        <v>115.368749864004</v>
      </c>
    </row>
    <row r="45" spans="1:4" x14ac:dyDescent="0.2">
      <c r="A45" s="347" t="s">
        <v>54</v>
      </c>
      <c r="B45" s="347" t="s">
        <v>143</v>
      </c>
      <c r="C45" s="348">
        <v>115.09305225673</v>
      </c>
      <c r="D45" s="348">
        <v>115.04927875895</v>
      </c>
    </row>
    <row r="46" spans="1:4" x14ac:dyDescent="0.2">
      <c r="A46" s="347" t="s">
        <v>54</v>
      </c>
      <c r="B46" s="347" t="s">
        <v>144</v>
      </c>
      <c r="C46" s="348">
        <v>115.70933234401301</v>
      </c>
      <c r="D46" s="348">
        <v>114.616569194405</v>
      </c>
    </row>
    <row r="47" spans="1:4" x14ac:dyDescent="0.2">
      <c r="A47" s="347" t="s">
        <v>54</v>
      </c>
      <c r="B47" s="347" t="s">
        <v>145</v>
      </c>
      <c r="C47" s="348">
        <v>115.460433435299</v>
      </c>
      <c r="D47" s="348">
        <v>114.200345402827</v>
      </c>
    </row>
    <row r="48" spans="1:4" x14ac:dyDescent="0.2">
      <c r="A48" s="347" t="s">
        <v>54</v>
      </c>
      <c r="B48" s="347" t="s">
        <v>146</v>
      </c>
      <c r="C48" s="348">
        <v>112.51246813685199</v>
      </c>
      <c r="D48" s="348">
        <v>113.90165583119099</v>
      </c>
    </row>
    <row r="49" spans="1:4" x14ac:dyDescent="0.2">
      <c r="A49" s="347" t="s">
        <v>54</v>
      </c>
      <c r="B49" s="347" t="s">
        <v>147</v>
      </c>
      <c r="C49" s="348">
        <v>112.25805850679301</v>
      </c>
      <c r="D49" s="348">
        <v>113.77233753509</v>
      </c>
    </row>
    <row r="50" spans="1:4" x14ac:dyDescent="0.2">
      <c r="A50" s="347" t="s">
        <v>54</v>
      </c>
      <c r="B50" s="347" t="s">
        <v>148</v>
      </c>
      <c r="C50" s="348">
        <v>114.92589062174601</v>
      </c>
      <c r="D50" s="348">
        <v>113.844375591101</v>
      </c>
    </row>
    <row r="51" spans="1:4" x14ac:dyDescent="0.2">
      <c r="A51" s="347" t="s">
        <v>54</v>
      </c>
      <c r="B51" s="347" t="s">
        <v>149</v>
      </c>
      <c r="C51" s="348">
        <v>114.16778238517</v>
      </c>
      <c r="D51" s="348">
        <v>114.16643443692899</v>
      </c>
    </row>
    <row r="52" spans="1:4" x14ac:dyDescent="0.2">
      <c r="A52" s="347" t="s">
        <v>54</v>
      </c>
      <c r="B52" s="347" t="s">
        <v>150</v>
      </c>
      <c r="C52" s="348">
        <v>114.91056850385</v>
      </c>
      <c r="D52" s="348">
        <v>114.70029932879601</v>
      </c>
    </row>
    <row r="53" spans="1:4" x14ac:dyDescent="0.2">
      <c r="A53" s="347" t="s">
        <v>54</v>
      </c>
      <c r="B53" s="347" t="s">
        <v>151</v>
      </c>
      <c r="C53" s="348">
        <v>115.33334853777799</v>
      </c>
      <c r="D53" s="348">
        <v>115.217786069341</v>
      </c>
    </row>
    <row r="54" spans="1:4" x14ac:dyDescent="0.2">
      <c r="A54" s="347" t="s">
        <v>77</v>
      </c>
      <c r="B54" s="347" t="s">
        <v>140</v>
      </c>
      <c r="C54" s="348">
        <v>114.950716702215</v>
      </c>
      <c r="D54" s="348">
        <v>115.560092396473</v>
      </c>
    </row>
    <row r="55" spans="1:4" x14ac:dyDescent="0.2">
      <c r="A55" s="347" t="s">
        <v>54</v>
      </c>
      <c r="B55" s="347" t="s">
        <v>141</v>
      </c>
      <c r="C55" s="348">
        <v>115.925621610249</v>
      </c>
      <c r="D55" s="348">
        <v>115.719199805461</v>
      </c>
    </row>
    <row r="56" spans="1:4" x14ac:dyDescent="0.2">
      <c r="A56" s="347" t="s">
        <v>54</v>
      </c>
      <c r="B56" s="347" t="s">
        <v>142</v>
      </c>
      <c r="C56" s="348">
        <v>116.998238604411</v>
      </c>
      <c r="D56" s="348">
        <v>115.761769802195</v>
      </c>
    </row>
    <row r="57" spans="1:4" x14ac:dyDescent="0.2">
      <c r="A57" s="347" t="s">
        <v>54</v>
      </c>
      <c r="B57" s="347" t="s">
        <v>143</v>
      </c>
      <c r="C57" s="348">
        <v>115.02205906912801</v>
      </c>
      <c r="D57" s="348">
        <v>115.791283595217</v>
      </c>
    </row>
    <row r="58" spans="1:4" x14ac:dyDescent="0.2">
      <c r="A58" s="347" t="s">
        <v>54</v>
      </c>
      <c r="B58" s="347" t="s">
        <v>144</v>
      </c>
      <c r="C58" s="348">
        <v>115.36174693952699</v>
      </c>
      <c r="D58" s="348">
        <v>115.82962855900701</v>
      </c>
    </row>
    <row r="59" spans="1:4" x14ac:dyDescent="0.2">
      <c r="A59" s="347" t="s">
        <v>54</v>
      </c>
      <c r="B59" s="347" t="s">
        <v>145</v>
      </c>
      <c r="C59" s="348">
        <v>119.823700054482</v>
      </c>
      <c r="D59" s="348">
        <v>115.941062926002</v>
      </c>
    </row>
    <row r="60" spans="1:4" x14ac:dyDescent="0.2">
      <c r="A60" s="347" t="s">
        <v>54</v>
      </c>
      <c r="B60" s="347" t="s">
        <v>146</v>
      </c>
      <c r="C60" s="348">
        <v>115.93632844758299</v>
      </c>
      <c r="D60" s="348">
        <v>116.13126979483999</v>
      </c>
    </row>
    <row r="61" spans="1:4" x14ac:dyDescent="0.2">
      <c r="A61" s="347" t="s">
        <v>54</v>
      </c>
      <c r="B61" s="347" t="s">
        <v>147</v>
      </c>
      <c r="C61" s="348">
        <v>116.03218086003</v>
      </c>
      <c r="D61" s="348">
        <v>116.41452448248199</v>
      </c>
    </row>
    <row r="62" spans="1:4" x14ac:dyDescent="0.2">
      <c r="A62" s="347" t="s">
        <v>54</v>
      </c>
      <c r="B62" s="347" t="s">
        <v>148</v>
      </c>
      <c r="C62" s="348">
        <v>118.16776610839599</v>
      </c>
      <c r="D62" s="348">
        <v>116.717935976368</v>
      </c>
    </row>
    <row r="63" spans="1:4" x14ac:dyDescent="0.2">
      <c r="A63" s="347" t="s">
        <v>54</v>
      </c>
      <c r="B63" s="347" t="s">
        <v>149</v>
      </c>
      <c r="C63" s="348">
        <v>115.394972727358</v>
      </c>
      <c r="D63" s="348">
        <v>116.969360723633</v>
      </c>
    </row>
    <row r="64" spans="1:4" x14ac:dyDescent="0.2">
      <c r="A64" s="347" t="s">
        <v>54</v>
      </c>
      <c r="B64" s="347" t="s">
        <v>150</v>
      </c>
      <c r="C64" s="348">
        <v>117.13015287226401</v>
      </c>
      <c r="D64" s="348">
        <v>117.12857352407001</v>
      </c>
    </row>
    <row r="65" spans="1:4" x14ac:dyDescent="0.2">
      <c r="A65" s="347" t="s">
        <v>54</v>
      </c>
      <c r="B65" s="347" t="s">
        <v>151</v>
      </c>
      <c r="C65" s="348">
        <v>121.42055360834399</v>
      </c>
      <c r="D65" s="348">
        <v>117.224910526504</v>
      </c>
    </row>
    <row r="66" spans="1:4" x14ac:dyDescent="0.2">
      <c r="A66" s="347" t="s">
        <v>78</v>
      </c>
      <c r="B66" s="347" t="s">
        <v>140</v>
      </c>
      <c r="C66" s="348">
        <v>117.650429599002</v>
      </c>
      <c r="D66" s="348">
        <v>117.21310744945301</v>
      </c>
    </row>
    <row r="67" spans="1:4" x14ac:dyDescent="0.2">
      <c r="A67" s="347" t="s">
        <v>54</v>
      </c>
      <c r="B67" s="347" t="s">
        <v>141</v>
      </c>
      <c r="C67" s="348">
        <v>116.494510293319</v>
      </c>
      <c r="D67" s="348">
        <v>117.102445972683</v>
      </c>
    </row>
    <row r="68" spans="1:4" x14ac:dyDescent="0.2">
      <c r="A68" s="347" t="s">
        <v>54</v>
      </c>
      <c r="B68" s="347" t="s">
        <v>142</v>
      </c>
      <c r="C68" s="348">
        <v>117.90150753928199</v>
      </c>
      <c r="D68" s="348">
        <v>116.999882654378</v>
      </c>
    </row>
    <row r="69" spans="1:4" x14ac:dyDescent="0.2">
      <c r="A69" s="347" t="s">
        <v>54</v>
      </c>
      <c r="B69" s="347" t="s">
        <v>143</v>
      </c>
      <c r="C69" s="348">
        <v>116.41709251196001</v>
      </c>
      <c r="D69" s="348">
        <v>116.954443065337</v>
      </c>
    </row>
    <row r="70" spans="1:4" x14ac:dyDescent="0.2">
      <c r="A70" s="347" t="s">
        <v>54</v>
      </c>
      <c r="B70" s="347" t="s">
        <v>144</v>
      </c>
      <c r="C70" s="348">
        <v>116.65636340927</v>
      </c>
      <c r="D70" s="348">
        <v>117.05056527639</v>
      </c>
    </row>
    <row r="71" spans="1:4" x14ac:dyDescent="0.2">
      <c r="A71" s="347" t="s">
        <v>54</v>
      </c>
      <c r="B71" s="347" t="s">
        <v>145</v>
      </c>
      <c r="C71" s="348">
        <v>116.66228586629001</v>
      </c>
      <c r="D71" s="348">
        <v>117.30485897286501</v>
      </c>
    </row>
    <row r="72" spans="1:4" x14ac:dyDescent="0.2">
      <c r="A72" s="347" t="s">
        <v>54</v>
      </c>
      <c r="B72" s="347" t="s">
        <v>146</v>
      </c>
      <c r="C72" s="348">
        <v>118.133462911362</v>
      </c>
      <c r="D72" s="348">
        <v>117.551270667986</v>
      </c>
    </row>
    <row r="73" spans="1:4" x14ac:dyDescent="0.2">
      <c r="A73" s="347" t="s">
        <v>54</v>
      </c>
      <c r="B73" s="347" t="s">
        <v>147</v>
      </c>
      <c r="C73" s="348">
        <v>118.33281775221199</v>
      </c>
      <c r="D73" s="348">
        <v>117.61566377030999</v>
      </c>
    </row>
    <row r="74" spans="1:4" x14ac:dyDescent="0.2">
      <c r="A74" s="347" t="s">
        <v>54</v>
      </c>
      <c r="B74" s="347" t="s">
        <v>148</v>
      </c>
      <c r="C74" s="348">
        <v>117.297828643312</v>
      </c>
      <c r="D74" s="348">
        <v>117.455190302265</v>
      </c>
    </row>
    <row r="75" spans="1:4" x14ac:dyDescent="0.2">
      <c r="A75" s="347" t="s">
        <v>54</v>
      </c>
      <c r="B75" s="347" t="s">
        <v>149</v>
      </c>
      <c r="C75" s="348">
        <v>118.43317769528301</v>
      </c>
      <c r="D75" s="348">
        <v>117.159071963239</v>
      </c>
    </row>
    <row r="76" spans="1:4" x14ac:dyDescent="0.2">
      <c r="A76" s="347" t="s">
        <v>54</v>
      </c>
      <c r="B76" s="347" t="s">
        <v>150</v>
      </c>
      <c r="C76" s="348">
        <v>115.369192319847</v>
      </c>
      <c r="D76" s="348">
        <v>116.970715436565</v>
      </c>
    </row>
    <row r="77" spans="1:4" x14ac:dyDescent="0.2">
      <c r="A77" s="347" t="s">
        <v>54</v>
      </c>
      <c r="B77" s="347" t="s">
        <v>151</v>
      </c>
      <c r="C77" s="348">
        <v>116.488672956925</v>
      </c>
      <c r="D77" s="348">
        <v>117.081939936691</v>
      </c>
    </row>
    <row r="78" spans="1:4" x14ac:dyDescent="0.2">
      <c r="A78" s="347" t="s">
        <v>79</v>
      </c>
      <c r="B78" s="347" t="s">
        <v>140</v>
      </c>
      <c r="C78" s="348">
        <v>116.937712378602</v>
      </c>
      <c r="D78" s="348">
        <v>117.539697585521</v>
      </c>
    </row>
    <row r="79" spans="1:4" x14ac:dyDescent="0.2">
      <c r="A79" s="347" t="s">
        <v>54</v>
      </c>
      <c r="B79" s="347" t="s">
        <v>141</v>
      </c>
      <c r="C79" s="348">
        <v>118.704900321745</v>
      </c>
      <c r="D79" s="348">
        <v>118.118554523648</v>
      </c>
    </row>
    <row r="80" spans="1:4" x14ac:dyDescent="0.2">
      <c r="A80" s="347" t="s">
        <v>54</v>
      </c>
      <c r="B80" s="347" t="s">
        <v>142</v>
      </c>
      <c r="C80" s="348">
        <v>119.02774135658299</v>
      </c>
      <c r="D80" s="348">
        <v>118.57620004728</v>
      </c>
    </row>
    <row r="81" spans="1:4" x14ac:dyDescent="0.2">
      <c r="A81" s="347" t="s">
        <v>54</v>
      </c>
      <c r="B81" s="347" t="s">
        <v>143</v>
      </c>
      <c r="C81" s="348">
        <v>120.836728838854</v>
      </c>
      <c r="D81" s="348">
        <v>118.770019527299</v>
      </c>
    </row>
    <row r="82" spans="1:4" x14ac:dyDescent="0.2">
      <c r="A82" s="347" t="s">
        <v>54</v>
      </c>
      <c r="B82" s="347" t="s">
        <v>144</v>
      </c>
      <c r="C82" s="348">
        <v>117.133161012687</v>
      </c>
      <c r="D82" s="348">
        <v>118.628380725981</v>
      </c>
    </row>
    <row r="83" spans="1:4" x14ac:dyDescent="0.2">
      <c r="A83" s="347" t="s">
        <v>54</v>
      </c>
      <c r="B83" s="347" t="s">
        <v>145</v>
      </c>
      <c r="C83" s="348">
        <v>118.527045927063</v>
      </c>
      <c r="D83" s="348">
        <v>118.191773857242</v>
      </c>
    </row>
    <row r="84" spans="1:4" x14ac:dyDescent="0.2">
      <c r="A84" s="347" t="s">
        <v>54</v>
      </c>
      <c r="B84" s="347" t="s">
        <v>146</v>
      </c>
      <c r="C84" s="348">
        <v>116.118061324065</v>
      </c>
      <c r="D84" s="348">
        <v>117.601174835439</v>
      </c>
    </row>
    <row r="85" spans="1:4" x14ac:dyDescent="0.2">
      <c r="A85" s="347" t="s">
        <v>54</v>
      </c>
      <c r="B85" s="347" t="s">
        <v>147</v>
      </c>
      <c r="C85" s="348">
        <v>118.808293835021</v>
      </c>
      <c r="D85" s="348">
        <v>116.931053922556</v>
      </c>
    </row>
    <row r="86" spans="1:4" x14ac:dyDescent="0.2">
      <c r="A86" s="347" t="s">
        <v>54</v>
      </c>
      <c r="B86" s="347" t="s">
        <v>148</v>
      </c>
      <c r="C86" s="348">
        <v>116.37159520701201</v>
      </c>
      <c r="D86" s="348">
        <v>116.31381784671299</v>
      </c>
    </row>
    <row r="87" spans="1:4" x14ac:dyDescent="0.2">
      <c r="A87" s="347" t="s">
        <v>54</v>
      </c>
      <c r="B87" s="347" t="s">
        <v>149</v>
      </c>
      <c r="C87" s="348">
        <v>114.93251723924099</v>
      </c>
      <c r="D87" s="348">
        <v>115.745290899674</v>
      </c>
    </row>
    <row r="88" spans="1:4" x14ac:dyDescent="0.2">
      <c r="A88" s="347" t="s">
        <v>54</v>
      </c>
      <c r="B88" s="347" t="s">
        <v>150</v>
      </c>
      <c r="C88" s="348">
        <v>115.097108922956</v>
      </c>
      <c r="D88" s="348">
        <v>115.194612097209</v>
      </c>
    </row>
    <row r="89" spans="1:4" x14ac:dyDescent="0.2">
      <c r="A89" s="347" t="s">
        <v>54</v>
      </c>
      <c r="B89" s="347" t="s">
        <v>151</v>
      </c>
      <c r="C89" s="348">
        <v>113.879059600701</v>
      </c>
      <c r="D89" s="348">
        <v>114.639411377901</v>
      </c>
    </row>
    <row r="90" spans="1:4" x14ac:dyDescent="0.2">
      <c r="A90" s="347" t="s">
        <v>80</v>
      </c>
      <c r="B90" s="347" t="s">
        <v>140</v>
      </c>
      <c r="C90" s="348">
        <v>116.977916646208</v>
      </c>
      <c r="D90" s="348">
        <v>114.090642771679</v>
      </c>
    </row>
    <row r="91" spans="1:4" x14ac:dyDescent="0.2">
      <c r="A91" s="347" t="s">
        <v>54</v>
      </c>
      <c r="B91" s="347" t="s">
        <v>141</v>
      </c>
      <c r="C91" s="348">
        <v>114.690272288355</v>
      </c>
      <c r="D91" s="348">
        <v>113.46306189985999</v>
      </c>
    </row>
    <row r="92" spans="1:4" x14ac:dyDescent="0.2">
      <c r="A92" s="347" t="s">
        <v>54</v>
      </c>
      <c r="B92" s="347" t="s">
        <v>142</v>
      </c>
      <c r="C92" s="348">
        <v>111.579896209198</v>
      </c>
      <c r="D92" s="348">
        <v>112.705904087707</v>
      </c>
    </row>
    <row r="93" spans="1:4" x14ac:dyDescent="0.2">
      <c r="A93" s="347" t="s">
        <v>54</v>
      </c>
      <c r="B93" s="347" t="s">
        <v>143</v>
      </c>
      <c r="C93" s="348">
        <v>86.977093119380001</v>
      </c>
      <c r="D93" s="348">
        <v>111.721266429325</v>
      </c>
    </row>
    <row r="94" spans="1:4" x14ac:dyDescent="0.2">
      <c r="A94" s="347" t="s">
        <v>54</v>
      </c>
      <c r="B94" s="347" t="s">
        <v>144</v>
      </c>
      <c r="C94" s="348">
        <v>86.038310361105005</v>
      </c>
      <c r="D94" s="348">
        <v>110.64248956472601</v>
      </c>
    </row>
    <row r="95" spans="1:4" x14ac:dyDescent="0.2">
      <c r="A95" s="347" t="s">
        <v>54</v>
      </c>
      <c r="B95" s="347" t="s">
        <v>145</v>
      </c>
      <c r="C95" s="348">
        <v>97.930195422411998</v>
      </c>
      <c r="D95" s="348">
        <v>109.680721853197</v>
      </c>
    </row>
    <row r="96" spans="1:4" x14ac:dyDescent="0.2">
      <c r="A96" s="347" t="s">
        <v>54</v>
      </c>
      <c r="B96" s="347" t="s">
        <v>146</v>
      </c>
      <c r="C96" s="348">
        <v>101.03158607274401</v>
      </c>
      <c r="D96" s="348">
        <v>109.07062467986999</v>
      </c>
    </row>
    <row r="97" spans="1:4" x14ac:dyDescent="0.2">
      <c r="A97" s="347" t="s">
        <v>54</v>
      </c>
      <c r="B97" s="347" t="s">
        <v>147</v>
      </c>
      <c r="C97" s="348">
        <v>106.750455507049</v>
      </c>
      <c r="D97" s="348">
        <v>108.93977276285401</v>
      </c>
    </row>
    <row r="98" spans="1:4" x14ac:dyDescent="0.2">
      <c r="A98" s="347" t="s">
        <v>54</v>
      </c>
      <c r="B98" s="347" t="s">
        <v>148</v>
      </c>
      <c r="C98" s="348">
        <v>108.303651416539</v>
      </c>
      <c r="D98" s="348">
        <v>109.19290524659699</v>
      </c>
    </row>
    <row r="99" spans="1:4" x14ac:dyDescent="0.2">
      <c r="A99" s="347" t="s">
        <v>54</v>
      </c>
      <c r="B99" s="347" t="s">
        <v>149</v>
      </c>
      <c r="C99" s="348">
        <v>109.914994154277</v>
      </c>
      <c r="D99" s="348">
        <v>109.733419204165</v>
      </c>
    </row>
    <row r="100" spans="1:4" x14ac:dyDescent="0.2">
      <c r="A100" s="347" t="s">
        <v>54</v>
      </c>
      <c r="B100" s="347" t="s">
        <v>150</v>
      </c>
      <c r="C100" s="348">
        <v>114.862360926124</v>
      </c>
      <c r="D100" s="348">
        <v>110.36018198026299</v>
      </c>
    </row>
    <row r="101" spans="1:4" x14ac:dyDescent="0.2">
      <c r="A101" s="347" t="s">
        <v>54</v>
      </c>
      <c r="B101" s="347" t="s">
        <v>151</v>
      </c>
      <c r="C101" s="348">
        <v>115.309965382925</v>
      </c>
      <c r="D101" s="348">
        <v>110.77990889895401</v>
      </c>
    </row>
    <row r="102" spans="1:4" x14ac:dyDescent="0.2">
      <c r="A102" s="347" t="s">
        <v>464</v>
      </c>
      <c r="B102" s="347" t="s">
        <v>140</v>
      </c>
      <c r="C102" s="348">
        <v>110.430520639186</v>
      </c>
      <c r="D102" s="348">
        <v>110.82221864496699</v>
      </c>
    </row>
    <row r="103" spans="1:4" x14ac:dyDescent="0.2">
      <c r="A103" s="347" t="s">
        <v>54</v>
      </c>
      <c r="B103" s="347" t="s">
        <v>141</v>
      </c>
      <c r="C103" s="348">
        <v>110.445540297668</v>
      </c>
      <c r="D103" s="348">
        <v>110.57136012847199</v>
      </c>
    </row>
    <row r="104" spans="1:4" x14ac:dyDescent="0.2">
      <c r="A104" s="347" t="s">
        <v>54</v>
      </c>
      <c r="B104" s="347" t="s">
        <v>142</v>
      </c>
      <c r="C104" s="348">
        <v>111.28777465614201</v>
      </c>
      <c r="D104" s="348">
        <v>110.26100182938001</v>
      </c>
    </row>
    <row r="105" spans="1:4" x14ac:dyDescent="0.2">
      <c r="A105" s="347" t="s">
        <v>54</v>
      </c>
      <c r="B105" s="347" t="s">
        <v>143</v>
      </c>
      <c r="C105" s="348">
        <v>108.650712080651</v>
      </c>
      <c r="D105" s="348">
        <v>110.121990198826</v>
      </c>
    </row>
    <row r="106" spans="1:4" x14ac:dyDescent="0.2">
      <c r="A106" s="347" t="s">
        <v>54</v>
      </c>
      <c r="B106" s="347" t="s">
        <v>144</v>
      </c>
      <c r="C106" s="348">
        <v>109.879910719495</v>
      </c>
      <c r="D106" s="348">
        <v>110.206670021904</v>
      </c>
    </row>
    <row r="107" spans="1:4" x14ac:dyDescent="0.2">
      <c r="A107" s="347" t="s">
        <v>54</v>
      </c>
      <c r="B107" s="347" t="s">
        <v>145</v>
      </c>
      <c r="C107" s="348">
        <v>107.181094879724</v>
      </c>
      <c r="D107" s="348">
        <v>110.496313787426</v>
      </c>
    </row>
    <row r="108" spans="1:4" x14ac:dyDescent="0.2">
      <c r="A108" s="347" t="s">
        <v>54</v>
      </c>
      <c r="B108" s="347" t="s">
        <v>146</v>
      </c>
      <c r="C108" s="348">
        <v>112.36361736144799</v>
      </c>
      <c r="D108" s="348">
        <v>110.91910150883599</v>
      </c>
    </row>
    <row r="109" spans="1:4" x14ac:dyDescent="0.2">
      <c r="A109" s="347" t="s">
        <v>54</v>
      </c>
      <c r="B109" s="347" t="s">
        <v>147</v>
      </c>
      <c r="C109" s="348">
        <v>114.69669456555</v>
      </c>
      <c r="D109" s="348">
        <v>111.472513287859</v>
      </c>
    </row>
    <row r="110" spans="1:4" x14ac:dyDescent="0.2">
      <c r="A110" s="347" t="s">
        <v>54</v>
      </c>
      <c r="B110" s="347" t="s">
        <v>148</v>
      </c>
      <c r="C110" s="348">
        <v>109.980442930294</v>
      </c>
      <c r="D110" s="348">
        <v>112.175825281306</v>
      </c>
    </row>
    <row r="111" spans="1:4" x14ac:dyDescent="0.2">
      <c r="A111" s="347" t="s">
        <v>54</v>
      </c>
      <c r="B111" s="347" t="s">
        <v>149</v>
      </c>
      <c r="C111" s="348">
        <v>112.24964682275601</v>
      </c>
      <c r="D111" s="348">
        <v>112.998703268935</v>
      </c>
    </row>
    <row r="112" spans="1:4" x14ac:dyDescent="0.2">
      <c r="A112" s="347" t="s">
        <v>54</v>
      </c>
      <c r="B112" s="347" t="s">
        <v>150</v>
      </c>
      <c r="C112" s="348">
        <v>114.92646274845001</v>
      </c>
      <c r="D112" s="348">
        <v>113.96532883186001</v>
      </c>
    </row>
    <row r="113" spans="1:4" x14ac:dyDescent="0.2">
      <c r="A113" s="347" t="s">
        <v>54</v>
      </c>
      <c r="B113" s="347" t="s">
        <v>151</v>
      </c>
      <c r="C113" s="348">
        <v>114.817618254096</v>
      </c>
      <c r="D113" s="348">
        <v>115.191255145062</v>
      </c>
    </row>
    <row r="114" spans="1:4" x14ac:dyDescent="0.2">
      <c r="A114" s="347" t="s">
        <v>779</v>
      </c>
      <c r="B114" s="347" t="s">
        <v>140</v>
      </c>
      <c r="C114" s="348">
        <v>117.162805886608</v>
      </c>
      <c r="D114" s="348">
        <v>116.61639317783199</v>
      </c>
    </row>
    <row r="115" spans="1:4" x14ac:dyDescent="0.2">
      <c r="A115" s="347" t="s">
        <v>54</v>
      </c>
      <c r="B115" s="347" t="s">
        <v>141</v>
      </c>
      <c r="C115" s="348">
        <v>117.262249634379</v>
      </c>
      <c r="D115" s="348">
        <v>118.091001386965</v>
      </c>
    </row>
    <row r="116" spans="1:4" x14ac:dyDescent="0.2">
      <c r="A116" s="347" t="s">
        <v>54</v>
      </c>
      <c r="B116" s="347" t="s">
        <v>142</v>
      </c>
      <c r="C116" s="348">
        <v>118.89360026118899</v>
      </c>
      <c r="D116" s="348">
        <v>119.35906538666001</v>
      </c>
    </row>
    <row r="117" spans="1:4" x14ac:dyDescent="0.2">
      <c r="A117" s="347" t="s">
        <v>54</v>
      </c>
      <c r="B117" s="347" t="s">
        <v>143</v>
      </c>
      <c r="C117" s="348">
        <v>121.154014839762</v>
      </c>
      <c r="D117" s="348">
        <v>120.333730024752</v>
      </c>
    </row>
    <row r="118" spans="1:4" x14ac:dyDescent="0.2">
      <c r="A118" s="347" t="s">
        <v>54</v>
      </c>
      <c r="B118" s="347" t="s">
        <v>144</v>
      </c>
      <c r="C118" s="348">
        <v>122.077892370493</v>
      </c>
      <c r="D118" s="348">
        <v>121.022851082643</v>
      </c>
    </row>
    <row r="119" spans="1:4" x14ac:dyDescent="0.2">
      <c r="A119" s="347" t="s">
        <v>54</v>
      </c>
      <c r="B119" s="347" t="s">
        <v>145</v>
      </c>
      <c r="C119" s="348">
        <v>121.03815773907</v>
      </c>
      <c r="D119" s="348">
        <v>121.366587486214</v>
      </c>
    </row>
    <row r="120" spans="1:4" x14ac:dyDescent="0.2">
      <c r="A120" s="347" t="s">
        <v>54</v>
      </c>
      <c r="B120" s="347" t="s">
        <v>146</v>
      </c>
      <c r="C120" s="348">
        <v>120.81521409084699</v>
      </c>
      <c r="D120" s="348">
        <v>121.35142022669</v>
      </c>
    </row>
    <row r="121" spans="1:4" x14ac:dyDescent="0.2">
      <c r="A121" s="347" t="s">
        <v>54</v>
      </c>
      <c r="B121" s="347" t="s">
        <v>147</v>
      </c>
      <c r="C121" s="348">
        <v>120.02274950522499</v>
      </c>
      <c r="D121" s="348">
        <v>121.03026164350401</v>
      </c>
    </row>
    <row r="122" spans="1:4" x14ac:dyDescent="0.2">
      <c r="A122" s="347" t="s">
        <v>54</v>
      </c>
      <c r="B122" s="347" t="s">
        <v>148</v>
      </c>
      <c r="C122" s="348">
        <v>122.264145848022</v>
      </c>
      <c r="D122" s="348">
        <v>120.454757789072</v>
      </c>
    </row>
    <row r="123" spans="1:4" x14ac:dyDescent="0.2">
      <c r="A123" s="347" t="s">
        <v>54</v>
      </c>
      <c r="B123" s="347" t="s">
        <v>149</v>
      </c>
      <c r="C123" s="348">
        <v>120.348459644743</v>
      </c>
      <c r="D123" s="348">
        <v>119.71195028964399</v>
      </c>
    </row>
    <row r="124" spans="1:4" x14ac:dyDescent="0.2">
      <c r="A124" s="347" t="s">
        <v>54</v>
      </c>
      <c r="B124" s="347" t="s">
        <v>150</v>
      </c>
      <c r="C124" s="348">
        <v>116.272108284276</v>
      </c>
      <c r="D124" s="348">
        <v>118.860446208593</v>
      </c>
    </row>
  </sheetData>
  <mergeCells count="1">
    <mergeCell ref="H1:I1"/>
  </mergeCells>
  <hyperlinks>
    <hyperlink ref="H1:I1" location="Index!A1" display="Regresar al Índice" xr:uid="{7DC98A3E-3639-4260-B139-AEE0E81578FD}"/>
  </hyperlink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966E3-C123-4115-8A09-68DC1AECFF27}">
  <sheetPr codeName="Hoja15"/>
  <dimension ref="A1:I38"/>
  <sheetViews>
    <sheetView workbookViewId="0">
      <selection activeCell="A2" sqref="A2"/>
    </sheetView>
  </sheetViews>
  <sheetFormatPr baseColWidth="10" defaultRowHeight="12.75" x14ac:dyDescent="0.2"/>
  <cols>
    <col min="1" max="16384" width="11.42578125" style="347"/>
  </cols>
  <sheetData>
    <row r="1" spans="1:9" x14ac:dyDescent="0.2">
      <c r="A1" s="107" t="s">
        <v>1766</v>
      </c>
      <c r="H1" s="409" t="s">
        <v>38</v>
      </c>
      <c r="I1" s="409"/>
    </row>
    <row r="2" spans="1:9" x14ac:dyDescent="0.2">
      <c r="A2" s="347" t="s">
        <v>646</v>
      </c>
    </row>
    <row r="5" spans="1:9" x14ac:dyDescent="0.2">
      <c r="A5" s="347" t="s">
        <v>2</v>
      </c>
      <c r="B5" s="347" t="s">
        <v>52</v>
      </c>
    </row>
    <row r="6" spans="1:9" x14ac:dyDescent="0.2">
      <c r="A6" s="347" t="s">
        <v>33</v>
      </c>
      <c r="B6" s="348">
        <v>-16.56951458256</v>
      </c>
    </row>
    <row r="7" spans="1:9" x14ac:dyDescent="0.2">
      <c r="A7" s="347" t="s">
        <v>11</v>
      </c>
      <c r="B7" s="348">
        <v>-16.193940532494999</v>
      </c>
    </row>
    <row r="8" spans="1:9" x14ac:dyDescent="0.2">
      <c r="A8" s="347" t="s">
        <v>31</v>
      </c>
      <c r="B8" s="348">
        <v>-7.8616593977499996</v>
      </c>
    </row>
    <row r="9" spans="1:9" x14ac:dyDescent="0.2">
      <c r="A9" s="347" t="s">
        <v>6</v>
      </c>
      <c r="B9" s="348">
        <v>-5.7424346042880003</v>
      </c>
    </row>
    <row r="10" spans="1:9" x14ac:dyDescent="0.2">
      <c r="A10" s="347" t="s">
        <v>12</v>
      </c>
      <c r="B10" s="348">
        <v>-4.2467840196999997</v>
      </c>
    </row>
    <row r="11" spans="1:9" x14ac:dyDescent="0.2">
      <c r="A11" s="347" t="s">
        <v>3</v>
      </c>
      <c r="B11" s="348">
        <v>-3.9087676823450002</v>
      </c>
    </row>
    <row r="12" spans="1:9" x14ac:dyDescent="0.2">
      <c r="A12" s="347" t="s">
        <v>29</v>
      </c>
      <c r="B12" s="348">
        <v>-3.7832733376390002</v>
      </c>
    </row>
    <row r="13" spans="1:9" x14ac:dyDescent="0.2">
      <c r="A13" s="347" t="s">
        <v>19</v>
      </c>
      <c r="B13" s="348">
        <v>-3.3410106456299999</v>
      </c>
    </row>
    <row r="14" spans="1:9" x14ac:dyDescent="0.2">
      <c r="A14" s="347" t="s">
        <v>4</v>
      </c>
      <c r="B14" s="348">
        <v>-2.276624686676</v>
      </c>
    </row>
    <row r="15" spans="1:9" x14ac:dyDescent="0.2">
      <c r="A15" s="347" t="s">
        <v>15</v>
      </c>
      <c r="B15" s="348">
        <v>-1.5347079577989999</v>
      </c>
    </row>
    <row r="16" spans="1:9" x14ac:dyDescent="0.2">
      <c r="A16" s="347" t="s">
        <v>32</v>
      </c>
      <c r="B16" s="348">
        <v>-1.101567241643</v>
      </c>
    </row>
    <row r="17" spans="1:2" x14ac:dyDescent="0.2">
      <c r="A17" s="347" t="s">
        <v>26</v>
      </c>
      <c r="B17" s="348">
        <v>-0.74265660823699997</v>
      </c>
    </row>
    <row r="18" spans="1:2" x14ac:dyDescent="0.2">
      <c r="A18" s="347" t="s">
        <v>23</v>
      </c>
      <c r="B18" s="348">
        <v>0.220909769112</v>
      </c>
    </row>
    <row r="19" spans="1:2" x14ac:dyDescent="0.2">
      <c r="A19" s="347" t="s">
        <v>18</v>
      </c>
      <c r="B19" s="348">
        <v>0.74668683614300002</v>
      </c>
    </row>
    <row r="20" spans="1:2" x14ac:dyDescent="0.2">
      <c r="A20" s="347" t="s">
        <v>0</v>
      </c>
      <c r="B20" s="348">
        <v>1.170875274193</v>
      </c>
    </row>
    <row r="21" spans="1:2" x14ac:dyDescent="0.2">
      <c r="A21" s="347" t="s">
        <v>13</v>
      </c>
      <c r="B21" s="348">
        <v>1.2378723818849999</v>
      </c>
    </row>
    <row r="22" spans="1:2" x14ac:dyDescent="0.2">
      <c r="A22" s="347" t="s">
        <v>20</v>
      </c>
      <c r="B22" s="348">
        <v>1.2724146216079999</v>
      </c>
    </row>
    <row r="23" spans="1:2" x14ac:dyDescent="0.2">
      <c r="A23" s="347" t="s">
        <v>10</v>
      </c>
      <c r="B23" s="348">
        <v>2.065017634233</v>
      </c>
    </row>
    <row r="24" spans="1:2" x14ac:dyDescent="0.2">
      <c r="A24" s="347" t="s">
        <v>1</v>
      </c>
      <c r="B24" s="348">
        <v>3.287940875336</v>
      </c>
    </row>
    <row r="25" spans="1:2" x14ac:dyDescent="0.2">
      <c r="A25" s="347" t="s">
        <v>9</v>
      </c>
      <c r="B25" s="348">
        <v>3.3051159303170001</v>
      </c>
    </row>
    <row r="26" spans="1:2" x14ac:dyDescent="0.2">
      <c r="A26" s="347" t="s">
        <v>30</v>
      </c>
      <c r="B26" s="348">
        <v>3.4263070061810001</v>
      </c>
    </row>
    <row r="27" spans="1:2" x14ac:dyDescent="0.2">
      <c r="A27" s="347" t="s">
        <v>27</v>
      </c>
      <c r="B27" s="348">
        <v>4.3462102013459996</v>
      </c>
    </row>
    <row r="28" spans="1:2" x14ac:dyDescent="0.2">
      <c r="A28" s="347" t="s">
        <v>14</v>
      </c>
      <c r="B28" s="348">
        <v>4.9592518398080001</v>
      </c>
    </row>
    <row r="29" spans="1:2" x14ac:dyDescent="0.2">
      <c r="A29" s="347" t="s">
        <v>8</v>
      </c>
      <c r="B29" s="348">
        <v>7.6454813207469998</v>
      </c>
    </row>
    <row r="30" spans="1:2" x14ac:dyDescent="0.2">
      <c r="A30" s="347" t="s">
        <v>17</v>
      </c>
      <c r="B30" s="348">
        <v>8.0060989913210001</v>
      </c>
    </row>
    <row r="31" spans="1:2" x14ac:dyDescent="0.2">
      <c r="A31" s="347" t="s">
        <v>28</v>
      </c>
      <c r="B31" s="348">
        <v>11.493835233853</v>
      </c>
    </row>
    <row r="32" spans="1:2" x14ac:dyDescent="0.2">
      <c r="A32" s="347" t="s">
        <v>25</v>
      </c>
      <c r="B32" s="348">
        <v>12.433964268175</v>
      </c>
    </row>
    <row r="33" spans="1:2" x14ac:dyDescent="0.2">
      <c r="A33" s="347" t="s">
        <v>22</v>
      </c>
      <c r="B33" s="348">
        <v>14.667137339348001</v>
      </c>
    </row>
    <row r="34" spans="1:2" x14ac:dyDescent="0.2">
      <c r="A34" s="347" t="s">
        <v>7</v>
      </c>
      <c r="B34" s="348">
        <v>18.701818469107</v>
      </c>
    </row>
    <row r="35" spans="1:2" x14ac:dyDescent="0.2">
      <c r="A35" s="347" t="s">
        <v>16</v>
      </c>
      <c r="B35" s="348">
        <v>20.552259336186001</v>
      </c>
    </row>
    <row r="36" spans="1:2" x14ac:dyDescent="0.2">
      <c r="A36" s="347" t="s">
        <v>5</v>
      </c>
      <c r="B36" s="348">
        <v>29.61361715284</v>
      </c>
    </row>
    <row r="37" spans="1:2" x14ac:dyDescent="0.2">
      <c r="A37" s="347" t="s">
        <v>21</v>
      </c>
      <c r="B37" s="348">
        <v>41.100996234619998</v>
      </c>
    </row>
    <row r="38" spans="1:2" x14ac:dyDescent="0.2">
      <c r="A38" s="347" t="s">
        <v>24</v>
      </c>
      <c r="B38" s="348">
        <v>77.976335286961998</v>
      </c>
    </row>
  </sheetData>
  <mergeCells count="1">
    <mergeCell ref="H1:I1"/>
  </mergeCells>
  <hyperlinks>
    <hyperlink ref="H1:I1" location="Index!A1" display="Regresar al Índice" xr:uid="{4E3629E5-0417-4335-9527-5E4E1E7154B7}"/>
  </hyperlink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5E4D8-D002-4876-88C0-51AA6E947C10}">
  <sheetPr codeName="Hoja16"/>
  <dimension ref="A1:I38"/>
  <sheetViews>
    <sheetView workbookViewId="0">
      <selection activeCell="A2" sqref="A2"/>
    </sheetView>
  </sheetViews>
  <sheetFormatPr baseColWidth="10" defaultRowHeight="12.75" x14ac:dyDescent="0.2"/>
  <cols>
    <col min="1" max="16384" width="11.42578125" style="347"/>
  </cols>
  <sheetData>
    <row r="1" spans="1:9" x14ac:dyDescent="0.2">
      <c r="A1" s="107" t="s">
        <v>1767</v>
      </c>
      <c r="H1" s="409" t="s">
        <v>38</v>
      </c>
      <c r="I1" s="409"/>
    </row>
    <row r="2" spans="1:9" x14ac:dyDescent="0.2">
      <c r="A2" s="347" t="s">
        <v>646</v>
      </c>
    </row>
    <row r="5" spans="1:9" x14ac:dyDescent="0.2">
      <c r="A5" s="347" t="s">
        <v>2</v>
      </c>
      <c r="B5" s="347" t="s">
        <v>52</v>
      </c>
    </row>
    <row r="6" spans="1:9" x14ac:dyDescent="0.2">
      <c r="A6" s="347" t="s">
        <v>21</v>
      </c>
      <c r="B6" s="348">
        <v>-7.0294414637499996</v>
      </c>
    </row>
    <row r="7" spans="1:9" x14ac:dyDescent="0.2">
      <c r="A7" s="347" t="s">
        <v>16</v>
      </c>
      <c r="B7" s="348">
        <v>-4.4328603339230002</v>
      </c>
    </row>
    <row r="8" spans="1:9" x14ac:dyDescent="0.2">
      <c r="A8" s="347" t="s">
        <v>29</v>
      </c>
      <c r="B8" s="348">
        <v>-3.6109362582059998</v>
      </c>
    </row>
    <row r="9" spans="1:9" x14ac:dyDescent="0.2">
      <c r="A9" s="347" t="s">
        <v>0</v>
      </c>
      <c r="B9" s="348">
        <v>-3.3871238339900001</v>
      </c>
    </row>
    <row r="10" spans="1:9" x14ac:dyDescent="0.2">
      <c r="A10" s="347" t="s">
        <v>4</v>
      </c>
      <c r="B10" s="348">
        <v>-3.3063468546910002</v>
      </c>
    </row>
    <row r="11" spans="1:9" x14ac:dyDescent="0.2">
      <c r="A11" s="347" t="s">
        <v>33</v>
      </c>
      <c r="B11" s="348">
        <v>-3.2655294440299998</v>
      </c>
    </row>
    <row r="12" spans="1:9" x14ac:dyDescent="0.2">
      <c r="A12" s="347" t="s">
        <v>19</v>
      </c>
      <c r="B12" s="348">
        <v>-2.9780830809809999</v>
      </c>
    </row>
    <row r="13" spans="1:9" x14ac:dyDescent="0.2">
      <c r="A13" s="347" t="s">
        <v>15</v>
      </c>
      <c r="B13" s="348">
        <v>-2.7659825770789999</v>
      </c>
    </row>
    <row r="14" spans="1:9" x14ac:dyDescent="0.2">
      <c r="A14" s="347" t="s">
        <v>23</v>
      </c>
      <c r="B14" s="348">
        <v>-2.1143844882609999</v>
      </c>
    </row>
    <row r="15" spans="1:9" x14ac:dyDescent="0.2">
      <c r="A15" s="347" t="s">
        <v>31</v>
      </c>
      <c r="B15" s="348">
        <v>-1.936592473355</v>
      </c>
    </row>
    <row r="16" spans="1:9" x14ac:dyDescent="0.2">
      <c r="A16" s="347" t="s">
        <v>6</v>
      </c>
      <c r="B16" s="348">
        <v>-1.7117091637540001</v>
      </c>
    </row>
    <row r="17" spans="1:2" x14ac:dyDescent="0.2">
      <c r="A17" s="347" t="s">
        <v>3</v>
      </c>
      <c r="B17" s="348">
        <v>-1.0165055310090001</v>
      </c>
    </row>
    <row r="18" spans="1:2" x14ac:dyDescent="0.2">
      <c r="A18" s="347" t="s">
        <v>10</v>
      </c>
      <c r="B18" s="348">
        <v>-0.88875923562500003</v>
      </c>
    </row>
    <row r="19" spans="1:2" x14ac:dyDescent="0.2">
      <c r="A19" s="347" t="s">
        <v>9</v>
      </c>
      <c r="B19" s="348">
        <v>-0.83014749344000005</v>
      </c>
    </row>
    <row r="20" spans="1:2" x14ac:dyDescent="0.2">
      <c r="A20" s="347" t="s">
        <v>17</v>
      </c>
      <c r="B20" s="348">
        <v>-0.48522180796499997</v>
      </c>
    </row>
    <row r="21" spans="1:2" x14ac:dyDescent="0.2">
      <c r="A21" s="347" t="s">
        <v>7</v>
      </c>
      <c r="B21" s="348">
        <v>-0.47745290563199999</v>
      </c>
    </row>
    <row r="22" spans="1:2" x14ac:dyDescent="0.2">
      <c r="A22" s="347" t="s">
        <v>26</v>
      </c>
      <c r="B22" s="348">
        <v>-0.358462549947</v>
      </c>
    </row>
    <row r="23" spans="1:2" x14ac:dyDescent="0.2">
      <c r="A23" s="347" t="s">
        <v>22</v>
      </c>
      <c r="B23" s="348">
        <v>-0.27220964274999998</v>
      </c>
    </row>
    <row r="24" spans="1:2" x14ac:dyDescent="0.2">
      <c r="A24" s="347" t="s">
        <v>20</v>
      </c>
      <c r="B24" s="348">
        <v>-0.123874340441</v>
      </c>
    </row>
    <row r="25" spans="1:2" x14ac:dyDescent="0.2">
      <c r="A25" s="347" t="s">
        <v>18</v>
      </c>
      <c r="B25" s="348">
        <v>-3.6559894900000002E-4</v>
      </c>
    </row>
    <row r="26" spans="1:2" x14ac:dyDescent="0.2">
      <c r="A26" s="347" t="s">
        <v>8</v>
      </c>
      <c r="B26" s="348">
        <v>0.130369584939</v>
      </c>
    </row>
    <row r="27" spans="1:2" x14ac:dyDescent="0.2">
      <c r="A27" s="347" t="s">
        <v>1</v>
      </c>
      <c r="B27" s="348">
        <v>0.15254138746400001</v>
      </c>
    </row>
    <row r="28" spans="1:2" x14ac:dyDescent="0.2">
      <c r="A28" s="347" t="s">
        <v>12</v>
      </c>
      <c r="B28" s="348">
        <v>0.46190413384899998</v>
      </c>
    </row>
    <row r="29" spans="1:2" x14ac:dyDescent="0.2">
      <c r="A29" s="347" t="s">
        <v>27</v>
      </c>
      <c r="B29" s="348">
        <v>0.92510149805300002</v>
      </c>
    </row>
    <row r="30" spans="1:2" x14ac:dyDescent="0.2">
      <c r="A30" s="347" t="s">
        <v>14</v>
      </c>
      <c r="B30" s="348">
        <v>0.95663520925400003</v>
      </c>
    </row>
    <row r="31" spans="1:2" x14ac:dyDescent="0.2">
      <c r="A31" s="347" t="s">
        <v>32</v>
      </c>
      <c r="B31" s="348">
        <v>1.0192761492160001</v>
      </c>
    </row>
    <row r="32" spans="1:2" x14ac:dyDescent="0.2">
      <c r="A32" s="347" t="s">
        <v>11</v>
      </c>
      <c r="B32" s="348">
        <v>2.0293774719819999</v>
      </c>
    </row>
    <row r="33" spans="1:2" x14ac:dyDescent="0.2">
      <c r="A33" s="347" t="s">
        <v>28</v>
      </c>
      <c r="B33" s="348">
        <v>2.063602513797</v>
      </c>
    </row>
    <row r="34" spans="1:2" x14ac:dyDescent="0.2">
      <c r="A34" s="347" t="s">
        <v>25</v>
      </c>
      <c r="B34" s="348">
        <v>2.3127378608889999</v>
      </c>
    </row>
    <row r="35" spans="1:2" x14ac:dyDescent="0.2">
      <c r="A35" s="347" t="s">
        <v>30</v>
      </c>
      <c r="B35" s="348">
        <v>2.610205892662</v>
      </c>
    </row>
    <row r="36" spans="1:2" x14ac:dyDescent="0.2">
      <c r="A36" s="347" t="s">
        <v>13</v>
      </c>
      <c r="B36" s="348">
        <v>3.8153228985599998</v>
      </c>
    </row>
    <row r="37" spans="1:2" x14ac:dyDescent="0.2">
      <c r="A37" s="347" t="s">
        <v>5</v>
      </c>
      <c r="B37" s="348">
        <v>8.5112967887110003</v>
      </c>
    </row>
    <row r="38" spans="1:2" x14ac:dyDescent="0.2">
      <c r="A38" s="347" t="s">
        <v>24</v>
      </c>
      <c r="B38" s="348">
        <v>60.025453894644997</v>
      </c>
    </row>
  </sheetData>
  <mergeCells count="1">
    <mergeCell ref="H1:I1"/>
  </mergeCells>
  <hyperlinks>
    <hyperlink ref="H1:I1" location="Index!A1" display="Regresar al Índice" xr:uid="{373C4486-02AF-4D5F-8868-C6003952530A}"/>
  </hyperlink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2E9B6-9AD6-4FD4-8694-A935F4CED9FB}">
  <sheetPr codeName="Hoja17"/>
  <dimension ref="A1:I10"/>
  <sheetViews>
    <sheetView workbookViewId="0">
      <selection activeCell="A2" sqref="A2"/>
    </sheetView>
  </sheetViews>
  <sheetFormatPr baseColWidth="10" defaultRowHeight="12.75" x14ac:dyDescent="0.2"/>
  <cols>
    <col min="1" max="16384" width="11.42578125" style="347"/>
  </cols>
  <sheetData>
    <row r="1" spans="1:9" x14ac:dyDescent="0.2">
      <c r="A1" s="107" t="s">
        <v>1768</v>
      </c>
      <c r="H1" s="409" t="s">
        <v>38</v>
      </c>
      <c r="I1" s="409"/>
    </row>
    <row r="2" spans="1:9" x14ac:dyDescent="0.2">
      <c r="A2" s="347" t="s">
        <v>646</v>
      </c>
    </row>
    <row r="5" spans="1:9" x14ac:dyDescent="0.2">
      <c r="A5" s="347" t="s">
        <v>346</v>
      </c>
      <c r="B5" s="347" t="s">
        <v>52</v>
      </c>
    </row>
    <row r="6" spans="1:9" x14ac:dyDescent="0.2">
      <c r="A6" s="347" t="s">
        <v>347</v>
      </c>
      <c r="B6" s="348">
        <v>2.0947703170419998</v>
      </c>
    </row>
    <row r="7" spans="1:9" x14ac:dyDescent="0.2">
      <c r="A7" s="347" t="s">
        <v>302</v>
      </c>
      <c r="B7" s="348">
        <v>-5.9550450665980001</v>
      </c>
    </row>
    <row r="8" spans="1:9" x14ac:dyDescent="0.2">
      <c r="A8" s="347" t="s">
        <v>348</v>
      </c>
      <c r="B8" s="348">
        <v>4.7537763257119998</v>
      </c>
    </row>
    <row r="9" spans="1:9" x14ac:dyDescent="0.2">
      <c r="A9" s="347" t="s">
        <v>446</v>
      </c>
      <c r="B9" s="348">
        <v>1.297404681573</v>
      </c>
    </row>
    <row r="10" spans="1:9" x14ac:dyDescent="0.2">
      <c r="A10" s="347" t="s">
        <v>764</v>
      </c>
      <c r="B10" s="348">
        <v>-1.01935839979</v>
      </c>
    </row>
  </sheetData>
  <mergeCells count="1">
    <mergeCell ref="H1:I1"/>
  </mergeCells>
  <hyperlinks>
    <hyperlink ref="H1:I1" location="Index!A1" display="Regresar al Índice" xr:uid="{DF9FADA5-4FBE-4481-A4FC-D1845FFCFBF9}"/>
  </hyperlink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63E1E-7231-4322-98C4-84627F674DE3}">
  <sheetPr codeName="Hoja18"/>
  <dimension ref="A1:I124"/>
  <sheetViews>
    <sheetView workbookViewId="0">
      <selection activeCell="A2" sqref="A2"/>
    </sheetView>
  </sheetViews>
  <sheetFormatPr baseColWidth="10" defaultRowHeight="12.75" x14ac:dyDescent="0.2"/>
  <cols>
    <col min="1" max="16384" width="11.42578125" style="347"/>
  </cols>
  <sheetData>
    <row r="1" spans="1:9" x14ac:dyDescent="0.2">
      <c r="A1" s="107" t="s">
        <v>1769</v>
      </c>
      <c r="H1" s="409" t="s">
        <v>38</v>
      </c>
      <c r="I1" s="409"/>
    </row>
    <row r="2" spans="1:9" x14ac:dyDescent="0.2">
      <c r="A2" s="347" t="s">
        <v>646</v>
      </c>
    </row>
    <row r="5" spans="1:9" x14ac:dyDescent="0.2">
      <c r="A5" s="347" t="s">
        <v>300</v>
      </c>
      <c r="B5" s="347" t="s">
        <v>344</v>
      </c>
      <c r="C5" s="347" t="s">
        <v>52</v>
      </c>
      <c r="D5" s="347" t="s">
        <v>345</v>
      </c>
    </row>
    <row r="6" spans="1:9" x14ac:dyDescent="0.2">
      <c r="A6" s="347" t="s">
        <v>61</v>
      </c>
      <c r="B6" s="347" t="s">
        <v>140</v>
      </c>
      <c r="C6" s="348">
        <v>-6.3030388102500003</v>
      </c>
      <c r="D6" s="348">
        <v>1.2790675617770799</v>
      </c>
    </row>
    <row r="7" spans="1:9" x14ac:dyDescent="0.2">
      <c r="A7" s="347" t="s">
        <v>54</v>
      </c>
      <c r="B7" s="347" t="s">
        <v>141</v>
      </c>
      <c r="C7" s="348">
        <v>10.537166309092999</v>
      </c>
      <c r="D7" s="348">
        <v>1.8882142780886699</v>
      </c>
    </row>
    <row r="8" spans="1:9" x14ac:dyDescent="0.2">
      <c r="A8" s="347" t="s">
        <v>54</v>
      </c>
      <c r="B8" s="347" t="s">
        <v>142</v>
      </c>
      <c r="C8" s="348">
        <v>0.33568804040900002</v>
      </c>
      <c r="D8" s="348">
        <v>0.97256918009266702</v>
      </c>
    </row>
    <row r="9" spans="1:9" x14ac:dyDescent="0.2">
      <c r="A9" s="347" t="s">
        <v>54</v>
      </c>
      <c r="B9" s="347" t="s">
        <v>143</v>
      </c>
      <c r="C9" s="348">
        <v>5.5321143209760004</v>
      </c>
      <c r="D9" s="348">
        <v>1.77800103433458</v>
      </c>
    </row>
    <row r="10" spans="1:9" x14ac:dyDescent="0.2">
      <c r="A10" s="347" t="s">
        <v>54</v>
      </c>
      <c r="B10" s="347" t="s">
        <v>144</v>
      </c>
      <c r="C10" s="348">
        <v>4.2366484948650003</v>
      </c>
      <c r="D10" s="348">
        <v>1.78399059076808</v>
      </c>
    </row>
    <row r="11" spans="1:9" x14ac:dyDescent="0.2">
      <c r="A11" s="347" t="s">
        <v>54</v>
      </c>
      <c r="B11" s="347" t="s">
        <v>145</v>
      </c>
      <c r="C11" s="348">
        <v>-0.237713817991</v>
      </c>
      <c r="D11" s="348">
        <v>1.922651429806</v>
      </c>
    </row>
    <row r="12" spans="1:9" x14ac:dyDescent="0.2">
      <c r="A12" s="347" t="s">
        <v>54</v>
      </c>
      <c r="B12" s="347" t="s">
        <v>146</v>
      </c>
      <c r="C12" s="348">
        <v>-11.130681708709</v>
      </c>
      <c r="D12" s="348">
        <v>0.253374708835583</v>
      </c>
    </row>
    <row r="13" spans="1:9" x14ac:dyDescent="0.2">
      <c r="A13" s="347" t="s">
        <v>54</v>
      </c>
      <c r="B13" s="347" t="s">
        <v>147</v>
      </c>
      <c r="C13" s="348">
        <v>-4.2002370804730003</v>
      </c>
      <c r="D13" s="348">
        <v>-0.78093929499750003</v>
      </c>
    </row>
    <row r="14" spans="1:9" x14ac:dyDescent="0.2">
      <c r="A14" s="347" t="s">
        <v>54</v>
      </c>
      <c r="B14" s="347" t="s">
        <v>148</v>
      </c>
      <c r="C14" s="348">
        <v>-7.4554859270609999</v>
      </c>
      <c r="D14" s="348">
        <v>-2.05029867219708</v>
      </c>
    </row>
    <row r="15" spans="1:9" x14ac:dyDescent="0.2">
      <c r="A15" s="347" t="s">
        <v>54</v>
      </c>
      <c r="B15" s="347" t="s">
        <v>149</v>
      </c>
      <c r="C15" s="348">
        <v>2.9719639952339998</v>
      </c>
      <c r="D15" s="348">
        <v>-1.4453209666882501</v>
      </c>
    </row>
    <row r="16" spans="1:9" x14ac:dyDescent="0.2">
      <c r="A16" s="347" t="s">
        <v>54</v>
      </c>
      <c r="B16" s="347" t="s">
        <v>150</v>
      </c>
      <c r="C16" s="348">
        <v>-4.2087281755239996</v>
      </c>
      <c r="D16" s="348">
        <v>-1.2131446871298299</v>
      </c>
    </row>
    <row r="17" spans="1:4" x14ac:dyDescent="0.2">
      <c r="A17" s="347" t="s">
        <v>54</v>
      </c>
      <c r="B17" s="347" t="s">
        <v>151</v>
      </c>
      <c r="C17" s="348">
        <v>0.23437665859000001</v>
      </c>
      <c r="D17" s="348">
        <v>-0.80732730840341704</v>
      </c>
    </row>
    <row r="18" spans="1:4" x14ac:dyDescent="0.2">
      <c r="A18" s="347" t="s">
        <v>74</v>
      </c>
      <c r="B18" s="347" t="s">
        <v>140</v>
      </c>
      <c r="C18" s="348">
        <v>-10.169887268804001</v>
      </c>
      <c r="D18" s="348">
        <v>-1.12956467994958</v>
      </c>
    </row>
    <row r="19" spans="1:4" x14ac:dyDescent="0.2">
      <c r="A19" s="347" t="s">
        <v>54</v>
      </c>
      <c r="B19" s="347" t="s">
        <v>141</v>
      </c>
      <c r="C19" s="348">
        <v>-10.979377136831999</v>
      </c>
      <c r="D19" s="348">
        <v>-2.9226099671100001</v>
      </c>
    </row>
    <row r="20" spans="1:4" x14ac:dyDescent="0.2">
      <c r="A20" s="347" t="s">
        <v>54</v>
      </c>
      <c r="B20" s="347" t="s">
        <v>142</v>
      </c>
      <c r="C20" s="348">
        <v>1.1803846758700001</v>
      </c>
      <c r="D20" s="348">
        <v>-2.8522185808215799</v>
      </c>
    </row>
    <row r="21" spans="1:4" x14ac:dyDescent="0.2">
      <c r="A21" s="347" t="s">
        <v>54</v>
      </c>
      <c r="B21" s="347" t="s">
        <v>143</v>
      </c>
      <c r="C21" s="348">
        <v>-0.93329774827</v>
      </c>
      <c r="D21" s="348">
        <v>-3.3910029199254201</v>
      </c>
    </row>
    <row r="22" spans="1:4" x14ac:dyDescent="0.2">
      <c r="A22" s="347" t="s">
        <v>54</v>
      </c>
      <c r="B22" s="347" t="s">
        <v>144</v>
      </c>
      <c r="C22" s="348">
        <v>1.277380309148</v>
      </c>
      <c r="D22" s="348">
        <v>-3.6376086020685001</v>
      </c>
    </row>
    <row r="23" spans="1:4" x14ac:dyDescent="0.2">
      <c r="A23" s="347" t="s">
        <v>54</v>
      </c>
      <c r="B23" s="347" t="s">
        <v>145</v>
      </c>
      <c r="C23" s="348">
        <v>7.2421283930399998</v>
      </c>
      <c r="D23" s="348">
        <v>-3.0142884178159202</v>
      </c>
    </row>
    <row r="24" spans="1:4" x14ac:dyDescent="0.2">
      <c r="A24" s="347" t="s">
        <v>54</v>
      </c>
      <c r="B24" s="347" t="s">
        <v>146</v>
      </c>
      <c r="C24" s="348">
        <v>-4.3924468359409996</v>
      </c>
      <c r="D24" s="348">
        <v>-2.4527688450852501</v>
      </c>
    </row>
    <row r="25" spans="1:4" x14ac:dyDescent="0.2">
      <c r="A25" s="347" t="s">
        <v>54</v>
      </c>
      <c r="B25" s="347" t="s">
        <v>147</v>
      </c>
      <c r="C25" s="348">
        <v>-3.5340396832819998</v>
      </c>
      <c r="D25" s="348">
        <v>-2.3972523953193301</v>
      </c>
    </row>
    <row r="26" spans="1:4" x14ac:dyDescent="0.2">
      <c r="A26" s="347" t="s">
        <v>54</v>
      </c>
      <c r="B26" s="347" t="s">
        <v>148</v>
      </c>
      <c r="C26" s="348">
        <v>-7.5066399642129999</v>
      </c>
      <c r="D26" s="348">
        <v>-2.4015152317486699</v>
      </c>
    </row>
    <row r="27" spans="1:4" x14ac:dyDescent="0.2">
      <c r="A27" s="347" t="s">
        <v>54</v>
      </c>
      <c r="B27" s="347" t="s">
        <v>149</v>
      </c>
      <c r="C27" s="348">
        <v>-2.2528938782460002</v>
      </c>
      <c r="D27" s="348">
        <v>-2.8369200545386701</v>
      </c>
    </row>
    <row r="28" spans="1:4" x14ac:dyDescent="0.2">
      <c r="A28" s="347" t="s">
        <v>54</v>
      </c>
      <c r="B28" s="347" t="s">
        <v>150</v>
      </c>
      <c r="C28" s="348">
        <v>-5.0349158142080004</v>
      </c>
      <c r="D28" s="348">
        <v>-2.905769024429</v>
      </c>
    </row>
    <row r="29" spans="1:4" x14ac:dyDescent="0.2">
      <c r="A29" s="347" t="s">
        <v>54</v>
      </c>
      <c r="B29" s="347" t="s">
        <v>151</v>
      </c>
      <c r="C29" s="348">
        <v>-1.9455998156209999</v>
      </c>
      <c r="D29" s="348">
        <v>-3.0874337306132502</v>
      </c>
    </row>
    <row r="30" spans="1:4" x14ac:dyDescent="0.2">
      <c r="A30" s="347" t="s">
        <v>75</v>
      </c>
      <c r="B30" s="347" t="s">
        <v>140</v>
      </c>
      <c r="C30" s="348">
        <v>3.110790724199</v>
      </c>
      <c r="D30" s="348">
        <v>-1.9807105645296701</v>
      </c>
    </row>
    <row r="31" spans="1:4" x14ac:dyDescent="0.2">
      <c r="A31" s="347" t="s">
        <v>54</v>
      </c>
      <c r="B31" s="347" t="s">
        <v>141</v>
      </c>
      <c r="C31" s="348">
        <v>-8.6215333413300002</v>
      </c>
      <c r="D31" s="348">
        <v>-1.78422358157117</v>
      </c>
    </row>
    <row r="32" spans="1:4" x14ac:dyDescent="0.2">
      <c r="A32" s="347" t="s">
        <v>54</v>
      </c>
      <c r="B32" s="347" t="s">
        <v>142</v>
      </c>
      <c r="C32" s="348">
        <v>-8.6180923180170002</v>
      </c>
      <c r="D32" s="348">
        <v>-2.6007633310617502</v>
      </c>
    </row>
    <row r="33" spans="1:4" x14ac:dyDescent="0.2">
      <c r="A33" s="347" t="s">
        <v>54</v>
      </c>
      <c r="B33" s="347" t="s">
        <v>143</v>
      </c>
      <c r="C33" s="348">
        <v>-1.6146865113969999</v>
      </c>
      <c r="D33" s="348">
        <v>-2.657545727989</v>
      </c>
    </row>
    <row r="34" spans="1:4" x14ac:dyDescent="0.2">
      <c r="A34" s="347" t="s">
        <v>54</v>
      </c>
      <c r="B34" s="347" t="s">
        <v>144</v>
      </c>
      <c r="C34" s="348">
        <v>2.0070108488309999</v>
      </c>
      <c r="D34" s="348">
        <v>-2.5967431830154202</v>
      </c>
    </row>
    <row r="35" spans="1:4" x14ac:dyDescent="0.2">
      <c r="A35" s="347" t="s">
        <v>54</v>
      </c>
      <c r="B35" s="347" t="s">
        <v>145</v>
      </c>
      <c r="C35" s="348">
        <v>7.7227434833849999</v>
      </c>
      <c r="D35" s="348">
        <v>-2.5566919254866698</v>
      </c>
    </row>
    <row r="36" spans="1:4" x14ac:dyDescent="0.2">
      <c r="A36" s="347" t="s">
        <v>54</v>
      </c>
      <c r="B36" s="347" t="s">
        <v>146</v>
      </c>
      <c r="C36" s="348">
        <v>25.745566875714001</v>
      </c>
      <c r="D36" s="348">
        <v>-4.519078284875E-2</v>
      </c>
    </row>
    <row r="37" spans="1:4" x14ac:dyDescent="0.2">
      <c r="A37" s="347" t="s">
        <v>54</v>
      </c>
      <c r="B37" s="347" t="s">
        <v>147</v>
      </c>
      <c r="C37" s="348">
        <v>26.009693408415998</v>
      </c>
      <c r="D37" s="348">
        <v>2.4167869747927502</v>
      </c>
    </row>
    <row r="38" spans="1:4" x14ac:dyDescent="0.2">
      <c r="A38" s="347" t="s">
        <v>54</v>
      </c>
      <c r="B38" s="347" t="s">
        <v>148</v>
      </c>
      <c r="C38" s="348">
        <v>62.382067594139997</v>
      </c>
      <c r="D38" s="348">
        <v>8.2408459379888299</v>
      </c>
    </row>
    <row r="39" spans="1:4" x14ac:dyDescent="0.2">
      <c r="A39" s="347" t="s">
        <v>54</v>
      </c>
      <c r="B39" s="347" t="s">
        <v>149</v>
      </c>
      <c r="C39" s="348">
        <v>2.6541317186720002</v>
      </c>
      <c r="D39" s="348">
        <v>8.6497647377319993</v>
      </c>
    </row>
    <row r="40" spans="1:4" x14ac:dyDescent="0.2">
      <c r="A40" s="347" t="s">
        <v>54</v>
      </c>
      <c r="B40" s="347" t="s">
        <v>150</v>
      </c>
      <c r="C40" s="348">
        <v>7.7159649844780001</v>
      </c>
      <c r="D40" s="348">
        <v>9.7123381376225009</v>
      </c>
    </row>
    <row r="41" spans="1:4" x14ac:dyDescent="0.2">
      <c r="A41" s="347" t="s">
        <v>54</v>
      </c>
      <c r="B41" s="347" t="s">
        <v>151</v>
      </c>
      <c r="C41" s="348">
        <v>7.410099639207</v>
      </c>
      <c r="D41" s="348">
        <v>10.4919797588582</v>
      </c>
    </row>
    <row r="42" spans="1:4" x14ac:dyDescent="0.2">
      <c r="A42" s="347" t="s">
        <v>76</v>
      </c>
      <c r="B42" s="347" t="s">
        <v>140</v>
      </c>
      <c r="C42" s="348">
        <v>20.916623189606</v>
      </c>
      <c r="D42" s="348">
        <v>11.9757991309754</v>
      </c>
    </row>
    <row r="43" spans="1:4" x14ac:dyDescent="0.2">
      <c r="A43" s="347" t="s">
        <v>54</v>
      </c>
      <c r="B43" s="347" t="s">
        <v>141</v>
      </c>
      <c r="C43" s="348">
        <v>22.632525234309</v>
      </c>
      <c r="D43" s="348">
        <v>14.580304012278701</v>
      </c>
    </row>
    <row r="44" spans="1:4" x14ac:dyDescent="0.2">
      <c r="A44" s="347" t="s">
        <v>54</v>
      </c>
      <c r="B44" s="347" t="s">
        <v>142</v>
      </c>
      <c r="C44" s="348">
        <v>14.626096158169</v>
      </c>
      <c r="D44" s="348">
        <v>16.517319718627501</v>
      </c>
    </row>
    <row r="45" spans="1:4" x14ac:dyDescent="0.2">
      <c r="A45" s="347" t="s">
        <v>54</v>
      </c>
      <c r="B45" s="347" t="s">
        <v>143</v>
      </c>
      <c r="C45" s="348">
        <v>10.665984700434</v>
      </c>
      <c r="D45" s="348">
        <v>17.540708986280102</v>
      </c>
    </row>
    <row r="46" spans="1:4" x14ac:dyDescent="0.2">
      <c r="A46" s="347" t="s">
        <v>54</v>
      </c>
      <c r="B46" s="347" t="s">
        <v>144</v>
      </c>
      <c r="C46" s="348">
        <v>6.1182193104240001</v>
      </c>
      <c r="D46" s="348">
        <v>17.883309691412801</v>
      </c>
    </row>
    <row r="47" spans="1:4" x14ac:dyDescent="0.2">
      <c r="A47" s="347" t="s">
        <v>54</v>
      </c>
      <c r="B47" s="347" t="s">
        <v>145</v>
      </c>
      <c r="C47" s="348">
        <v>1.497022412937</v>
      </c>
      <c r="D47" s="348">
        <v>17.364499602208799</v>
      </c>
    </row>
    <row r="48" spans="1:4" x14ac:dyDescent="0.2">
      <c r="A48" s="347" t="s">
        <v>54</v>
      </c>
      <c r="B48" s="347" t="s">
        <v>146</v>
      </c>
      <c r="C48" s="348">
        <v>-16.525902822862001</v>
      </c>
      <c r="D48" s="348">
        <v>13.8418771273275</v>
      </c>
    </row>
    <row r="49" spans="1:4" x14ac:dyDescent="0.2">
      <c r="A49" s="347" t="s">
        <v>54</v>
      </c>
      <c r="B49" s="347" t="s">
        <v>147</v>
      </c>
      <c r="C49" s="348">
        <v>-13.802730871878</v>
      </c>
      <c r="D49" s="348">
        <v>10.5241751039697</v>
      </c>
    </row>
    <row r="50" spans="1:4" x14ac:dyDescent="0.2">
      <c r="A50" s="347" t="s">
        <v>54</v>
      </c>
      <c r="B50" s="347" t="s">
        <v>148</v>
      </c>
      <c r="C50" s="348">
        <v>-21.933979242448999</v>
      </c>
      <c r="D50" s="348">
        <v>3.4978378675872501</v>
      </c>
    </row>
    <row r="51" spans="1:4" x14ac:dyDescent="0.2">
      <c r="A51" s="347" t="s">
        <v>54</v>
      </c>
      <c r="B51" s="347" t="s">
        <v>149</v>
      </c>
      <c r="C51" s="348">
        <v>2.840365310468</v>
      </c>
      <c r="D51" s="348">
        <v>3.5133573335702502</v>
      </c>
    </row>
    <row r="52" spans="1:4" x14ac:dyDescent="0.2">
      <c r="A52" s="347" t="s">
        <v>54</v>
      </c>
      <c r="B52" s="347" t="s">
        <v>150</v>
      </c>
      <c r="C52" s="348">
        <v>14.439603581218</v>
      </c>
      <c r="D52" s="348">
        <v>4.0736605499652496</v>
      </c>
    </row>
    <row r="53" spans="1:4" x14ac:dyDescent="0.2">
      <c r="A53" s="347" t="s">
        <v>54</v>
      </c>
      <c r="B53" s="347" t="s">
        <v>151</v>
      </c>
      <c r="C53" s="348">
        <v>2.1740779912920001</v>
      </c>
      <c r="D53" s="348">
        <v>3.637325412639</v>
      </c>
    </row>
    <row r="54" spans="1:4" x14ac:dyDescent="0.2">
      <c r="A54" s="347" t="s">
        <v>77</v>
      </c>
      <c r="B54" s="347" t="s">
        <v>140</v>
      </c>
      <c r="C54" s="348">
        <v>4.3017152267479997</v>
      </c>
      <c r="D54" s="348">
        <v>2.2527497490675001</v>
      </c>
    </row>
    <row r="55" spans="1:4" x14ac:dyDescent="0.2">
      <c r="A55" s="347" t="s">
        <v>54</v>
      </c>
      <c r="B55" s="347" t="s">
        <v>141</v>
      </c>
      <c r="C55" s="348">
        <v>5.26899374036</v>
      </c>
      <c r="D55" s="348">
        <v>0.80578879123841696</v>
      </c>
    </row>
    <row r="56" spans="1:4" x14ac:dyDescent="0.2">
      <c r="A56" s="347" t="s">
        <v>54</v>
      </c>
      <c r="B56" s="347" t="s">
        <v>142</v>
      </c>
      <c r="C56" s="348">
        <v>9.2988112586810008</v>
      </c>
      <c r="D56" s="348">
        <v>0.36184838294775001</v>
      </c>
    </row>
    <row r="57" spans="1:4" x14ac:dyDescent="0.2">
      <c r="A57" s="347" t="s">
        <v>54</v>
      </c>
      <c r="B57" s="347" t="s">
        <v>143</v>
      </c>
      <c r="C57" s="348">
        <v>-7.4557712764230004</v>
      </c>
      <c r="D57" s="348">
        <v>-1.148297948457</v>
      </c>
    </row>
    <row r="58" spans="1:4" x14ac:dyDescent="0.2">
      <c r="A58" s="347" t="s">
        <v>54</v>
      </c>
      <c r="B58" s="347" t="s">
        <v>144</v>
      </c>
      <c r="C58" s="348">
        <v>-5.8107170292969998</v>
      </c>
      <c r="D58" s="348">
        <v>-2.14237597676708</v>
      </c>
    </row>
    <row r="59" spans="1:4" x14ac:dyDescent="0.2">
      <c r="A59" s="347" t="s">
        <v>54</v>
      </c>
      <c r="B59" s="347" t="s">
        <v>145</v>
      </c>
      <c r="C59" s="348">
        <v>-0.99310176623799995</v>
      </c>
      <c r="D59" s="348">
        <v>-2.3498863250316702</v>
      </c>
    </row>
    <row r="60" spans="1:4" x14ac:dyDescent="0.2">
      <c r="A60" s="347" t="s">
        <v>54</v>
      </c>
      <c r="B60" s="347" t="s">
        <v>146</v>
      </c>
      <c r="C60" s="348">
        <v>4.8289770010849997</v>
      </c>
      <c r="D60" s="348">
        <v>-0.57031300636941695</v>
      </c>
    </row>
    <row r="61" spans="1:4" x14ac:dyDescent="0.2">
      <c r="A61" s="347" t="s">
        <v>54</v>
      </c>
      <c r="B61" s="347" t="s">
        <v>147</v>
      </c>
      <c r="C61" s="348">
        <v>4.429831217117</v>
      </c>
      <c r="D61" s="348">
        <v>0.94906716771349997</v>
      </c>
    </row>
    <row r="62" spans="1:4" x14ac:dyDescent="0.2">
      <c r="A62" s="347" t="s">
        <v>54</v>
      </c>
      <c r="B62" s="347" t="s">
        <v>148</v>
      </c>
      <c r="C62" s="348">
        <v>11.176776922366001</v>
      </c>
      <c r="D62" s="348">
        <v>3.7082968481147498</v>
      </c>
    </row>
    <row r="63" spans="1:4" x14ac:dyDescent="0.2">
      <c r="A63" s="347" t="s">
        <v>54</v>
      </c>
      <c r="B63" s="347" t="s">
        <v>149</v>
      </c>
      <c r="C63" s="348">
        <v>1.323905841043</v>
      </c>
      <c r="D63" s="348">
        <v>3.5819252256626699</v>
      </c>
    </row>
    <row r="64" spans="1:4" x14ac:dyDescent="0.2">
      <c r="A64" s="347" t="s">
        <v>54</v>
      </c>
      <c r="B64" s="347" t="s">
        <v>150</v>
      </c>
      <c r="C64" s="348">
        <v>-1.720407799033</v>
      </c>
      <c r="D64" s="348">
        <v>2.2352576106417499</v>
      </c>
    </row>
    <row r="65" spans="1:4" x14ac:dyDescent="0.2">
      <c r="A65" s="347" t="s">
        <v>54</v>
      </c>
      <c r="B65" s="347" t="s">
        <v>151</v>
      </c>
      <c r="C65" s="348">
        <v>11.144133101014001</v>
      </c>
      <c r="D65" s="348">
        <v>2.9827622031185799</v>
      </c>
    </row>
    <row r="66" spans="1:4" x14ac:dyDescent="0.2">
      <c r="A66" s="347" t="s">
        <v>78</v>
      </c>
      <c r="B66" s="347" t="s">
        <v>140</v>
      </c>
      <c r="C66" s="348">
        <v>1.2113419710619999</v>
      </c>
      <c r="D66" s="348">
        <v>2.7252310984780799</v>
      </c>
    </row>
    <row r="67" spans="1:4" x14ac:dyDescent="0.2">
      <c r="A67" s="347" t="s">
        <v>54</v>
      </c>
      <c r="B67" s="347" t="s">
        <v>141</v>
      </c>
      <c r="C67" s="348">
        <v>-5.2290522854779997</v>
      </c>
      <c r="D67" s="348">
        <v>1.8503939296582499</v>
      </c>
    </row>
    <row r="68" spans="1:4" x14ac:dyDescent="0.2">
      <c r="A68" s="347" t="s">
        <v>54</v>
      </c>
      <c r="B68" s="347" t="s">
        <v>142</v>
      </c>
      <c r="C68" s="348">
        <v>-7.9461423712070003</v>
      </c>
      <c r="D68" s="348">
        <v>0.41331446050091702</v>
      </c>
    </row>
    <row r="69" spans="1:4" x14ac:dyDescent="0.2">
      <c r="A69" s="347" t="s">
        <v>54</v>
      </c>
      <c r="B69" s="347" t="s">
        <v>143</v>
      </c>
      <c r="C69" s="348">
        <v>-2.992866654747</v>
      </c>
      <c r="D69" s="348">
        <v>0.78522317897391702</v>
      </c>
    </row>
    <row r="70" spans="1:4" x14ac:dyDescent="0.2">
      <c r="A70" s="347" t="s">
        <v>54</v>
      </c>
      <c r="B70" s="347" t="s">
        <v>144</v>
      </c>
      <c r="C70" s="348">
        <v>-4.6635322790620002</v>
      </c>
      <c r="D70" s="348">
        <v>0.88082190816016703</v>
      </c>
    </row>
    <row r="71" spans="1:4" x14ac:dyDescent="0.2">
      <c r="A71" s="347" t="s">
        <v>54</v>
      </c>
      <c r="B71" s="347" t="s">
        <v>145</v>
      </c>
      <c r="C71" s="348">
        <v>-15.634308001834</v>
      </c>
      <c r="D71" s="348">
        <v>-0.339278611472833</v>
      </c>
    </row>
    <row r="72" spans="1:4" x14ac:dyDescent="0.2">
      <c r="A72" s="347" t="s">
        <v>54</v>
      </c>
      <c r="B72" s="347" t="s">
        <v>146</v>
      </c>
      <c r="C72" s="348">
        <v>1.058209501196</v>
      </c>
      <c r="D72" s="348">
        <v>-0.65350923646358305</v>
      </c>
    </row>
    <row r="73" spans="1:4" x14ac:dyDescent="0.2">
      <c r="A73" s="347" t="s">
        <v>54</v>
      </c>
      <c r="B73" s="347" t="s">
        <v>147</v>
      </c>
      <c r="C73" s="348">
        <v>-2.6429174142680001</v>
      </c>
      <c r="D73" s="348">
        <v>-1.2429049557456699</v>
      </c>
    </row>
    <row r="74" spans="1:4" x14ac:dyDescent="0.2">
      <c r="A74" s="347" t="s">
        <v>54</v>
      </c>
      <c r="B74" s="347" t="s">
        <v>148</v>
      </c>
      <c r="C74" s="348">
        <v>-14.410181970209001</v>
      </c>
      <c r="D74" s="348">
        <v>-3.3751515301269199</v>
      </c>
    </row>
    <row r="75" spans="1:4" x14ac:dyDescent="0.2">
      <c r="A75" s="347" t="s">
        <v>54</v>
      </c>
      <c r="B75" s="347" t="s">
        <v>149</v>
      </c>
      <c r="C75" s="348">
        <v>1.7555614032769999</v>
      </c>
      <c r="D75" s="348">
        <v>-3.3391802332740799</v>
      </c>
    </row>
    <row r="76" spans="1:4" x14ac:dyDescent="0.2">
      <c r="A76" s="347" t="s">
        <v>54</v>
      </c>
      <c r="B76" s="347" t="s">
        <v>150</v>
      </c>
      <c r="C76" s="348">
        <v>-10.991603041265</v>
      </c>
      <c r="D76" s="348">
        <v>-4.1117798367934197</v>
      </c>
    </row>
    <row r="77" spans="1:4" x14ac:dyDescent="0.2">
      <c r="A77" s="347" t="s">
        <v>54</v>
      </c>
      <c r="B77" s="347" t="s">
        <v>151</v>
      </c>
      <c r="C77" s="348">
        <v>0.96727719596299999</v>
      </c>
      <c r="D77" s="348">
        <v>-4.9598511622143304</v>
      </c>
    </row>
    <row r="78" spans="1:4" x14ac:dyDescent="0.2">
      <c r="A78" s="347" t="s">
        <v>79</v>
      </c>
      <c r="B78" s="347" t="s">
        <v>140</v>
      </c>
      <c r="C78" s="348">
        <v>9.758145470414</v>
      </c>
      <c r="D78" s="348">
        <v>-4.2476175372683302</v>
      </c>
    </row>
    <row r="79" spans="1:4" x14ac:dyDescent="0.2">
      <c r="A79" s="347" t="s">
        <v>54</v>
      </c>
      <c r="B79" s="347" t="s">
        <v>141</v>
      </c>
      <c r="C79" s="348">
        <v>10.883598871862</v>
      </c>
      <c r="D79" s="348">
        <v>-2.90489660749</v>
      </c>
    </row>
    <row r="80" spans="1:4" x14ac:dyDescent="0.2">
      <c r="A80" s="347" t="s">
        <v>54</v>
      </c>
      <c r="B80" s="347" t="s">
        <v>142</v>
      </c>
      <c r="C80" s="348">
        <v>2.1781025468999999</v>
      </c>
      <c r="D80" s="348">
        <v>-2.0612095309810798</v>
      </c>
    </row>
    <row r="81" spans="1:4" x14ac:dyDescent="0.2">
      <c r="A81" s="347" t="s">
        <v>54</v>
      </c>
      <c r="B81" s="347" t="s">
        <v>143</v>
      </c>
      <c r="C81" s="348">
        <v>3.5665780580550002</v>
      </c>
      <c r="D81" s="348">
        <v>-1.51458913824758</v>
      </c>
    </row>
    <row r="82" spans="1:4" x14ac:dyDescent="0.2">
      <c r="A82" s="347" t="s">
        <v>54</v>
      </c>
      <c r="B82" s="347" t="s">
        <v>144</v>
      </c>
      <c r="C82" s="348">
        <v>-11.669951095943</v>
      </c>
      <c r="D82" s="348">
        <v>-2.0984573729876699</v>
      </c>
    </row>
    <row r="83" spans="1:4" x14ac:dyDescent="0.2">
      <c r="A83" s="347" t="s">
        <v>54</v>
      </c>
      <c r="B83" s="347" t="s">
        <v>145</v>
      </c>
      <c r="C83" s="348">
        <v>-3.9800981695209998</v>
      </c>
      <c r="D83" s="348">
        <v>-1.1272732202949201</v>
      </c>
    </row>
    <row r="84" spans="1:4" x14ac:dyDescent="0.2">
      <c r="A84" s="347" t="s">
        <v>54</v>
      </c>
      <c r="B84" s="347" t="s">
        <v>146</v>
      </c>
      <c r="C84" s="348">
        <v>-7.2465116730129999</v>
      </c>
      <c r="D84" s="348">
        <v>-1.8193333181456699</v>
      </c>
    </row>
    <row r="85" spans="1:4" x14ac:dyDescent="0.2">
      <c r="A85" s="347" t="s">
        <v>54</v>
      </c>
      <c r="B85" s="347" t="s">
        <v>147</v>
      </c>
      <c r="C85" s="348">
        <v>-6.3472062572389998</v>
      </c>
      <c r="D85" s="348">
        <v>-2.1280240550599201</v>
      </c>
    </row>
    <row r="86" spans="1:4" x14ac:dyDescent="0.2">
      <c r="A86" s="347" t="s">
        <v>54</v>
      </c>
      <c r="B86" s="347" t="s">
        <v>148</v>
      </c>
      <c r="C86" s="348">
        <v>-14.066716788627</v>
      </c>
      <c r="D86" s="348">
        <v>-2.0994019565947499</v>
      </c>
    </row>
    <row r="87" spans="1:4" x14ac:dyDescent="0.2">
      <c r="A87" s="347" t="s">
        <v>54</v>
      </c>
      <c r="B87" s="347" t="s">
        <v>149</v>
      </c>
      <c r="C87" s="348">
        <v>-16.351220399260999</v>
      </c>
      <c r="D87" s="348">
        <v>-3.6083004401395802</v>
      </c>
    </row>
    <row r="88" spans="1:4" x14ac:dyDescent="0.2">
      <c r="A88" s="347" t="s">
        <v>54</v>
      </c>
      <c r="B88" s="347" t="s">
        <v>150</v>
      </c>
      <c r="C88" s="348">
        <v>-8.5105036247230004</v>
      </c>
      <c r="D88" s="348">
        <v>-3.4015421554277498</v>
      </c>
    </row>
    <row r="89" spans="1:4" x14ac:dyDescent="0.2">
      <c r="A89" s="347" t="s">
        <v>54</v>
      </c>
      <c r="B89" s="347" t="s">
        <v>151</v>
      </c>
      <c r="C89" s="348">
        <v>-19.754815372543</v>
      </c>
      <c r="D89" s="348">
        <v>-5.1283832028032501</v>
      </c>
    </row>
    <row r="90" spans="1:4" x14ac:dyDescent="0.2">
      <c r="A90" s="347" t="s">
        <v>80</v>
      </c>
      <c r="B90" s="347" t="s">
        <v>140</v>
      </c>
      <c r="C90" s="348">
        <v>-15.50578483138</v>
      </c>
      <c r="D90" s="348">
        <v>-7.2337107279527499</v>
      </c>
    </row>
    <row r="91" spans="1:4" x14ac:dyDescent="0.2">
      <c r="A91" s="347" t="s">
        <v>54</v>
      </c>
      <c r="B91" s="347" t="s">
        <v>141</v>
      </c>
      <c r="C91" s="348">
        <v>-14.862726162129</v>
      </c>
      <c r="D91" s="348">
        <v>-9.3792378141186692</v>
      </c>
    </row>
    <row r="92" spans="1:4" x14ac:dyDescent="0.2">
      <c r="A92" s="347" t="s">
        <v>54</v>
      </c>
      <c r="B92" s="347" t="s">
        <v>142</v>
      </c>
      <c r="C92" s="348">
        <v>-2.890845618643</v>
      </c>
      <c r="D92" s="348">
        <v>-9.8016501612472506</v>
      </c>
    </row>
    <row r="93" spans="1:4" x14ac:dyDescent="0.2">
      <c r="A93" s="347" t="s">
        <v>54</v>
      </c>
      <c r="B93" s="347" t="s">
        <v>143</v>
      </c>
      <c r="C93" s="348">
        <v>-44.809709610017002</v>
      </c>
      <c r="D93" s="348">
        <v>-13.8330074669199</v>
      </c>
    </row>
    <row r="94" spans="1:4" x14ac:dyDescent="0.2">
      <c r="A94" s="347" t="s">
        <v>54</v>
      </c>
      <c r="B94" s="347" t="s">
        <v>144</v>
      </c>
      <c r="C94" s="348">
        <v>-30.118374441090999</v>
      </c>
      <c r="D94" s="348">
        <v>-15.3703760790156</v>
      </c>
    </row>
    <row r="95" spans="1:4" x14ac:dyDescent="0.2">
      <c r="A95" s="347" t="s">
        <v>54</v>
      </c>
      <c r="B95" s="347" t="s">
        <v>145</v>
      </c>
      <c r="C95" s="348">
        <v>-14.333894990739999</v>
      </c>
      <c r="D95" s="348">
        <v>-16.233192480783799</v>
      </c>
    </row>
    <row r="96" spans="1:4" x14ac:dyDescent="0.2">
      <c r="A96" s="347" t="s">
        <v>54</v>
      </c>
      <c r="B96" s="347" t="s">
        <v>146</v>
      </c>
      <c r="C96" s="348">
        <v>-22.476179661545</v>
      </c>
      <c r="D96" s="348">
        <v>-17.5023314798282</v>
      </c>
    </row>
    <row r="97" spans="1:4" x14ac:dyDescent="0.2">
      <c r="A97" s="347" t="s">
        <v>54</v>
      </c>
      <c r="B97" s="347" t="s">
        <v>147</v>
      </c>
      <c r="C97" s="348">
        <v>-6.3629153471700004</v>
      </c>
      <c r="D97" s="348">
        <v>-17.503640570655801</v>
      </c>
    </row>
    <row r="98" spans="1:4" x14ac:dyDescent="0.2">
      <c r="A98" s="347" t="s">
        <v>54</v>
      </c>
      <c r="B98" s="347" t="s">
        <v>148</v>
      </c>
      <c r="C98" s="348">
        <v>-9.1114072269299999</v>
      </c>
      <c r="D98" s="348">
        <v>-17.090698107181002</v>
      </c>
    </row>
    <row r="99" spans="1:4" x14ac:dyDescent="0.2">
      <c r="A99" s="347" t="s">
        <v>54</v>
      </c>
      <c r="B99" s="347" t="s">
        <v>149</v>
      </c>
      <c r="C99" s="348">
        <v>4.3071440233090001</v>
      </c>
      <c r="D99" s="348">
        <v>-15.3691677386335</v>
      </c>
    </row>
    <row r="100" spans="1:4" x14ac:dyDescent="0.2">
      <c r="A100" s="347" t="s">
        <v>54</v>
      </c>
      <c r="B100" s="347" t="s">
        <v>150</v>
      </c>
      <c r="C100" s="348">
        <v>15.624420395834999</v>
      </c>
      <c r="D100" s="348">
        <v>-13.3579240702537</v>
      </c>
    </row>
    <row r="101" spans="1:4" x14ac:dyDescent="0.2">
      <c r="A101" s="347" t="s">
        <v>54</v>
      </c>
      <c r="B101" s="347" t="s">
        <v>151</v>
      </c>
      <c r="C101" s="348">
        <v>6.7329599625530001</v>
      </c>
      <c r="D101" s="348">
        <v>-11.150609458995699</v>
      </c>
    </row>
    <row r="102" spans="1:4" x14ac:dyDescent="0.2">
      <c r="A102" s="347" t="s">
        <v>464</v>
      </c>
      <c r="B102" s="347" t="s">
        <v>140</v>
      </c>
      <c r="C102" s="348">
        <v>3.241450695553</v>
      </c>
      <c r="D102" s="348">
        <v>-9.5883398317512505</v>
      </c>
    </row>
    <row r="103" spans="1:4" x14ac:dyDescent="0.2">
      <c r="A103" s="347" t="s">
        <v>54</v>
      </c>
      <c r="B103" s="347" t="s">
        <v>141</v>
      </c>
      <c r="C103" s="348">
        <v>3.0879680439300001</v>
      </c>
      <c r="D103" s="348">
        <v>-8.0924486479130007</v>
      </c>
    </row>
    <row r="104" spans="1:4" x14ac:dyDescent="0.2">
      <c r="A104" s="347" t="s">
        <v>54</v>
      </c>
      <c r="B104" s="347" t="s">
        <v>142</v>
      </c>
      <c r="C104" s="348">
        <v>-3.697815825463</v>
      </c>
      <c r="D104" s="348">
        <v>-8.1596961651480004</v>
      </c>
    </row>
    <row r="105" spans="1:4" x14ac:dyDescent="0.2">
      <c r="A105" s="347" t="s">
        <v>54</v>
      </c>
      <c r="B105" s="347" t="s">
        <v>143</v>
      </c>
      <c r="C105" s="348">
        <v>63.138235329144997</v>
      </c>
      <c r="D105" s="348">
        <v>0.83596591311549995</v>
      </c>
    </row>
    <row r="106" spans="1:4" x14ac:dyDescent="0.2">
      <c r="A106" s="347" t="s">
        <v>54</v>
      </c>
      <c r="B106" s="347" t="s">
        <v>144</v>
      </c>
      <c r="C106" s="348">
        <v>47.839646180922998</v>
      </c>
      <c r="D106" s="348">
        <v>7.3324676316166704</v>
      </c>
    </row>
    <row r="107" spans="1:4" x14ac:dyDescent="0.2">
      <c r="A107" s="347" t="s">
        <v>54</v>
      </c>
      <c r="B107" s="347" t="s">
        <v>145</v>
      </c>
      <c r="C107" s="348">
        <v>0.54362949179599995</v>
      </c>
      <c r="D107" s="348">
        <v>8.5722613384946698</v>
      </c>
    </row>
    <row r="108" spans="1:4" x14ac:dyDescent="0.2">
      <c r="A108" s="347" t="s">
        <v>54</v>
      </c>
      <c r="B108" s="347" t="s">
        <v>146</v>
      </c>
      <c r="C108" s="348">
        <v>22.053996792058999</v>
      </c>
      <c r="D108" s="348">
        <v>12.283109376295</v>
      </c>
    </row>
    <row r="109" spans="1:4" x14ac:dyDescent="0.2">
      <c r="A109" s="347" t="s">
        <v>54</v>
      </c>
      <c r="B109" s="347" t="s">
        <v>147</v>
      </c>
      <c r="C109" s="348">
        <v>10.808655065436</v>
      </c>
      <c r="D109" s="348">
        <v>13.7140735773455</v>
      </c>
    </row>
    <row r="110" spans="1:4" x14ac:dyDescent="0.2">
      <c r="A110" s="347" t="s">
        <v>54</v>
      </c>
      <c r="B110" s="347" t="s">
        <v>148</v>
      </c>
      <c r="C110" s="348">
        <v>18.075236068093002</v>
      </c>
      <c r="D110" s="348">
        <v>15.9796271852641</v>
      </c>
    </row>
    <row r="111" spans="1:4" x14ac:dyDescent="0.2">
      <c r="A111" s="347" t="s">
        <v>54</v>
      </c>
      <c r="B111" s="347" t="s">
        <v>149</v>
      </c>
      <c r="C111" s="348">
        <v>1.064413821454</v>
      </c>
      <c r="D111" s="348">
        <v>15.709399668442799</v>
      </c>
    </row>
    <row r="112" spans="1:4" x14ac:dyDescent="0.2">
      <c r="A112" s="347" t="s">
        <v>54</v>
      </c>
      <c r="B112" s="347" t="s">
        <v>150</v>
      </c>
      <c r="C112" s="348">
        <v>-7.3639302452609998</v>
      </c>
      <c r="D112" s="348">
        <v>13.793703781684799</v>
      </c>
    </row>
    <row r="113" spans="1:4" x14ac:dyDescent="0.2">
      <c r="A113" s="347" t="s">
        <v>54</v>
      </c>
      <c r="B113" s="347" t="s">
        <v>151</v>
      </c>
      <c r="C113" s="348">
        <v>-6.4339850287139999</v>
      </c>
      <c r="D113" s="348">
        <v>12.696458365745899</v>
      </c>
    </row>
    <row r="114" spans="1:4" x14ac:dyDescent="0.2">
      <c r="A114" s="347" t="s">
        <v>779</v>
      </c>
      <c r="B114" s="347" t="s">
        <v>140</v>
      </c>
      <c r="C114" s="348">
        <v>-9.4859457727170007</v>
      </c>
      <c r="D114" s="348">
        <v>11.6358419933901</v>
      </c>
    </row>
    <row r="115" spans="1:4" x14ac:dyDescent="0.2">
      <c r="A115" s="347" t="s">
        <v>54</v>
      </c>
      <c r="B115" s="347" t="s">
        <v>141</v>
      </c>
      <c r="C115" s="348">
        <v>-9.8213686816419994</v>
      </c>
      <c r="D115" s="348">
        <v>10.5600639329258</v>
      </c>
    </row>
    <row r="116" spans="1:4" x14ac:dyDescent="0.2">
      <c r="A116" s="347" t="s">
        <v>54</v>
      </c>
      <c r="B116" s="347" t="s">
        <v>142</v>
      </c>
      <c r="C116" s="348">
        <v>-3.6424343717759999</v>
      </c>
      <c r="D116" s="348">
        <v>10.5646790540663</v>
      </c>
    </row>
    <row r="117" spans="1:4" x14ac:dyDescent="0.2">
      <c r="A117" s="347" t="s">
        <v>54</v>
      </c>
      <c r="B117" s="347" t="s">
        <v>143</v>
      </c>
      <c r="C117" s="348">
        <v>-0.93605900202100001</v>
      </c>
      <c r="D117" s="348">
        <v>5.2251545264691703</v>
      </c>
    </row>
    <row r="118" spans="1:4" x14ac:dyDescent="0.2">
      <c r="A118" s="347" t="s">
        <v>54</v>
      </c>
      <c r="B118" s="347" t="s">
        <v>144</v>
      </c>
      <c r="C118" s="348">
        <v>-3.5288914928250001</v>
      </c>
      <c r="D118" s="348">
        <v>0.94444305365683301</v>
      </c>
    </row>
    <row r="119" spans="1:4" x14ac:dyDescent="0.2">
      <c r="A119" s="347" t="s">
        <v>54</v>
      </c>
      <c r="B119" s="347" t="s">
        <v>145</v>
      </c>
      <c r="C119" s="348">
        <v>10.143044488247</v>
      </c>
      <c r="D119" s="348">
        <v>1.74439430336108</v>
      </c>
    </row>
    <row r="120" spans="1:4" x14ac:dyDescent="0.2">
      <c r="A120" s="347" t="s">
        <v>54</v>
      </c>
      <c r="B120" s="347" t="s">
        <v>146</v>
      </c>
      <c r="C120" s="348">
        <v>-2.0814218077870001</v>
      </c>
      <c r="D120" s="348">
        <v>-0.26689057995941701</v>
      </c>
    </row>
    <row r="121" spans="1:4" x14ac:dyDescent="0.2">
      <c r="A121" s="347" t="s">
        <v>54</v>
      </c>
      <c r="B121" s="347" t="s">
        <v>147</v>
      </c>
      <c r="C121" s="348">
        <v>-7.3684898266459999</v>
      </c>
      <c r="D121" s="348">
        <v>-1.7816526542995801</v>
      </c>
    </row>
    <row r="122" spans="1:4" x14ac:dyDescent="0.2">
      <c r="A122" s="347" t="s">
        <v>54</v>
      </c>
      <c r="B122" s="347" t="s">
        <v>148</v>
      </c>
      <c r="C122" s="348">
        <v>-3.6713437020609998</v>
      </c>
      <c r="D122" s="348">
        <v>-3.5938676351457501</v>
      </c>
    </row>
    <row r="123" spans="1:4" x14ac:dyDescent="0.2">
      <c r="A123" s="347" t="s">
        <v>54</v>
      </c>
      <c r="B123" s="347" t="s">
        <v>149</v>
      </c>
      <c r="C123" s="348">
        <v>-4.3693665252939997</v>
      </c>
      <c r="D123" s="348">
        <v>-4.0466826640414197</v>
      </c>
    </row>
    <row r="124" spans="1:4" x14ac:dyDescent="0.2">
      <c r="A124" s="347" t="s">
        <v>54</v>
      </c>
      <c r="B124" s="347" t="s">
        <v>150</v>
      </c>
      <c r="C124" s="348">
        <v>-5.9550450665980001</v>
      </c>
      <c r="D124" s="348">
        <v>-3.9292755658195002</v>
      </c>
    </row>
  </sheetData>
  <mergeCells count="1">
    <mergeCell ref="H1:I1"/>
  </mergeCells>
  <hyperlinks>
    <hyperlink ref="H1:I1" location="Index!A1" display="Regresar al Índice" xr:uid="{42EF2AFB-3550-40E7-AD59-BEE141E5BE1B}"/>
  </hyperlink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90A2A-42B7-4010-94A6-19D8F98BF34B}">
  <sheetPr codeName="Hoja19"/>
  <dimension ref="A1:I38"/>
  <sheetViews>
    <sheetView workbookViewId="0">
      <selection activeCell="A2" sqref="A2"/>
    </sheetView>
  </sheetViews>
  <sheetFormatPr baseColWidth="10" defaultRowHeight="12.75" x14ac:dyDescent="0.2"/>
  <cols>
    <col min="1" max="16384" width="11.42578125" style="347"/>
  </cols>
  <sheetData>
    <row r="1" spans="1:9" x14ac:dyDescent="0.2">
      <c r="A1" s="107" t="s">
        <v>1770</v>
      </c>
      <c r="H1" s="409" t="s">
        <v>38</v>
      </c>
      <c r="I1" s="409"/>
    </row>
    <row r="2" spans="1:9" x14ac:dyDescent="0.2">
      <c r="A2" s="347" t="s">
        <v>646</v>
      </c>
    </row>
    <row r="5" spans="1:9" x14ac:dyDescent="0.2">
      <c r="A5" s="347" t="s">
        <v>2</v>
      </c>
      <c r="B5" s="347" t="s">
        <v>52</v>
      </c>
    </row>
    <row r="6" spans="1:9" x14ac:dyDescent="0.2">
      <c r="A6" s="347" t="s">
        <v>33</v>
      </c>
      <c r="B6" s="348">
        <v>-44.397059610641001</v>
      </c>
    </row>
    <row r="7" spans="1:9" x14ac:dyDescent="0.2">
      <c r="A7" s="347" t="s">
        <v>11</v>
      </c>
      <c r="B7" s="348">
        <v>-30.350057577236001</v>
      </c>
    </row>
    <row r="8" spans="1:9" x14ac:dyDescent="0.2">
      <c r="A8" s="347" t="s">
        <v>12</v>
      </c>
      <c r="B8" s="348">
        <v>-22.981107695917999</v>
      </c>
    </row>
    <row r="9" spans="1:9" x14ac:dyDescent="0.2">
      <c r="A9" s="347" t="s">
        <v>3</v>
      </c>
      <c r="B9" s="348">
        <v>-19.087890759892002</v>
      </c>
    </row>
    <row r="10" spans="1:9" x14ac:dyDescent="0.2">
      <c r="A10" s="347" t="s">
        <v>15</v>
      </c>
      <c r="B10" s="348">
        <v>-14.113748339189</v>
      </c>
    </row>
    <row r="11" spans="1:9" x14ac:dyDescent="0.2">
      <c r="A11" s="347" t="s">
        <v>10</v>
      </c>
      <c r="B11" s="348">
        <v>-12.705245125603</v>
      </c>
    </row>
    <row r="12" spans="1:9" x14ac:dyDescent="0.2">
      <c r="A12" s="347" t="s">
        <v>31</v>
      </c>
      <c r="B12" s="348">
        <v>-12.243214543389</v>
      </c>
    </row>
    <row r="13" spans="1:9" x14ac:dyDescent="0.2">
      <c r="A13" s="347" t="s">
        <v>29</v>
      </c>
      <c r="B13" s="348">
        <v>-11.698373320007001</v>
      </c>
    </row>
    <row r="14" spans="1:9" x14ac:dyDescent="0.2">
      <c r="A14" s="347" t="s">
        <v>20</v>
      </c>
      <c r="B14" s="348">
        <v>-11.124174868500999</v>
      </c>
    </row>
    <row r="15" spans="1:9" x14ac:dyDescent="0.2">
      <c r="A15" s="347" t="s">
        <v>14</v>
      </c>
      <c r="B15" s="348">
        <v>-6.2666687197369999</v>
      </c>
    </row>
    <row r="16" spans="1:9" x14ac:dyDescent="0.2">
      <c r="A16" s="347" t="s">
        <v>0</v>
      </c>
      <c r="B16" s="348">
        <v>-5.9550450665980001</v>
      </c>
    </row>
    <row r="17" spans="1:2" x14ac:dyDescent="0.2">
      <c r="A17" s="347" t="s">
        <v>4</v>
      </c>
      <c r="B17" s="348">
        <v>-5.7998110097279998</v>
      </c>
    </row>
    <row r="18" spans="1:2" x14ac:dyDescent="0.2">
      <c r="A18" s="347" t="s">
        <v>13</v>
      </c>
      <c r="B18" s="348">
        <v>-3.7700422039069998</v>
      </c>
    </row>
    <row r="19" spans="1:2" x14ac:dyDescent="0.2">
      <c r="A19" s="347" t="s">
        <v>26</v>
      </c>
      <c r="B19" s="348">
        <v>-2.4602718224309998</v>
      </c>
    </row>
    <row r="20" spans="1:2" x14ac:dyDescent="0.2">
      <c r="A20" s="347" t="s">
        <v>23</v>
      </c>
      <c r="B20" s="348">
        <v>-1.258185829206</v>
      </c>
    </row>
    <row r="21" spans="1:2" x14ac:dyDescent="0.2">
      <c r="A21" s="347" t="s">
        <v>22</v>
      </c>
      <c r="B21" s="348">
        <v>-1.2063595385200001</v>
      </c>
    </row>
    <row r="22" spans="1:2" x14ac:dyDescent="0.2">
      <c r="A22" s="347" t="s">
        <v>32</v>
      </c>
      <c r="B22" s="348">
        <v>2.1042465402169999</v>
      </c>
    </row>
    <row r="23" spans="1:2" x14ac:dyDescent="0.2">
      <c r="A23" s="347" t="s">
        <v>1</v>
      </c>
      <c r="B23" s="348">
        <v>3.0073037819090001</v>
      </c>
    </row>
    <row r="24" spans="1:2" x14ac:dyDescent="0.2">
      <c r="A24" s="347" t="s">
        <v>19</v>
      </c>
      <c r="B24" s="348">
        <v>3.040822032336</v>
      </c>
    </row>
    <row r="25" spans="1:2" x14ac:dyDescent="0.2">
      <c r="A25" s="347" t="s">
        <v>27</v>
      </c>
      <c r="B25" s="348">
        <v>6.4280344708479999</v>
      </c>
    </row>
    <row r="26" spans="1:2" x14ac:dyDescent="0.2">
      <c r="A26" s="347" t="s">
        <v>9</v>
      </c>
      <c r="B26" s="348">
        <v>6.7328397998199998</v>
      </c>
    </row>
    <row r="27" spans="1:2" x14ac:dyDescent="0.2">
      <c r="A27" s="347" t="s">
        <v>7</v>
      </c>
      <c r="B27" s="348">
        <v>6.823265687588</v>
      </c>
    </row>
    <row r="28" spans="1:2" x14ac:dyDescent="0.2">
      <c r="A28" s="347" t="s">
        <v>30</v>
      </c>
      <c r="B28" s="348">
        <v>7.2093951960179998</v>
      </c>
    </row>
    <row r="29" spans="1:2" x14ac:dyDescent="0.2">
      <c r="A29" s="347" t="s">
        <v>17</v>
      </c>
      <c r="B29" s="348">
        <v>8.5642879962639995</v>
      </c>
    </row>
    <row r="30" spans="1:2" x14ac:dyDescent="0.2">
      <c r="A30" s="347" t="s">
        <v>8</v>
      </c>
      <c r="B30" s="348">
        <v>12.260068949035</v>
      </c>
    </row>
    <row r="31" spans="1:2" x14ac:dyDescent="0.2">
      <c r="A31" s="347" t="s">
        <v>18</v>
      </c>
      <c r="B31" s="348">
        <v>13.511959041256</v>
      </c>
    </row>
    <row r="32" spans="1:2" x14ac:dyDescent="0.2">
      <c r="A32" s="347" t="s">
        <v>25</v>
      </c>
      <c r="B32" s="348">
        <v>14.078389119581001</v>
      </c>
    </row>
    <row r="33" spans="1:2" x14ac:dyDescent="0.2">
      <c r="A33" s="347" t="s">
        <v>28</v>
      </c>
      <c r="B33" s="348">
        <v>19.020964414085</v>
      </c>
    </row>
    <row r="34" spans="1:2" x14ac:dyDescent="0.2">
      <c r="A34" s="347" t="s">
        <v>6</v>
      </c>
      <c r="B34" s="348">
        <v>32.718867932058998</v>
      </c>
    </row>
    <row r="35" spans="1:2" x14ac:dyDescent="0.2">
      <c r="A35" s="347" t="s">
        <v>5</v>
      </c>
      <c r="B35" s="348">
        <v>46.937498499359002</v>
      </c>
    </row>
    <row r="36" spans="1:2" x14ac:dyDescent="0.2">
      <c r="A36" s="347" t="s">
        <v>16</v>
      </c>
      <c r="B36" s="348">
        <v>76.237282578383002</v>
      </c>
    </row>
    <row r="37" spans="1:2" x14ac:dyDescent="0.2">
      <c r="A37" s="347" t="s">
        <v>21</v>
      </c>
      <c r="B37" s="348">
        <v>84.098257426741995</v>
      </c>
    </row>
    <row r="38" spans="1:2" x14ac:dyDescent="0.2">
      <c r="A38" s="347" t="s">
        <v>24</v>
      </c>
      <c r="B38" s="348">
        <v>117.63552553863001</v>
      </c>
    </row>
  </sheetData>
  <mergeCells count="1">
    <mergeCell ref="H1:I1"/>
  </mergeCells>
  <hyperlinks>
    <hyperlink ref="H1:I1" location="Index!A1" display="Regresar al Índice" xr:uid="{6A773C7F-E290-4616-907B-EADE644C5372}"/>
  </hyperlink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2F790-69AD-4A55-9D7D-413D54BAA3B9}">
  <sheetPr codeName="Hoja20"/>
  <dimension ref="A1:I124"/>
  <sheetViews>
    <sheetView workbookViewId="0">
      <selection activeCell="A2" sqref="A2"/>
    </sheetView>
  </sheetViews>
  <sheetFormatPr baseColWidth="10" defaultRowHeight="12.75" x14ac:dyDescent="0.2"/>
  <cols>
    <col min="1" max="16384" width="11.42578125" style="347"/>
  </cols>
  <sheetData>
    <row r="1" spans="1:9" x14ac:dyDescent="0.2">
      <c r="A1" s="107" t="s">
        <v>1771</v>
      </c>
      <c r="H1" s="409" t="s">
        <v>38</v>
      </c>
      <c r="I1" s="409"/>
    </row>
    <row r="2" spans="1:9" x14ac:dyDescent="0.2">
      <c r="A2" s="347" t="s">
        <v>646</v>
      </c>
    </row>
    <row r="5" spans="1:9" x14ac:dyDescent="0.2">
      <c r="A5" s="347" t="s">
        <v>300</v>
      </c>
      <c r="B5" s="347" t="s">
        <v>344</v>
      </c>
      <c r="C5" s="347" t="s">
        <v>52</v>
      </c>
      <c r="D5" s="347" t="s">
        <v>345</v>
      </c>
    </row>
    <row r="6" spans="1:9" x14ac:dyDescent="0.2">
      <c r="A6" s="347" t="s">
        <v>61</v>
      </c>
      <c r="B6" s="347" t="s">
        <v>140</v>
      </c>
      <c r="C6" s="348">
        <v>4.3489814822520003</v>
      </c>
      <c r="D6" s="348">
        <v>5.2030053348549199</v>
      </c>
    </row>
    <row r="7" spans="1:9" x14ac:dyDescent="0.2">
      <c r="A7" s="347" t="s">
        <v>54</v>
      </c>
      <c r="B7" s="347" t="s">
        <v>141</v>
      </c>
      <c r="C7" s="348">
        <v>7.6688342542999999E-2</v>
      </c>
      <c r="D7" s="348">
        <v>4.7129195465056704</v>
      </c>
    </row>
    <row r="8" spans="1:9" x14ac:dyDescent="0.2">
      <c r="A8" s="347" t="s">
        <v>54</v>
      </c>
      <c r="B8" s="347" t="s">
        <v>142</v>
      </c>
      <c r="C8" s="348">
        <v>-5.3107610952369999</v>
      </c>
      <c r="D8" s="348">
        <v>3.6913954383451699</v>
      </c>
    </row>
    <row r="9" spans="1:9" x14ac:dyDescent="0.2">
      <c r="A9" s="347" t="s">
        <v>54</v>
      </c>
      <c r="B9" s="347" t="s">
        <v>143</v>
      </c>
      <c r="C9" s="348">
        <v>9.7672991222899999</v>
      </c>
      <c r="D9" s="348">
        <v>4.28521560719983</v>
      </c>
    </row>
    <row r="10" spans="1:9" x14ac:dyDescent="0.2">
      <c r="A10" s="347" t="s">
        <v>54</v>
      </c>
      <c r="B10" s="347" t="s">
        <v>144</v>
      </c>
      <c r="C10" s="348">
        <v>-0.25038604494</v>
      </c>
      <c r="D10" s="348">
        <v>3.5709777579664199</v>
      </c>
    </row>
    <row r="11" spans="1:9" x14ac:dyDescent="0.2">
      <c r="A11" s="347" t="s">
        <v>54</v>
      </c>
      <c r="B11" s="347" t="s">
        <v>145</v>
      </c>
      <c r="C11" s="348">
        <v>0.41425849692400002</v>
      </c>
      <c r="D11" s="348">
        <v>2.9637603172204998</v>
      </c>
    </row>
    <row r="12" spans="1:9" x14ac:dyDescent="0.2">
      <c r="A12" s="347" t="s">
        <v>54</v>
      </c>
      <c r="B12" s="347" t="s">
        <v>146</v>
      </c>
      <c r="C12" s="348">
        <v>8.5280309815350002</v>
      </c>
      <c r="D12" s="348">
        <v>2.9196097435453301</v>
      </c>
    </row>
    <row r="13" spans="1:9" x14ac:dyDescent="0.2">
      <c r="A13" s="347" t="s">
        <v>54</v>
      </c>
      <c r="B13" s="347" t="s">
        <v>147</v>
      </c>
      <c r="C13" s="348">
        <v>9.3677517911389998</v>
      </c>
      <c r="D13" s="348">
        <v>3.4002351250531699</v>
      </c>
    </row>
    <row r="14" spans="1:9" x14ac:dyDescent="0.2">
      <c r="A14" s="347" t="s">
        <v>54</v>
      </c>
      <c r="B14" s="347" t="s">
        <v>148</v>
      </c>
      <c r="C14" s="348">
        <v>8.7003794736369997</v>
      </c>
      <c r="D14" s="348">
        <v>4.09242021374292</v>
      </c>
    </row>
    <row r="15" spans="1:9" x14ac:dyDescent="0.2">
      <c r="A15" s="347" t="s">
        <v>54</v>
      </c>
      <c r="B15" s="347" t="s">
        <v>149</v>
      </c>
      <c r="C15" s="348">
        <v>10.349140011433001</v>
      </c>
      <c r="D15" s="348">
        <v>4.4626172202744998</v>
      </c>
    </row>
    <row r="16" spans="1:9" x14ac:dyDescent="0.2">
      <c r="A16" s="347" t="s">
        <v>54</v>
      </c>
      <c r="B16" s="347" t="s">
        <v>150</v>
      </c>
      <c r="C16" s="348">
        <v>8.4341761885840008</v>
      </c>
      <c r="D16" s="348">
        <v>4.8845333419124204</v>
      </c>
    </row>
    <row r="17" spans="1:4" x14ac:dyDescent="0.2">
      <c r="A17" s="347" t="s">
        <v>54</v>
      </c>
      <c r="B17" s="347" t="s">
        <v>151</v>
      </c>
      <c r="C17" s="348">
        <v>7.3449979922399997</v>
      </c>
      <c r="D17" s="348">
        <v>5.1475463952</v>
      </c>
    </row>
    <row r="18" spans="1:4" x14ac:dyDescent="0.2">
      <c r="A18" s="347" t="s">
        <v>74</v>
      </c>
      <c r="B18" s="347" t="s">
        <v>140</v>
      </c>
      <c r="C18" s="348">
        <v>12.679695661944001</v>
      </c>
      <c r="D18" s="348">
        <v>5.8417725768409996</v>
      </c>
    </row>
    <row r="19" spans="1:4" x14ac:dyDescent="0.2">
      <c r="A19" s="347" t="s">
        <v>54</v>
      </c>
      <c r="B19" s="347" t="s">
        <v>141</v>
      </c>
      <c r="C19" s="348">
        <v>10.472691544741</v>
      </c>
      <c r="D19" s="348">
        <v>6.7081061770241703</v>
      </c>
    </row>
    <row r="20" spans="1:4" x14ac:dyDescent="0.2">
      <c r="A20" s="347" t="s">
        <v>54</v>
      </c>
      <c r="B20" s="347" t="s">
        <v>142</v>
      </c>
      <c r="C20" s="348">
        <v>17.076960310813998</v>
      </c>
      <c r="D20" s="348">
        <v>8.5737496275284197</v>
      </c>
    </row>
    <row r="21" spans="1:4" x14ac:dyDescent="0.2">
      <c r="A21" s="347" t="s">
        <v>54</v>
      </c>
      <c r="B21" s="347" t="s">
        <v>143</v>
      </c>
      <c r="C21" s="348">
        <v>10.079026376462</v>
      </c>
      <c r="D21" s="348">
        <v>8.5997268987094202</v>
      </c>
    </row>
    <row r="22" spans="1:4" x14ac:dyDescent="0.2">
      <c r="A22" s="347" t="s">
        <v>54</v>
      </c>
      <c r="B22" s="347" t="s">
        <v>144</v>
      </c>
      <c r="C22" s="348">
        <v>19.196487897335999</v>
      </c>
      <c r="D22" s="348">
        <v>10.220299727232399</v>
      </c>
    </row>
    <row r="23" spans="1:4" x14ac:dyDescent="0.2">
      <c r="A23" s="347" t="s">
        <v>54</v>
      </c>
      <c r="B23" s="347" t="s">
        <v>145</v>
      </c>
      <c r="C23" s="348">
        <v>14.833549292520001</v>
      </c>
      <c r="D23" s="348">
        <v>11.421907293532101</v>
      </c>
    </row>
    <row r="24" spans="1:4" x14ac:dyDescent="0.2">
      <c r="A24" s="347" t="s">
        <v>54</v>
      </c>
      <c r="B24" s="347" t="s">
        <v>146</v>
      </c>
      <c r="C24" s="348">
        <v>12.098835811023999</v>
      </c>
      <c r="D24" s="348">
        <v>11.7194743626562</v>
      </c>
    </row>
    <row r="25" spans="1:4" x14ac:dyDescent="0.2">
      <c r="A25" s="347" t="s">
        <v>54</v>
      </c>
      <c r="B25" s="347" t="s">
        <v>147</v>
      </c>
      <c r="C25" s="348">
        <v>7.1974996770089996</v>
      </c>
      <c r="D25" s="348">
        <v>11.538620019812001</v>
      </c>
    </row>
    <row r="26" spans="1:4" x14ac:dyDescent="0.2">
      <c r="A26" s="347" t="s">
        <v>54</v>
      </c>
      <c r="B26" s="347" t="s">
        <v>148</v>
      </c>
      <c r="C26" s="348">
        <v>15.484734199774</v>
      </c>
      <c r="D26" s="348">
        <v>12.1039829136568</v>
      </c>
    </row>
    <row r="27" spans="1:4" x14ac:dyDescent="0.2">
      <c r="A27" s="347" t="s">
        <v>54</v>
      </c>
      <c r="B27" s="347" t="s">
        <v>149</v>
      </c>
      <c r="C27" s="348">
        <v>9.2245568760839998</v>
      </c>
      <c r="D27" s="348">
        <v>12.010267652377699</v>
      </c>
    </row>
    <row r="28" spans="1:4" x14ac:dyDescent="0.2">
      <c r="A28" s="347" t="s">
        <v>54</v>
      </c>
      <c r="B28" s="347" t="s">
        <v>150</v>
      </c>
      <c r="C28" s="348">
        <v>10.836714628345</v>
      </c>
      <c r="D28" s="348">
        <v>12.210479189024401</v>
      </c>
    </row>
    <row r="29" spans="1:4" x14ac:dyDescent="0.2">
      <c r="A29" s="347" t="s">
        <v>54</v>
      </c>
      <c r="B29" s="347" t="s">
        <v>151</v>
      </c>
      <c r="C29" s="348">
        <v>15.347833212195001</v>
      </c>
      <c r="D29" s="348">
        <v>12.8773821240207</v>
      </c>
    </row>
    <row r="30" spans="1:4" x14ac:dyDescent="0.2">
      <c r="A30" s="347" t="s">
        <v>75</v>
      </c>
      <c r="B30" s="347" t="s">
        <v>140</v>
      </c>
      <c r="C30" s="348">
        <v>12.581733517883</v>
      </c>
      <c r="D30" s="348">
        <v>12.869218612015599</v>
      </c>
    </row>
    <row r="31" spans="1:4" x14ac:dyDescent="0.2">
      <c r="A31" s="347" t="s">
        <v>54</v>
      </c>
      <c r="B31" s="347" t="s">
        <v>141</v>
      </c>
      <c r="C31" s="348">
        <v>12.340382375542999</v>
      </c>
      <c r="D31" s="348">
        <v>13.024859514582401</v>
      </c>
    </row>
    <row r="32" spans="1:4" x14ac:dyDescent="0.2">
      <c r="A32" s="347" t="s">
        <v>54</v>
      </c>
      <c r="B32" s="347" t="s">
        <v>142</v>
      </c>
      <c r="C32" s="348">
        <v>6.0925930226059997</v>
      </c>
      <c r="D32" s="348">
        <v>12.1094955738984</v>
      </c>
    </row>
    <row r="33" spans="1:4" x14ac:dyDescent="0.2">
      <c r="A33" s="347" t="s">
        <v>54</v>
      </c>
      <c r="B33" s="347" t="s">
        <v>143</v>
      </c>
      <c r="C33" s="348">
        <v>3.9920059982580001</v>
      </c>
      <c r="D33" s="348">
        <v>11.6022438757148</v>
      </c>
    </row>
    <row r="34" spans="1:4" x14ac:dyDescent="0.2">
      <c r="A34" s="347" t="s">
        <v>54</v>
      </c>
      <c r="B34" s="347" t="s">
        <v>144</v>
      </c>
      <c r="C34" s="348">
        <v>0.96123128205800001</v>
      </c>
      <c r="D34" s="348">
        <v>10.082639157774899</v>
      </c>
    </row>
    <row r="35" spans="1:4" x14ac:dyDescent="0.2">
      <c r="A35" s="347" t="s">
        <v>54</v>
      </c>
      <c r="B35" s="347" t="s">
        <v>145</v>
      </c>
      <c r="C35" s="348">
        <v>3.503677285562</v>
      </c>
      <c r="D35" s="348">
        <v>9.1384831571950809</v>
      </c>
    </row>
    <row r="36" spans="1:4" x14ac:dyDescent="0.2">
      <c r="A36" s="347" t="s">
        <v>54</v>
      </c>
      <c r="B36" s="347" t="s">
        <v>146</v>
      </c>
      <c r="C36" s="348">
        <v>4.3477102514850001</v>
      </c>
      <c r="D36" s="348">
        <v>8.4925560272334994</v>
      </c>
    </row>
    <row r="37" spans="1:4" x14ac:dyDescent="0.2">
      <c r="A37" s="347" t="s">
        <v>54</v>
      </c>
      <c r="B37" s="347" t="s">
        <v>147</v>
      </c>
      <c r="C37" s="348">
        <v>3.3938480963759998</v>
      </c>
      <c r="D37" s="348">
        <v>8.1755850621807493</v>
      </c>
    </row>
    <row r="38" spans="1:4" x14ac:dyDescent="0.2">
      <c r="A38" s="347" t="s">
        <v>54</v>
      </c>
      <c r="B38" s="347" t="s">
        <v>148</v>
      </c>
      <c r="C38" s="348">
        <v>2.569342680394</v>
      </c>
      <c r="D38" s="348">
        <v>7.0993024355657504</v>
      </c>
    </row>
    <row r="39" spans="1:4" x14ac:dyDescent="0.2">
      <c r="A39" s="347" t="s">
        <v>54</v>
      </c>
      <c r="B39" s="347" t="s">
        <v>149</v>
      </c>
      <c r="C39" s="348">
        <v>1.2471075522640001</v>
      </c>
      <c r="D39" s="348">
        <v>6.4345149919140798</v>
      </c>
    </row>
    <row r="40" spans="1:4" x14ac:dyDescent="0.2">
      <c r="A40" s="347" t="s">
        <v>54</v>
      </c>
      <c r="B40" s="347" t="s">
        <v>150</v>
      </c>
      <c r="C40" s="348">
        <v>1.083706185729</v>
      </c>
      <c r="D40" s="348">
        <v>5.6217642883627503</v>
      </c>
    </row>
    <row r="41" spans="1:4" x14ac:dyDescent="0.2">
      <c r="A41" s="347" t="s">
        <v>54</v>
      </c>
      <c r="B41" s="347" t="s">
        <v>151</v>
      </c>
      <c r="C41" s="348">
        <v>3.728677662045</v>
      </c>
      <c r="D41" s="348">
        <v>4.6535013258502502</v>
      </c>
    </row>
    <row r="42" spans="1:4" x14ac:dyDescent="0.2">
      <c r="A42" s="347" t="s">
        <v>76</v>
      </c>
      <c r="B42" s="347" t="s">
        <v>140</v>
      </c>
      <c r="C42" s="348">
        <v>-1.5802503460999999</v>
      </c>
      <c r="D42" s="348">
        <v>3.4733360038516699</v>
      </c>
    </row>
    <row r="43" spans="1:4" x14ac:dyDescent="0.2">
      <c r="A43" s="347" t="s">
        <v>54</v>
      </c>
      <c r="B43" s="347" t="s">
        <v>141</v>
      </c>
      <c r="C43" s="348">
        <v>1.6608267011069999</v>
      </c>
      <c r="D43" s="348">
        <v>2.583373030982</v>
      </c>
    </row>
    <row r="44" spans="1:4" x14ac:dyDescent="0.2">
      <c r="A44" s="347" t="s">
        <v>54</v>
      </c>
      <c r="B44" s="347" t="s">
        <v>142</v>
      </c>
      <c r="C44" s="348">
        <v>0.22143961993399999</v>
      </c>
      <c r="D44" s="348">
        <v>2.0941102474259998</v>
      </c>
    </row>
    <row r="45" spans="1:4" x14ac:dyDescent="0.2">
      <c r="A45" s="347" t="s">
        <v>54</v>
      </c>
      <c r="B45" s="347" t="s">
        <v>143</v>
      </c>
      <c r="C45" s="348">
        <v>5.4558337595589999</v>
      </c>
      <c r="D45" s="348">
        <v>2.21609589420108</v>
      </c>
    </row>
    <row r="46" spans="1:4" x14ac:dyDescent="0.2">
      <c r="A46" s="347" t="s">
        <v>54</v>
      </c>
      <c r="B46" s="347" t="s">
        <v>144</v>
      </c>
      <c r="C46" s="348">
        <v>1.1027071126650001</v>
      </c>
      <c r="D46" s="348">
        <v>2.2278855467516698</v>
      </c>
    </row>
    <row r="47" spans="1:4" x14ac:dyDescent="0.2">
      <c r="A47" s="347" t="s">
        <v>54</v>
      </c>
      <c r="B47" s="347" t="s">
        <v>145</v>
      </c>
      <c r="C47" s="348">
        <v>2.446162429233</v>
      </c>
      <c r="D47" s="348">
        <v>2.1397593087242499</v>
      </c>
    </row>
    <row r="48" spans="1:4" x14ac:dyDescent="0.2">
      <c r="A48" s="347" t="s">
        <v>54</v>
      </c>
      <c r="B48" s="347" t="s">
        <v>146</v>
      </c>
      <c r="C48" s="348">
        <v>-1.7398381847290001</v>
      </c>
      <c r="D48" s="348">
        <v>1.6324636057064199</v>
      </c>
    </row>
    <row r="49" spans="1:4" x14ac:dyDescent="0.2">
      <c r="A49" s="347" t="s">
        <v>54</v>
      </c>
      <c r="B49" s="347" t="s">
        <v>147</v>
      </c>
      <c r="C49" s="348">
        <v>2.2406719064830001</v>
      </c>
      <c r="D49" s="348">
        <v>1.5363655898819999</v>
      </c>
    </row>
    <row r="50" spans="1:4" x14ac:dyDescent="0.2">
      <c r="A50" s="347" t="s">
        <v>54</v>
      </c>
      <c r="B50" s="347" t="s">
        <v>148</v>
      </c>
      <c r="C50" s="348">
        <v>-1.297198673302</v>
      </c>
      <c r="D50" s="348">
        <v>1.2141538104073299</v>
      </c>
    </row>
    <row r="51" spans="1:4" x14ac:dyDescent="0.2">
      <c r="A51" s="347" t="s">
        <v>54</v>
      </c>
      <c r="B51" s="347" t="s">
        <v>149</v>
      </c>
      <c r="C51" s="348">
        <v>-4.9589783469729998</v>
      </c>
      <c r="D51" s="348">
        <v>0.696979985470917</v>
      </c>
    </row>
    <row r="52" spans="1:4" x14ac:dyDescent="0.2">
      <c r="A52" s="347" t="s">
        <v>54</v>
      </c>
      <c r="B52" s="347" t="s">
        <v>150</v>
      </c>
      <c r="C52" s="348">
        <v>-2.9734585952030002</v>
      </c>
      <c r="D52" s="348">
        <v>0.35888292039324998</v>
      </c>
    </row>
    <row r="53" spans="1:4" x14ac:dyDescent="0.2">
      <c r="A53" s="347" t="s">
        <v>54</v>
      </c>
      <c r="B53" s="347" t="s">
        <v>151</v>
      </c>
      <c r="C53" s="348">
        <v>-3.4627131512129998</v>
      </c>
      <c r="D53" s="348">
        <v>-0.24039964737825001</v>
      </c>
    </row>
    <row r="54" spans="1:4" x14ac:dyDescent="0.2">
      <c r="A54" s="347" t="s">
        <v>77</v>
      </c>
      <c r="B54" s="347" t="s">
        <v>140</v>
      </c>
      <c r="C54" s="348">
        <v>-2.505453673481</v>
      </c>
      <c r="D54" s="348">
        <v>-0.31749992465999999</v>
      </c>
    </row>
    <row r="55" spans="1:4" x14ac:dyDescent="0.2">
      <c r="A55" s="347" t="s">
        <v>54</v>
      </c>
      <c r="B55" s="347" t="s">
        <v>141</v>
      </c>
      <c r="C55" s="348">
        <v>-1.1246399283349999</v>
      </c>
      <c r="D55" s="348">
        <v>-0.54962214378016705</v>
      </c>
    </row>
    <row r="56" spans="1:4" x14ac:dyDescent="0.2">
      <c r="A56" s="347" t="s">
        <v>54</v>
      </c>
      <c r="B56" s="347" t="s">
        <v>142</v>
      </c>
      <c r="C56" s="348">
        <v>7.0054736958459998</v>
      </c>
      <c r="D56" s="348">
        <v>1.5714029212500001E-2</v>
      </c>
    </row>
    <row r="57" spans="1:4" x14ac:dyDescent="0.2">
      <c r="A57" s="347" t="s">
        <v>54</v>
      </c>
      <c r="B57" s="347" t="s">
        <v>143</v>
      </c>
      <c r="C57" s="348">
        <v>-4.2845433174950003</v>
      </c>
      <c r="D57" s="348">
        <v>-0.79598406054199999</v>
      </c>
    </row>
    <row r="58" spans="1:4" x14ac:dyDescent="0.2">
      <c r="A58" s="347" t="s">
        <v>54</v>
      </c>
      <c r="B58" s="347" t="s">
        <v>144</v>
      </c>
      <c r="C58" s="348">
        <v>4.2747418007839997</v>
      </c>
      <c r="D58" s="348">
        <v>-0.53164783653208303</v>
      </c>
    </row>
    <row r="59" spans="1:4" x14ac:dyDescent="0.2">
      <c r="A59" s="347" t="s">
        <v>54</v>
      </c>
      <c r="B59" s="347" t="s">
        <v>145</v>
      </c>
      <c r="C59" s="348">
        <v>5.4941229190850001</v>
      </c>
      <c r="D59" s="348">
        <v>-0.27765112904441702</v>
      </c>
    </row>
    <row r="60" spans="1:4" x14ac:dyDescent="0.2">
      <c r="A60" s="347" t="s">
        <v>54</v>
      </c>
      <c r="B60" s="347" t="s">
        <v>146</v>
      </c>
      <c r="C60" s="348">
        <v>1.5463505636479999</v>
      </c>
      <c r="D60" s="348">
        <v>-3.8020666796666999E-3</v>
      </c>
    </row>
    <row r="61" spans="1:4" x14ac:dyDescent="0.2">
      <c r="A61" s="347" t="s">
        <v>54</v>
      </c>
      <c r="B61" s="347" t="s">
        <v>147</v>
      </c>
      <c r="C61" s="348">
        <v>2.6980369594029998</v>
      </c>
      <c r="D61" s="348">
        <v>3.4311687730333301E-2</v>
      </c>
    </row>
    <row r="62" spans="1:4" x14ac:dyDescent="0.2">
      <c r="A62" s="347" t="s">
        <v>54</v>
      </c>
      <c r="B62" s="347" t="s">
        <v>148</v>
      </c>
      <c r="C62" s="348">
        <v>0.16771004394200001</v>
      </c>
      <c r="D62" s="348">
        <v>0.15638741416733301</v>
      </c>
    </row>
    <row r="63" spans="1:4" x14ac:dyDescent="0.2">
      <c r="A63" s="347" t="s">
        <v>54</v>
      </c>
      <c r="B63" s="347" t="s">
        <v>149</v>
      </c>
      <c r="C63" s="348">
        <v>1.2292601913429999</v>
      </c>
      <c r="D63" s="348">
        <v>0.67207395902699996</v>
      </c>
    </row>
    <row r="64" spans="1:4" x14ac:dyDescent="0.2">
      <c r="A64" s="347" t="s">
        <v>54</v>
      </c>
      <c r="B64" s="347" t="s">
        <v>150</v>
      </c>
      <c r="C64" s="348">
        <v>0.91486294564899995</v>
      </c>
      <c r="D64" s="348">
        <v>0.99610075409800003</v>
      </c>
    </row>
    <row r="65" spans="1:4" x14ac:dyDescent="0.2">
      <c r="A65" s="347" t="s">
        <v>54</v>
      </c>
      <c r="B65" s="347" t="s">
        <v>151</v>
      </c>
      <c r="C65" s="348">
        <v>2.0542082721049999</v>
      </c>
      <c r="D65" s="348">
        <v>1.45584420604117</v>
      </c>
    </row>
    <row r="66" spans="1:4" x14ac:dyDescent="0.2">
      <c r="A66" s="347" t="s">
        <v>78</v>
      </c>
      <c r="B66" s="347" t="s">
        <v>140</v>
      </c>
      <c r="C66" s="348">
        <v>5.4769990498369996</v>
      </c>
      <c r="D66" s="348">
        <v>2.121048599651</v>
      </c>
    </row>
    <row r="67" spans="1:4" x14ac:dyDescent="0.2">
      <c r="A67" s="347" t="s">
        <v>54</v>
      </c>
      <c r="B67" s="347" t="s">
        <v>141</v>
      </c>
      <c r="C67" s="348">
        <v>3.4040632899859999</v>
      </c>
      <c r="D67" s="348">
        <v>2.4984405345110798</v>
      </c>
    </row>
    <row r="68" spans="1:4" x14ac:dyDescent="0.2">
      <c r="A68" s="347" t="s">
        <v>54</v>
      </c>
      <c r="B68" s="347" t="s">
        <v>142</v>
      </c>
      <c r="C68" s="348">
        <v>-1.3884936747650001</v>
      </c>
      <c r="D68" s="348">
        <v>1.7989432536268299</v>
      </c>
    </row>
    <row r="69" spans="1:4" x14ac:dyDescent="0.2">
      <c r="A69" s="347" t="s">
        <v>54</v>
      </c>
      <c r="B69" s="347" t="s">
        <v>143</v>
      </c>
      <c r="C69" s="348">
        <v>7.9669359163219999</v>
      </c>
      <c r="D69" s="348">
        <v>2.8198998564449198</v>
      </c>
    </row>
    <row r="70" spans="1:4" x14ac:dyDescent="0.2">
      <c r="A70" s="347" t="s">
        <v>54</v>
      </c>
      <c r="B70" s="347" t="s">
        <v>144</v>
      </c>
      <c r="C70" s="348">
        <v>2.454945466186</v>
      </c>
      <c r="D70" s="348">
        <v>2.66825016189508</v>
      </c>
    </row>
    <row r="71" spans="1:4" x14ac:dyDescent="0.2">
      <c r="A71" s="347" t="s">
        <v>54</v>
      </c>
      <c r="B71" s="347" t="s">
        <v>145</v>
      </c>
      <c r="C71" s="348">
        <v>1.8007274404389999</v>
      </c>
      <c r="D71" s="348">
        <v>2.3604672053412501</v>
      </c>
    </row>
    <row r="72" spans="1:4" x14ac:dyDescent="0.2">
      <c r="A72" s="347" t="s">
        <v>54</v>
      </c>
      <c r="B72" s="347" t="s">
        <v>146</v>
      </c>
      <c r="C72" s="348">
        <v>2.9218341820710001</v>
      </c>
      <c r="D72" s="348">
        <v>2.4750908402098299</v>
      </c>
    </row>
    <row r="73" spans="1:4" x14ac:dyDescent="0.2">
      <c r="A73" s="347" t="s">
        <v>54</v>
      </c>
      <c r="B73" s="347" t="s">
        <v>147</v>
      </c>
      <c r="C73" s="348">
        <v>3.8362137040070001</v>
      </c>
      <c r="D73" s="348">
        <v>2.5699389022601702</v>
      </c>
    </row>
    <row r="74" spans="1:4" x14ac:dyDescent="0.2">
      <c r="A74" s="347" t="s">
        <v>54</v>
      </c>
      <c r="B74" s="347" t="s">
        <v>148</v>
      </c>
      <c r="C74" s="348">
        <v>1.6821145768220001</v>
      </c>
      <c r="D74" s="348">
        <v>2.6961392800001698</v>
      </c>
    </row>
    <row r="75" spans="1:4" x14ac:dyDescent="0.2">
      <c r="A75" s="347" t="s">
        <v>54</v>
      </c>
      <c r="B75" s="347" t="s">
        <v>149</v>
      </c>
      <c r="C75" s="348">
        <v>4.7389041746549996</v>
      </c>
      <c r="D75" s="348">
        <v>2.98860961194283</v>
      </c>
    </row>
    <row r="76" spans="1:4" x14ac:dyDescent="0.2">
      <c r="A76" s="347" t="s">
        <v>54</v>
      </c>
      <c r="B76" s="347" t="s">
        <v>150</v>
      </c>
      <c r="C76" s="348">
        <v>1.0111262358540001</v>
      </c>
      <c r="D76" s="348">
        <v>2.9966315527932501</v>
      </c>
    </row>
    <row r="77" spans="1:4" x14ac:dyDescent="0.2">
      <c r="A77" s="347" t="s">
        <v>54</v>
      </c>
      <c r="B77" s="347" t="s">
        <v>151</v>
      </c>
      <c r="C77" s="348">
        <v>-7.2123897479909997</v>
      </c>
      <c r="D77" s="348">
        <v>2.2244150511185801</v>
      </c>
    </row>
    <row r="78" spans="1:4" x14ac:dyDescent="0.2">
      <c r="A78" s="347" t="s">
        <v>79</v>
      </c>
      <c r="B78" s="347" t="s">
        <v>140</v>
      </c>
      <c r="C78" s="348">
        <v>-4.7469251201549998</v>
      </c>
      <c r="D78" s="348">
        <v>1.37242137028592</v>
      </c>
    </row>
    <row r="79" spans="1:4" x14ac:dyDescent="0.2">
      <c r="A79" s="347" t="s">
        <v>54</v>
      </c>
      <c r="B79" s="347" t="s">
        <v>141</v>
      </c>
      <c r="C79" s="348">
        <v>-0.204216946639</v>
      </c>
      <c r="D79" s="348">
        <v>1.0717313505671699</v>
      </c>
    </row>
    <row r="80" spans="1:4" x14ac:dyDescent="0.2">
      <c r="A80" s="347" t="s">
        <v>54</v>
      </c>
      <c r="B80" s="347" t="s">
        <v>142</v>
      </c>
      <c r="C80" s="348">
        <v>5.4898010081380004</v>
      </c>
      <c r="D80" s="348">
        <v>1.64492257414242</v>
      </c>
    </row>
    <row r="81" spans="1:4" x14ac:dyDescent="0.2">
      <c r="A81" s="347" t="s">
        <v>54</v>
      </c>
      <c r="B81" s="347" t="s">
        <v>143</v>
      </c>
      <c r="C81" s="348">
        <v>2.1679932632579999</v>
      </c>
      <c r="D81" s="348">
        <v>1.1616773530537501</v>
      </c>
    </row>
    <row r="82" spans="1:4" x14ac:dyDescent="0.2">
      <c r="A82" s="347" t="s">
        <v>54</v>
      </c>
      <c r="B82" s="347" t="s">
        <v>144</v>
      </c>
      <c r="C82" s="348">
        <v>4.9030498187529998</v>
      </c>
      <c r="D82" s="348">
        <v>1.3656860491010001</v>
      </c>
    </row>
    <row r="83" spans="1:4" x14ac:dyDescent="0.2">
      <c r="A83" s="347" t="s">
        <v>54</v>
      </c>
      <c r="B83" s="347" t="s">
        <v>145</v>
      </c>
      <c r="C83" s="348">
        <v>0.83982048721400004</v>
      </c>
      <c r="D83" s="348">
        <v>1.2856104696655799</v>
      </c>
    </row>
    <row r="84" spans="1:4" x14ac:dyDescent="0.2">
      <c r="A84" s="347" t="s">
        <v>54</v>
      </c>
      <c r="B84" s="347" t="s">
        <v>146</v>
      </c>
      <c r="C84" s="348">
        <v>3.0764761667610001</v>
      </c>
      <c r="D84" s="348">
        <v>1.2984973017230801</v>
      </c>
    </row>
    <row r="85" spans="1:4" x14ac:dyDescent="0.2">
      <c r="A85" s="347" t="s">
        <v>54</v>
      </c>
      <c r="B85" s="347" t="s">
        <v>147</v>
      </c>
      <c r="C85" s="348">
        <v>0.99744517075600003</v>
      </c>
      <c r="D85" s="348">
        <v>1.0619332572855</v>
      </c>
    </row>
    <row r="86" spans="1:4" x14ac:dyDescent="0.2">
      <c r="A86" s="347" t="s">
        <v>54</v>
      </c>
      <c r="B86" s="347" t="s">
        <v>148</v>
      </c>
      <c r="C86" s="348">
        <v>2.9292222942100001</v>
      </c>
      <c r="D86" s="348">
        <v>1.1658589004011699</v>
      </c>
    </row>
    <row r="87" spans="1:4" x14ac:dyDescent="0.2">
      <c r="A87" s="347" t="s">
        <v>54</v>
      </c>
      <c r="B87" s="347" t="s">
        <v>149</v>
      </c>
      <c r="C87" s="348">
        <v>0.65342344324699997</v>
      </c>
      <c r="D87" s="348">
        <v>0.82540217278383299</v>
      </c>
    </row>
    <row r="88" spans="1:4" x14ac:dyDescent="0.2">
      <c r="A88" s="347" t="s">
        <v>54</v>
      </c>
      <c r="B88" s="347" t="s">
        <v>150</v>
      </c>
      <c r="C88" s="348">
        <v>2.304396280602</v>
      </c>
      <c r="D88" s="348">
        <v>0.93317467651283303</v>
      </c>
    </row>
    <row r="89" spans="1:4" x14ac:dyDescent="0.2">
      <c r="A89" s="347" t="s">
        <v>54</v>
      </c>
      <c r="B89" s="347" t="s">
        <v>151</v>
      </c>
      <c r="C89" s="348">
        <v>5.2487456399100001</v>
      </c>
      <c r="D89" s="348">
        <v>1.97160262550458</v>
      </c>
    </row>
    <row r="90" spans="1:4" x14ac:dyDescent="0.2">
      <c r="A90" s="347" t="s">
        <v>80</v>
      </c>
      <c r="B90" s="347" t="s">
        <v>140</v>
      </c>
      <c r="C90" s="348">
        <v>6.5398092959670002</v>
      </c>
      <c r="D90" s="348">
        <v>2.9121638268480798</v>
      </c>
    </row>
    <row r="91" spans="1:4" x14ac:dyDescent="0.2">
      <c r="A91" s="347" t="s">
        <v>54</v>
      </c>
      <c r="B91" s="347" t="s">
        <v>141</v>
      </c>
      <c r="C91" s="348">
        <v>0.90690058852900002</v>
      </c>
      <c r="D91" s="348">
        <v>3.0047569547787498</v>
      </c>
    </row>
    <row r="92" spans="1:4" x14ac:dyDescent="0.2">
      <c r="A92" s="347" t="s">
        <v>54</v>
      </c>
      <c r="B92" s="347" t="s">
        <v>142</v>
      </c>
      <c r="C92" s="348">
        <v>-7.9842849611369999</v>
      </c>
      <c r="D92" s="348">
        <v>1.88191645733917</v>
      </c>
    </row>
    <row r="93" spans="1:4" x14ac:dyDescent="0.2">
      <c r="A93" s="347" t="s">
        <v>54</v>
      </c>
      <c r="B93" s="347" t="s">
        <v>143</v>
      </c>
      <c r="C93" s="348">
        <v>-24.628350928591999</v>
      </c>
      <c r="D93" s="348">
        <v>-0.35111222531500003</v>
      </c>
    </row>
    <row r="94" spans="1:4" x14ac:dyDescent="0.2">
      <c r="A94" s="347" t="s">
        <v>54</v>
      </c>
      <c r="B94" s="347" t="s">
        <v>144</v>
      </c>
      <c r="C94" s="348">
        <v>-28.539517184087</v>
      </c>
      <c r="D94" s="348">
        <v>-3.137992808885</v>
      </c>
    </row>
    <row r="95" spans="1:4" x14ac:dyDescent="0.2">
      <c r="A95" s="347" t="s">
        <v>54</v>
      </c>
      <c r="B95" s="347" t="s">
        <v>145</v>
      </c>
      <c r="C95" s="348">
        <v>-18.103365220238</v>
      </c>
      <c r="D95" s="348">
        <v>-4.7165916178393301</v>
      </c>
    </row>
    <row r="96" spans="1:4" x14ac:dyDescent="0.2">
      <c r="A96" s="347" t="s">
        <v>54</v>
      </c>
      <c r="B96" s="347" t="s">
        <v>146</v>
      </c>
      <c r="C96" s="348">
        <v>-10.887123649547</v>
      </c>
      <c r="D96" s="348">
        <v>-5.8802249358649998</v>
      </c>
    </row>
    <row r="97" spans="1:4" x14ac:dyDescent="0.2">
      <c r="A97" s="347" t="s">
        <v>54</v>
      </c>
      <c r="B97" s="347" t="s">
        <v>147</v>
      </c>
      <c r="C97" s="348">
        <v>-14.383621891342999</v>
      </c>
      <c r="D97" s="348">
        <v>-7.1619805243732504</v>
      </c>
    </row>
    <row r="98" spans="1:4" x14ac:dyDescent="0.2">
      <c r="A98" s="347" t="s">
        <v>54</v>
      </c>
      <c r="B98" s="347" t="s">
        <v>148</v>
      </c>
      <c r="C98" s="348">
        <v>-4.5621733655929999</v>
      </c>
      <c r="D98" s="348">
        <v>-7.7862634960235004</v>
      </c>
    </row>
    <row r="99" spans="1:4" x14ac:dyDescent="0.2">
      <c r="A99" s="347" t="s">
        <v>54</v>
      </c>
      <c r="B99" s="347" t="s">
        <v>149</v>
      </c>
      <c r="C99" s="348">
        <v>-8.6215557063970003</v>
      </c>
      <c r="D99" s="348">
        <v>-8.5591784251604999</v>
      </c>
    </row>
    <row r="100" spans="1:4" x14ac:dyDescent="0.2">
      <c r="A100" s="347" t="s">
        <v>54</v>
      </c>
      <c r="B100" s="347" t="s">
        <v>150</v>
      </c>
      <c r="C100" s="348">
        <v>-7.1754910162080003</v>
      </c>
      <c r="D100" s="348">
        <v>-9.3491690332279997</v>
      </c>
    </row>
    <row r="101" spans="1:4" x14ac:dyDescent="0.2">
      <c r="A101" s="347" t="s">
        <v>54</v>
      </c>
      <c r="B101" s="347" t="s">
        <v>151</v>
      </c>
      <c r="C101" s="348">
        <v>1.6371687716800001</v>
      </c>
      <c r="D101" s="348">
        <v>-9.6501337722471696</v>
      </c>
    </row>
    <row r="102" spans="1:4" x14ac:dyDescent="0.2">
      <c r="A102" s="347" t="s">
        <v>464</v>
      </c>
      <c r="B102" s="347" t="s">
        <v>140</v>
      </c>
      <c r="C102" s="348">
        <v>-9.8813196386069997</v>
      </c>
      <c r="D102" s="348">
        <v>-11.018561183461699</v>
      </c>
    </row>
    <row r="103" spans="1:4" x14ac:dyDescent="0.2">
      <c r="A103" s="347" t="s">
        <v>54</v>
      </c>
      <c r="B103" s="347" t="s">
        <v>141</v>
      </c>
      <c r="C103" s="348">
        <v>-4.7567316430849997</v>
      </c>
      <c r="D103" s="348">
        <v>-11.4905305360962</v>
      </c>
    </row>
    <row r="104" spans="1:4" x14ac:dyDescent="0.2">
      <c r="A104" s="347" t="s">
        <v>54</v>
      </c>
      <c r="B104" s="347" t="s">
        <v>142</v>
      </c>
      <c r="C104" s="348">
        <v>1.3485695471720001</v>
      </c>
      <c r="D104" s="348">
        <v>-10.7127926604037</v>
      </c>
    </row>
    <row r="105" spans="1:4" x14ac:dyDescent="0.2">
      <c r="A105" s="347" t="s">
        <v>54</v>
      </c>
      <c r="B105" s="347" t="s">
        <v>143</v>
      </c>
      <c r="C105" s="348">
        <v>22.876777582237001</v>
      </c>
      <c r="D105" s="348">
        <v>-6.7540319511679998</v>
      </c>
    </row>
    <row r="106" spans="1:4" x14ac:dyDescent="0.2">
      <c r="A106" s="347" t="s">
        <v>54</v>
      </c>
      <c r="B106" s="347" t="s">
        <v>144</v>
      </c>
      <c r="C106" s="348">
        <v>24.024668840316998</v>
      </c>
      <c r="D106" s="348">
        <v>-2.3736831158010001</v>
      </c>
    </row>
    <row r="107" spans="1:4" x14ac:dyDescent="0.2">
      <c r="A107" s="347" t="s">
        <v>54</v>
      </c>
      <c r="B107" s="347" t="s">
        <v>145</v>
      </c>
      <c r="C107" s="348">
        <v>14.626882733713</v>
      </c>
      <c r="D107" s="348">
        <v>0.35383754702824999</v>
      </c>
    </row>
    <row r="108" spans="1:4" x14ac:dyDescent="0.2">
      <c r="A108" s="347" t="s">
        <v>54</v>
      </c>
      <c r="B108" s="347" t="s">
        <v>146</v>
      </c>
      <c r="C108" s="348">
        <v>8.7860589592569998</v>
      </c>
      <c r="D108" s="348">
        <v>1.9932694310952499</v>
      </c>
    </row>
    <row r="109" spans="1:4" x14ac:dyDescent="0.2">
      <c r="A109" s="347" t="s">
        <v>54</v>
      </c>
      <c r="B109" s="347" t="s">
        <v>147</v>
      </c>
      <c r="C109" s="348">
        <v>8.5247799704259997</v>
      </c>
      <c r="D109" s="348">
        <v>3.902302919576</v>
      </c>
    </row>
    <row r="110" spans="1:4" x14ac:dyDescent="0.2">
      <c r="A110" s="347" t="s">
        <v>54</v>
      </c>
      <c r="B110" s="347" t="s">
        <v>148</v>
      </c>
      <c r="C110" s="348">
        <v>-3.2260920666790001</v>
      </c>
      <c r="D110" s="348">
        <v>4.01364302781883</v>
      </c>
    </row>
    <row r="111" spans="1:4" x14ac:dyDescent="0.2">
      <c r="A111" s="347" t="s">
        <v>54</v>
      </c>
      <c r="B111" s="347" t="s">
        <v>149</v>
      </c>
      <c r="C111" s="348">
        <v>3.0479312995219998</v>
      </c>
      <c r="D111" s="348">
        <v>4.9861002783120796</v>
      </c>
    </row>
    <row r="112" spans="1:4" x14ac:dyDescent="0.2">
      <c r="A112" s="347" t="s">
        <v>54</v>
      </c>
      <c r="B112" s="347" t="s">
        <v>150</v>
      </c>
      <c r="C112" s="348">
        <v>5.8609182704389999</v>
      </c>
      <c r="D112" s="348">
        <v>6.0724677188660001</v>
      </c>
    </row>
    <row r="113" spans="1:4" x14ac:dyDescent="0.2">
      <c r="A113" s="347" t="s">
        <v>54</v>
      </c>
      <c r="B113" s="347" t="s">
        <v>151</v>
      </c>
      <c r="C113" s="348">
        <v>2.913040070483</v>
      </c>
      <c r="D113" s="348">
        <v>6.1787903270995796</v>
      </c>
    </row>
    <row r="114" spans="1:4" x14ac:dyDescent="0.2">
      <c r="A114" s="347" t="s">
        <v>779</v>
      </c>
      <c r="B114" s="347" t="s">
        <v>140</v>
      </c>
      <c r="C114" s="348">
        <v>11.056521783359001</v>
      </c>
      <c r="D114" s="348">
        <v>7.9236104455967498</v>
      </c>
    </row>
    <row r="115" spans="1:4" x14ac:dyDescent="0.2">
      <c r="A115" s="347" t="s">
        <v>54</v>
      </c>
      <c r="B115" s="347" t="s">
        <v>141</v>
      </c>
      <c r="C115" s="348">
        <v>12.299571867136001</v>
      </c>
      <c r="D115" s="348">
        <v>9.3449690714484994</v>
      </c>
    </row>
    <row r="116" spans="1:4" x14ac:dyDescent="0.2">
      <c r="A116" s="347" t="s">
        <v>54</v>
      </c>
      <c r="B116" s="347" t="s">
        <v>142</v>
      </c>
      <c r="C116" s="348">
        <v>13.072342853406999</v>
      </c>
      <c r="D116" s="348">
        <v>10.3219501803014</v>
      </c>
    </row>
    <row r="117" spans="1:4" x14ac:dyDescent="0.2">
      <c r="A117" s="347" t="s">
        <v>54</v>
      </c>
      <c r="B117" s="347" t="s">
        <v>143</v>
      </c>
      <c r="C117" s="348">
        <v>13.726399088876001</v>
      </c>
      <c r="D117" s="348">
        <v>9.5594186391879994</v>
      </c>
    </row>
    <row r="118" spans="1:4" x14ac:dyDescent="0.2">
      <c r="A118" s="347" t="s">
        <v>54</v>
      </c>
      <c r="B118" s="347" t="s">
        <v>144</v>
      </c>
      <c r="C118" s="348">
        <v>17.873428944467999</v>
      </c>
      <c r="D118" s="348">
        <v>9.0468153145339194</v>
      </c>
    </row>
    <row r="119" spans="1:4" x14ac:dyDescent="0.2">
      <c r="A119" s="347" t="s">
        <v>54</v>
      </c>
      <c r="B119" s="347" t="s">
        <v>145</v>
      </c>
      <c r="C119" s="348">
        <v>12.687927855274999</v>
      </c>
      <c r="D119" s="348">
        <v>8.8852357413307494</v>
      </c>
    </row>
    <row r="120" spans="1:4" x14ac:dyDescent="0.2">
      <c r="A120" s="347" t="s">
        <v>54</v>
      </c>
      <c r="B120" s="347" t="s">
        <v>146</v>
      </c>
      <c r="C120" s="348">
        <v>10.347180120579999</v>
      </c>
      <c r="D120" s="348">
        <v>9.0153291714409995</v>
      </c>
    </row>
    <row r="121" spans="1:4" x14ac:dyDescent="0.2">
      <c r="A121" s="347" t="s">
        <v>54</v>
      </c>
      <c r="B121" s="347" t="s">
        <v>147</v>
      </c>
      <c r="C121" s="348">
        <v>11.099166742894001</v>
      </c>
      <c r="D121" s="348">
        <v>9.2298614024799992</v>
      </c>
    </row>
    <row r="122" spans="1:4" x14ac:dyDescent="0.2">
      <c r="A122" s="347" t="s">
        <v>54</v>
      </c>
      <c r="B122" s="347" t="s">
        <v>148</v>
      </c>
      <c r="C122" s="348">
        <v>16.330428669330999</v>
      </c>
      <c r="D122" s="348">
        <v>10.8595714638142</v>
      </c>
    </row>
    <row r="123" spans="1:4" x14ac:dyDescent="0.2">
      <c r="A123" s="347" t="s">
        <v>54</v>
      </c>
      <c r="B123" s="347" t="s">
        <v>149</v>
      </c>
      <c r="C123" s="348">
        <v>10.076544576143</v>
      </c>
      <c r="D123" s="348">
        <v>11.4452892368659</v>
      </c>
    </row>
    <row r="124" spans="1:4" x14ac:dyDescent="0.2">
      <c r="A124" s="347" t="s">
        <v>54</v>
      </c>
      <c r="B124" s="347" t="s">
        <v>150</v>
      </c>
      <c r="C124" s="348">
        <v>4.7537763257119998</v>
      </c>
      <c r="D124" s="348">
        <v>11.353027408138701</v>
      </c>
    </row>
  </sheetData>
  <mergeCells count="1">
    <mergeCell ref="H1:I1"/>
  </mergeCells>
  <hyperlinks>
    <hyperlink ref="H1:I1" location="Index!A1" display="Regresar al Índice" xr:uid="{AEB721B2-FB5D-49CB-ABB3-F55F8E3D9F48}"/>
  </hyperlink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0133A-A3D7-48A4-920C-155A93653B0F}">
  <sheetPr codeName="Hoja167"/>
  <dimension ref="A1:I39"/>
  <sheetViews>
    <sheetView workbookViewId="0">
      <selection activeCell="A2" sqref="A2"/>
    </sheetView>
  </sheetViews>
  <sheetFormatPr baseColWidth="10" defaultRowHeight="12.75" x14ac:dyDescent="0.2"/>
  <cols>
    <col min="1" max="16384" width="11.42578125" style="107"/>
  </cols>
  <sheetData>
    <row r="1" spans="1:9" x14ac:dyDescent="0.2">
      <c r="A1" s="107" t="s">
        <v>1492</v>
      </c>
      <c r="H1" s="408" t="s">
        <v>38</v>
      </c>
      <c r="I1" s="408"/>
    </row>
    <row r="5" spans="1:9" x14ac:dyDescent="0.2">
      <c r="A5" s="404"/>
      <c r="B5" s="404"/>
      <c r="C5" s="404"/>
      <c r="D5" s="404"/>
    </row>
    <row r="6" spans="1:9" ht="38.25" x14ac:dyDescent="0.2">
      <c r="A6" s="260" t="s">
        <v>2</v>
      </c>
      <c r="B6" s="260" t="s">
        <v>657</v>
      </c>
      <c r="C6" s="241" t="s">
        <v>651</v>
      </c>
      <c r="D6" s="260" t="s">
        <v>135</v>
      </c>
    </row>
    <row r="7" spans="1:9" x14ac:dyDescent="0.2">
      <c r="A7" s="177" t="s">
        <v>3</v>
      </c>
      <c r="B7" s="173">
        <v>11764.5</v>
      </c>
      <c r="C7" s="178">
        <v>2.3E-2</v>
      </c>
      <c r="D7" s="96">
        <v>2.1000000000000001E-2</v>
      </c>
    </row>
    <row r="8" spans="1:9" x14ac:dyDescent="0.2">
      <c r="A8" s="177" t="s">
        <v>4</v>
      </c>
      <c r="B8" s="179">
        <v>53115.6</v>
      </c>
      <c r="C8" s="180">
        <v>0.10199999999999999</v>
      </c>
      <c r="D8" s="97">
        <v>0.106</v>
      </c>
    </row>
    <row r="9" spans="1:9" x14ac:dyDescent="0.2">
      <c r="A9" s="177" t="s">
        <v>5</v>
      </c>
      <c r="B9" s="130">
        <v>428.6</v>
      </c>
      <c r="C9" s="178">
        <v>1E-3</v>
      </c>
      <c r="D9" s="96">
        <v>9.0999999999999998E-2</v>
      </c>
    </row>
    <row r="10" spans="1:9" x14ac:dyDescent="0.2">
      <c r="A10" s="177" t="s">
        <v>6</v>
      </c>
      <c r="B10" s="179">
        <v>19230.2</v>
      </c>
      <c r="C10" s="180">
        <v>3.6999999999999998E-2</v>
      </c>
      <c r="D10" s="97">
        <v>0.23499999999999999</v>
      </c>
    </row>
    <row r="11" spans="1:9" x14ac:dyDescent="0.2">
      <c r="A11" s="177" t="s">
        <v>10</v>
      </c>
      <c r="B11" s="173">
        <v>61538.6</v>
      </c>
      <c r="C11" s="178">
        <v>0.11799999999999999</v>
      </c>
      <c r="D11" s="96">
        <v>0.14899999999999999</v>
      </c>
    </row>
    <row r="12" spans="1:9" x14ac:dyDescent="0.2">
      <c r="A12" s="177" t="s">
        <v>11</v>
      </c>
      <c r="B12" s="179">
        <v>1009.7</v>
      </c>
      <c r="C12" s="180">
        <v>2E-3</v>
      </c>
      <c r="D12" s="97">
        <v>0.11</v>
      </c>
    </row>
    <row r="13" spans="1:9" x14ac:dyDescent="0.2">
      <c r="A13" s="177" t="s">
        <v>7</v>
      </c>
      <c r="B13" s="173">
        <v>1394.1</v>
      </c>
      <c r="C13" s="178">
        <v>3.0000000000000001E-3</v>
      </c>
      <c r="D13" s="96">
        <v>0.36899999999999999</v>
      </c>
    </row>
    <row r="14" spans="1:9" x14ac:dyDescent="0.2">
      <c r="A14" s="177" t="s">
        <v>8</v>
      </c>
      <c r="B14" s="179">
        <v>75550.8</v>
      </c>
      <c r="C14" s="180">
        <v>0.14499999999999999</v>
      </c>
      <c r="D14" s="97">
        <v>0.28899999999999998</v>
      </c>
    </row>
    <row r="15" spans="1:9" x14ac:dyDescent="0.2">
      <c r="A15" s="177" t="s">
        <v>9</v>
      </c>
      <c r="B15" s="173">
        <v>3452.2</v>
      </c>
      <c r="C15" s="178">
        <v>7.0000000000000001E-3</v>
      </c>
      <c r="D15" s="96">
        <v>0.36099999999999999</v>
      </c>
    </row>
    <row r="16" spans="1:9" x14ac:dyDescent="0.2">
      <c r="A16" s="177" t="s">
        <v>12</v>
      </c>
      <c r="B16" s="179">
        <v>3654.2</v>
      </c>
      <c r="C16" s="180">
        <v>7.0000000000000001E-3</v>
      </c>
      <c r="D16" s="97">
        <v>0.11799999999999999</v>
      </c>
    </row>
    <row r="17" spans="1:4" x14ac:dyDescent="0.2">
      <c r="A17" s="177" t="s">
        <v>14</v>
      </c>
      <c r="B17" s="173">
        <v>31850.799999999999</v>
      </c>
      <c r="C17" s="178">
        <v>6.0999999999999999E-2</v>
      </c>
      <c r="D17" s="96">
        <v>0.17699999999999999</v>
      </c>
    </row>
    <row r="18" spans="1:4" x14ac:dyDescent="0.2">
      <c r="A18" s="177" t="s">
        <v>15</v>
      </c>
      <c r="B18" s="179">
        <v>1159.3</v>
      </c>
      <c r="C18" s="180">
        <v>2E-3</v>
      </c>
      <c r="D18" s="97">
        <v>0</v>
      </c>
    </row>
    <row r="19" spans="1:4" x14ac:dyDescent="0.2">
      <c r="A19" s="177" t="s">
        <v>16</v>
      </c>
      <c r="B19" s="173">
        <v>3303.3</v>
      </c>
      <c r="C19" s="178">
        <v>6.0000000000000001E-3</v>
      </c>
      <c r="D19" s="96">
        <v>0.78700000000000003</v>
      </c>
    </row>
    <row r="20" spans="1:4" x14ac:dyDescent="0.2">
      <c r="A20" s="181" t="s">
        <v>0</v>
      </c>
      <c r="B20" s="182">
        <v>27235.200000000001</v>
      </c>
      <c r="C20" s="183">
        <v>5.1999999999999998E-2</v>
      </c>
      <c r="D20" s="184">
        <v>0.17399999999999999</v>
      </c>
    </row>
    <row r="21" spans="1:4" x14ac:dyDescent="0.2">
      <c r="A21" s="177" t="s">
        <v>51</v>
      </c>
      <c r="B21" s="173">
        <v>20728.7</v>
      </c>
      <c r="C21" s="178">
        <v>0.04</v>
      </c>
      <c r="D21" s="96">
        <v>0.18099999999999999</v>
      </c>
    </row>
    <row r="22" spans="1:4" x14ac:dyDescent="0.2">
      <c r="A22" s="177" t="s">
        <v>17</v>
      </c>
      <c r="B22" s="179">
        <v>7155.4</v>
      </c>
      <c r="C22" s="180">
        <v>1.4E-2</v>
      </c>
      <c r="D22" s="97">
        <v>3.0000000000000001E-3</v>
      </c>
    </row>
    <row r="23" spans="1:4" x14ac:dyDescent="0.2">
      <c r="A23" s="177" t="s">
        <v>18</v>
      </c>
      <c r="B23" s="173">
        <v>2926.9</v>
      </c>
      <c r="C23" s="178">
        <v>6.0000000000000001E-3</v>
      </c>
      <c r="D23" s="96">
        <v>-8.5999999999999993E-2</v>
      </c>
    </row>
    <row r="24" spans="1:4" x14ac:dyDescent="0.2">
      <c r="A24" s="177" t="s">
        <v>19</v>
      </c>
      <c r="B24" s="146">
        <v>289.7</v>
      </c>
      <c r="C24" s="180">
        <v>1E-3</v>
      </c>
      <c r="D24" s="97">
        <v>0.11899999999999999</v>
      </c>
    </row>
    <row r="25" spans="1:4" x14ac:dyDescent="0.2">
      <c r="A25" s="177" t="s">
        <v>20</v>
      </c>
      <c r="B25" s="173">
        <v>51164.800000000003</v>
      </c>
      <c r="C25" s="178">
        <v>9.8000000000000004E-2</v>
      </c>
      <c r="D25" s="96">
        <v>0.23300000000000001</v>
      </c>
    </row>
    <row r="26" spans="1:4" x14ac:dyDescent="0.2">
      <c r="A26" s="177" t="s">
        <v>21</v>
      </c>
      <c r="B26" s="179">
        <v>1363.5</v>
      </c>
      <c r="C26" s="180">
        <v>3.0000000000000001E-3</v>
      </c>
      <c r="D26" s="97">
        <v>0.25</v>
      </c>
    </row>
    <row r="27" spans="1:4" x14ac:dyDescent="0.2">
      <c r="A27" s="177" t="s">
        <v>22</v>
      </c>
      <c r="B27" s="173">
        <v>19562.599999999999</v>
      </c>
      <c r="C27" s="178">
        <v>3.7999999999999999E-2</v>
      </c>
      <c r="D27" s="96">
        <v>0.317</v>
      </c>
    </row>
    <row r="28" spans="1:4" x14ac:dyDescent="0.2">
      <c r="A28" s="177" t="s">
        <v>23</v>
      </c>
      <c r="B28" s="179">
        <v>16997.400000000001</v>
      </c>
      <c r="C28" s="180">
        <v>3.3000000000000002E-2</v>
      </c>
      <c r="D28" s="97">
        <v>0.16600000000000001</v>
      </c>
    </row>
    <row r="29" spans="1:4" x14ac:dyDescent="0.2">
      <c r="A29" s="177" t="s">
        <v>24</v>
      </c>
      <c r="B29" s="130">
        <v>65.5</v>
      </c>
      <c r="C29" s="178">
        <v>0</v>
      </c>
      <c r="D29" s="96">
        <v>1.294</v>
      </c>
    </row>
    <row r="30" spans="1:4" x14ac:dyDescent="0.2">
      <c r="A30" s="177" t="s">
        <v>25</v>
      </c>
      <c r="B30" s="179">
        <v>17754.3</v>
      </c>
      <c r="C30" s="180">
        <v>3.4000000000000002E-2</v>
      </c>
      <c r="D30" s="97">
        <v>0.28599999999999998</v>
      </c>
    </row>
    <row r="31" spans="1:4" x14ac:dyDescent="0.2">
      <c r="A31" s="177" t="s">
        <v>26</v>
      </c>
      <c r="B31" s="173">
        <v>3081.7</v>
      </c>
      <c r="C31" s="178">
        <v>6.0000000000000001E-3</v>
      </c>
      <c r="D31" s="96">
        <v>7.0000000000000001E-3</v>
      </c>
    </row>
    <row r="32" spans="1:4" x14ac:dyDescent="0.2">
      <c r="A32" s="177" t="s">
        <v>27</v>
      </c>
      <c r="B32" s="179">
        <v>23679.9</v>
      </c>
      <c r="C32" s="180">
        <v>4.4999999999999998E-2</v>
      </c>
      <c r="D32" s="97">
        <v>0.14000000000000001</v>
      </c>
    </row>
    <row r="33" spans="1:4" x14ac:dyDescent="0.2">
      <c r="A33" s="177" t="s">
        <v>28</v>
      </c>
      <c r="B33" s="173">
        <v>11253.5</v>
      </c>
      <c r="C33" s="178">
        <v>2.1999999999999999E-2</v>
      </c>
      <c r="D33" s="96">
        <v>0.48799999999999999</v>
      </c>
    </row>
    <row r="34" spans="1:4" x14ac:dyDescent="0.2">
      <c r="A34" s="177" t="s">
        <v>29</v>
      </c>
      <c r="B34" s="179">
        <v>33688.300000000003</v>
      </c>
      <c r="C34" s="180">
        <v>6.5000000000000002E-2</v>
      </c>
      <c r="D34" s="97">
        <v>3.4000000000000002E-2</v>
      </c>
    </row>
    <row r="35" spans="1:4" x14ac:dyDescent="0.2">
      <c r="A35" s="177" t="s">
        <v>30</v>
      </c>
      <c r="B35" s="173">
        <v>2150.4</v>
      </c>
      <c r="C35" s="178">
        <v>4.0000000000000001E-3</v>
      </c>
      <c r="D35" s="96">
        <v>0.114</v>
      </c>
    </row>
    <row r="36" spans="1:4" x14ac:dyDescent="0.2">
      <c r="A36" s="177" t="s">
        <v>31</v>
      </c>
      <c r="B36" s="179">
        <v>9114.7999999999993</v>
      </c>
      <c r="C36" s="180">
        <v>1.7000000000000001E-2</v>
      </c>
      <c r="D36" s="97">
        <v>0.33500000000000002</v>
      </c>
    </row>
    <row r="37" spans="1:4" x14ac:dyDescent="0.2">
      <c r="A37" s="177" t="s">
        <v>32</v>
      </c>
      <c r="B37" s="173">
        <v>1341.6</v>
      </c>
      <c r="C37" s="178">
        <v>3.0000000000000001E-3</v>
      </c>
      <c r="D37" s="96">
        <v>0.11799999999999999</v>
      </c>
    </row>
    <row r="38" spans="1:4" x14ac:dyDescent="0.2">
      <c r="A38" s="177" t="s">
        <v>33</v>
      </c>
      <c r="B38" s="179">
        <v>4004.6</v>
      </c>
      <c r="C38" s="180">
        <v>8.0000000000000002E-3</v>
      </c>
      <c r="D38" s="97">
        <v>-6.0999999999999999E-2</v>
      </c>
    </row>
    <row r="39" spans="1:4" x14ac:dyDescent="0.2">
      <c r="A39" s="174" t="s">
        <v>53</v>
      </c>
      <c r="B39" s="175">
        <v>521010.9</v>
      </c>
      <c r="C39" s="185">
        <v>1</v>
      </c>
      <c r="D39" s="186">
        <v>0.182</v>
      </c>
    </row>
  </sheetData>
  <mergeCells count="1">
    <mergeCell ref="H1:I1"/>
  </mergeCells>
  <hyperlinks>
    <hyperlink ref="H1:I1" location="Index!A1" display="Regresar al Índice" xr:uid="{B8DF098C-8010-46A5-90D3-AF56D4969B3B}"/>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2B57F-F778-414A-93A8-D9D416C36341}">
  <sheetPr codeName="Hoja21"/>
  <dimension ref="A1:I38"/>
  <sheetViews>
    <sheetView workbookViewId="0">
      <selection activeCell="A2" sqref="A2"/>
    </sheetView>
  </sheetViews>
  <sheetFormatPr baseColWidth="10" defaultRowHeight="12.75" x14ac:dyDescent="0.2"/>
  <cols>
    <col min="1" max="16384" width="11.42578125" style="347"/>
  </cols>
  <sheetData>
    <row r="1" spans="1:9" x14ac:dyDescent="0.2">
      <c r="A1" s="107" t="s">
        <v>1772</v>
      </c>
      <c r="H1" s="409" t="s">
        <v>38</v>
      </c>
      <c r="I1" s="409"/>
    </row>
    <row r="2" spans="1:9" x14ac:dyDescent="0.2">
      <c r="A2" s="347" t="s">
        <v>646</v>
      </c>
    </row>
    <row r="5" spans="1:9" x14ac:dyDescent="0.2">
      <c r="A5" s="347" t="s">
        <v>2</v>
      </c>
      <c r="B5" s="347" t="s">
        <v>52</v>
      </c>
    </row>
    <row r="6" spans="1:9" x14ac:dyDescent="0.2">
      <c r="A6" s="347" t="s">
        <v>6</v>
      </c>
      <c r="B6" s="348">
        <v>-5.7720258916229996</v>
      </c>
    </row>
    <row r="7" spans="1:9" x14ac:dyDescent="0.2">
      <c r="A7" s="347" t="s">
        <v>18</v>
      </c>
      <c r="B7" s="348">
        <v>-5.7086662738729999</v>
      </c>
    </row>
    <row r="8" spans="1:9" x14ac:dyDescent="0.2">
      <c r="A8" s="347" t="s">
        <v>31</v>
      </c>
      <c r="B8" s="348">
        <v>-4.5665293077140001</v>
      </c>
    </row>
    <row r="9" spans="1:9" x14ac:dyDescent="0.2">
      <c r="A9" s="347" t="s">
        <v>19</v>
      </c>
      <c r="B9" s="348">
        <v>-3.5599780328050001</v>
      </c>
    </row>
    <row r="10" spans="1:9" x14ac:dyDescent="0.2">
      <c r="A10" s="347" t="s">
        <v>33</v>
      </c>
      <c r="B10" s="348">
        <v>-2.9541683884059999</v>
      </c>
    </row>
    <row r="11" spans="1:9" x14ac:dyDescent="0.2">
      <c r="A11" s="347" t="s">
        <v>28</v>
      </c>
      <c r="B11" s="348">
        <v>-2.860633928655</v>
      </c>
    </row>
    <row r="12" spans="1:9" x14ac:dyDescent="0.2">
      <c r="A12" s="347" t="s">
        <v>32</v>
      </c>
      <c r="B12" s="348">
        <v>-2.5928874976260001</v>
      </c>
    </row>
    <row r="13" spans="1:9" x14ac:dyDescent="0.2">
      <c r="A13" s="347" t="s">
        <v>29</v>
      </c>
      <c r="B13" s="348">
        <v>-1.769427573572</v>
      </c>
    </row>
    <row r="14" spans="1:9" x14ac:dyDescent="0.2">
      <c r="A14" s="347" t="s">
        <v>5</v>
      </c>
      <c r="B14" s="348">
        <v>-0.61176240852399999</v>
      </c>
    </row>
    <row r="15" spans="1:9" x14ac:dyDescent="0.2">
      <c r="A15" s="347" t="s">
        <v>23</v>
      </c>
      <c r="B15" s="348">
        <v>0.20496349992900001</v>
      </c>
    </row>
    <row r="16" spans="1:9" x14ac:dyDescent="0.2">
      <c r="A16" s="347" t="s">
        <v>4</v>
      </c>
      <c r="B16" s="348">
        <v>0.359744839293</v>
      </c>
    </row>
    <row r="17" spans="1:2" x14ac:dyDescent="0.2">
      <c r="A17" s="347" t="s">
        <v>15</v>
      </c>
      <c r="B17" s="348">
        <v>0.36574086592100002</v>
      </c>
    </row>
    <row r="18" spans="1:2" x14ac:dyDescent="0.2">
      <c r="A18" s="347" t="s">
        <v>9</v>
      </c>
      <c r="B18" s="348">
        <v>0.71730704302399995</v>
      </c>
    </row>
    <row r="19" spans="1:2" x14ac:dyDescent="0.2">
      <c r="A19" s="347" t="s">
        <v>12</v>
      </c>
      <c r="B19" s="348">
        <v>0.88860573308400004</v>
      </c>
    </row>
    <row r="20" spans="1:2" x14ac:dyDescent="0.2">
      <c r="A20" s="347" t="s">
        <v>3</v>
      </c>
      <c r="B20" s="348">
        <v>1.6063834440510001</v>
      </c>
    </row>
    <row r="21" spans="1:2" x14ac:dyDescent="0.2">
      <c r="A21" s="347" t="s">
        <v>30</v>
      </c>
      <c r="B21" s="348">
        <v>2.0693180295109999</v>
      </c>
    </row>
    <row r="22" spans="1:2" x14ac:dyDescent="0.2">
      <c r="A22" s="347" t="s">
        <v>13</v>
      </c>
      <c r="B22" s="348">
        <v>2.4908483223419999</v>
      </c>
    </row>
    <row r="23" spans="1:2" x14ac:dyDescent="0.2">
      <c r="A23" s="347" t="s">
        <v>26</v>
      </c>
      <c r="B23" s="348">
        <v>2.7680856015550002</v>
      </c>
    </row>
    <row r="24" spans="1:2" x14ac:dyDescent="0.2">
      <c r="A24" s="347" t="s">
        <v>11</v>
      </c>
      <c r="B24" s="348">
        <v>3.425019887106</v>
      </c>
    </row>
    <row r="25" spans="1:2" x14ac:dyDescent="0.2">
      <c r="A25" s="347" t="s">
        <v>1</v>
      </c>
      <c r="B25" s="348">
        <v>4.6579559248970002</v>
      </c>
    </row>
    <row r="26" spans="1:2" x14ac:dyDescent="0.2">
      <c r="A26" s="347" t="s">
        <v>0</v>
      </c>
      <c r="B26" s="348">
        <v>4.7537763257119998</v>
      </c>
    </row>
    <row r="27" spans="1:2" x14ac:dyDescent="0.2">
      <c r="A27" s="347" t="s">
        <v>21</v>
      </c>
      <c r="B27" s="348">
        <v>5.7800128202780003</v>
      </c>
    </row>
    <row r="28" spans="1:2" x14ac:dyDescent="0.2">
      <c r="A28" s="347" t="s">
        <v>20</v>
      </c>
      <c r="B28" s="348">
        <v>6.007756666433</v>
      </c>
    </row>
    <row r="29" spans="1:2" x14ac:dyDescent="0.2">
      <c r="A29" s="347" t="s">
        <v>10</v>
      </c>
      <c r="B29" s="348">
        <v>6.7303107958139998</v>
      </c>
    </row>
    <row r="30" spans="1:2" x14ac:dyDescent="0.2">
      <c r="A30" s="347" t="s">
        <v>27</v>
      </c>
      <c r="B30" s="348">
        <v>7.5375844179079996</v>
      </c>
    </row>
    <row r="31" spans="1:2" x14ac:dyDescent="0.2">
      <c r="A31" s="347" t="s">
        <v>14</v>
      </c>
      <c r="B31" s="348">
        <v>7.7977882818240003</v>
      </c>
    </row>
    <row r="32" spans="1:2" x14ac:dyDescent="0.2">
      <c r="A32" s="347" t="s">
        <v>17</v>
      </c>
      <c r="B32" s="348">
        <v>8.9796491209839999</v>
      </c>
    </row>
    <row r="33" spans="1:2" x14ac:dyDescent="0.2">
      <c r="A33" s="347" t="s">
        <v>8</v>
      </c>
      <c r="B33" s="348">
        <v>9.0717492365600005</v>
      </c>
    </row>
    <row r="34" spans="1:2" x14ac:dyDescent="0.2">
      <c r="A34" s="347" t="s">
        <v>25</v>
      </c>
      <c r="B34" s="348">
        <v>11.957225695747001</v>
      </c>
    </row>
    <row r="35" spans="1:2" x14ac:dyDescent="0.2">
      <c r="A35" s="347" t="s">
        <v>16</v>
      </c>
      <c r="B35" s="348">
        <v>12.371116756576001</v>
      </c>
    </row>
    <row r="36" spans="1:2" x14ac:dyDescent="0.2">
      <c r="A36" s="347" t="s">
        <v>24</v>
      </c>
      <c r="B36" s="348">
        <v>12.556252874950999</v>
      </c>
    </row>
    <row r="37" spans="1:2" x14ac:dyDescent="0.2">
      <c r="A37" s="347" t="s">
        <v>22</v>
      </c>
      <c r="B37" s="348">
        <v>18.468507241228998</v>
      </c>
    </row>
    <row r="38" spans="1:2" x14ac:dyDescent="0.2">
      <c r="A38" s="347" t="s">
        <v>7</v>
      </c>
      <c r="B38" s="348">
        <v>19.637711831798999</v>
      </c>
    </row>
  </sheetData>
  <mergeCells count="1">
    <mergeCell ref="H1:I1"/>
  </mergeCells>
  <hyperlinks>
    <hyperlink ref="H1:I1" location="Index!A1" display="Regresar al Índice" xr:uid="{76C56EA5-25EA-4C19-876F-C1D515A8A6F4}"/>
  </hyperlink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70C86-CADF-4576-B64A-1B0B7CBDAF1A}">
  <sheetPr codeName="Hoja22"/>
  <dimension ref="A1:I23"/>
  <sheetViews>
    <sheetView workbookViewId="0">
      <selection activeCell="A2" sqref="A2"/>
    </sheetView>
  </sheetViews>
  <sheetFormatPr baseColWidth="10" defaultRowHeight="12.75" x14ac:dyDescent="0.2"/>
  <cols>
    <col min="1" max="16384" width="11.42578125" style="347"/>
  </cols>
  <sheetData>
    <row r="1" spans="1:9" x14ac:dyDescent="0.2">
      <c r="A1" s="107" t="s">
        <v>1773</v>
      </c>
      <c r="H1" s="409" t="s">
        <v>38</v>
      </c>
      <c r="I1" s="409"/>
    </row>
    <row r="2" spans="1:9" x14ac:dyDescent="0.2">
      <c r="A2" s="347" t="s">
        <v>646</v>
      </c>
    </row>
    <row r="5" spans="1:9" x14ac:dyDescent="0.2">
      <c r="A5" s="347" t="s">
        <v>136</v>
      </c>
      <c r="B5" s="347" t="s">
        <v>647</v>
      </c>
    </row>
    <row r="6" spans="1:9" x14ac:dyDescent="0.2">
      <c r="A6" s="347" t="s">
        <v>1550</v>
      </c>
      <c r="B6" s="349">
        <v>2551.099689094</v>
      </c>
    </row>
    <row r="7" spans="1:9" x14ac:dyDescent="0.2">
      <c r="A7" s="347" t="s">
        <v>1551</v>
      </c>
      <c r="B7" s="349">
        <v>2307.1837942309999</v>
      </c>
    </row>
    <row r="8" spans="1:9" x14ac:dyDescent="0.2">
      <c r="A8" s="347" t="s">
        <v>1552</v>
      </c>
      <c r="B8" s="349">
        <v>2754.7533713759999</v>
      </c>
    </row>
    <row r="9" spans="1:9" x14ac:dyDescent="0.2">
      <c r="A9" s="347" t="s">
        <v>1553</v>
      </c>
      <c r="B9" s="349">
        <v>1938.25703789</v>
      </c>
    </row>
    <row r="10" spans="1:9" x14ac:dyDescent="0.2">
      <c r="A10" s="347" t="s">
        <v>1554</v>
      </c>
      <c r="B10" s="349">
        <v>2391.100847276</v>
      </c>
    </row>
    <row r="11" spans="1:9" x14ac:dyDescent="0.2">
      <c r="A11" s="347" t="s">
        <v>1555</v>
      </c>
      <c r="B11" s="349">
        <v>2269.0216918750002</v>
      </c>
    </row>
    <row r="12" spans="1:9" x14ac:dyDescent="0.2">
      <c r="A12" s="347" t="s">
        <v>1556</v>
      </c>
      <c r="B12" s="349">
        <v>2149.4081901770001</v>
      </c>
    </row>
    <row r="13" spans="1:9" x14ac:dyDescent="0.2">
      <c r="A13" s="347" t="s">
        <v>1557</v>
      </c>
      <c r="B13" s="349">
        <v>1894.489002693</v>
      </c>
    </row>
    <row r="14" spans="1:9" x14ac:dyDescent="0.2">
      <c r="A14" s="347" t="s">
        <v>1558</v>
      </c>
      <c r="B14" s="349">
        <v>1574.013285857</v>
      </c>
    </row>
    <row r="15" spans="1:9" x14ac:dyDescent="0.2">
      <c r="A15" s="347" t="s">
        <v>1559</v>
      </c>
      <c r="B15" s="349">
        <v>2209.4747289289999</v>
      </c>
    </row>
    <row r="16" spans="1:9" x14ac:dyDescent="0.2">
      <c r="A16" s="347" t="s">
        <v>1560</v>
      </c>
      <c r="B16" s="349">
        <v>2582.4303394610001</v>
      </c>
    </row>
    <row r="17" spans="1:2" x14ac:dyDescent="0.2">
      <c r="A17" s="347" t="s">
        <v>684</v>
      </c>
      <c r="B17" s="349">
        <v>1933.504086593</v>
      </c>
    </row>
    <row r="18" spans="1:2" x14ac:dyDescent="0.2">
      <c r="A18" s="347" t="s">
        <v>705</v>
      </c>
      <c r="B18" s="349">
        <v>1943.3097480609999</v>
      </c>
    </row>
    <row r="19" spans="1:2" x14ac:dyDescent="0.2">
      <c r="A19" s="347" t="s">
        <v>714</v>
      </c>
      <c r="B19" s="349">
        <v>1768.7447041519999</v>
      </c>
    </row>
    <row r="20" spans="1:2" x14ac:dyDescent="0.2">
      <c r="A20" s="347" t="s">
        <v>723</v>
      </c>
      <c r="B20" s="349">
        <v>1583.2968420730001</v>
      </c>
    </row>
    <row r="21" spans="1:2" x14ac:dyDescent="0.2">
      <c r="A21" s="347" t="s">
        <v>732</v>
      </c>
      <c r="B21" s="349">
        <v>1374.0323922780001</v>
      </c>
    </row>
    <row r="22" spans="1:2" x14ac:dyDescent="0.2">
      <c r="A22" s="347" t="s">
        <v>1057</v>
      </c>
      <c r="B22" s="349">
        <v>1684.9914587589999</v>
      </c>
    </row>
    <row r="23" spans="1:2" x14ac:dyDescent="0.2">
      <c r="A23" s="347" t="s">
        <v>1561</v>
      </c>
      <c r="B23" s="349">
        <v>1223.196630248</v>
      </c>
    </row>
  </sheetData>
  <mergeCells count="1">
    <mergeCell ref="H1:I1"/>
  </mergeCells>
  <hyperlinks>
    <hyperlink ref="H1:I1" location="Index!A1" display="Regresar al Índice" xr:uid="{750FC65D-6169-4E28-B755-46B96949C3D7}"/>
  </hyperlink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2546B-AD6B-401E-83AE-380AA2FC40FD}">
  <sheetPr codeName="Hoja23"/>
  <dimension ref="A1:I126"/>
  <sheetViews>
    <sheetView workbookViewId="0">
      <selection activeCell="A2" sqref="A2"/>
    </sheetView>
  </sheetViews>
  <sheetFormatPr baseColWidth="10" defaultRowHeight="12.75" x14ac:dyDescent="0.2"/>
  <cols>
    <col min="1" max="16384" width="11.42578125" style="347"/>
  </cols>
  <sheetData>
    <row r="1" spans="1:9" x14ac:dyDescent="0.2">
      <c r="A1" s="107" t="s">
        <v>1774</v>
      </c>
      <c r="H1" s="409" t="s">
        <v>38</v>
      </c>
      <c r="I1" s="409"/>
    </row>
    <row r="2" spans="1:9" x14ac:dyDescent="0.2">
      <c r="A2" s="347" t="s">
        <v>646</v>
      </c>
    </row>
    <row r="3" spans="1:9" x14ac:dyDescent="0.2">
      <c r="A3" s="347" t="s">
        <v>648</v>
      </c>
    </row>
    <row r="5" spans="1:9" x14ac:dyDescent="0.2">
      <c r="A5" s="347" t="s">
        <v>300</v>
      </c>
      <c r="B5" s="347" t="s">
        <v>344</v>
      </c>
      <c r="C5" s="347" t="s">
        <v>647</v>
      </c>
      <c r="D5" s="347" t="s">
        <v>649</v>
      </c>
    </row>
    <row r="6" spans="1:9" x14ac:dyDescent="0.2">
      <c r="A6" s="347" t="s">
        <v>61</v>
      </c>
      <c r="B6" s="347" t="s">
        <v>140</v>
      </c>
      <c r="C6" s="349">
        <v>1894.489002693</v>
      </c>
      <c r="D6" s="349">
        <v>2527.46627940692</v>
      </c>
    </row>
    <row r="7" spans="1:9" x14ac:dyDescent="0.2">
      <c r="A7" s="347" t="s">
        <v>54</v>
      </c>
      <c r="B7" s="347" t="s">
        <v>141</v>
      </c>
      <c r="C7" s="349">
        <v>2285.2278420080002</v>
      </c>
      <c r="D7" s="349">
        <v>2537.5607932408302</v>
      </c>
    </row>
    <row r="8" spans="1:9" x14ac:dyDescent="0.2">
      <c r="A8" s="347" t="s">
        <v>54</v>
      </c>
      <c r="B8" s="347" t="s">
        <v>142</v>
      </c>
      <c r="C8" s="349">
        <v>1951.7494531350001</v>
      </c>
      <c r="D8" s="349">
        <v>2533.3422729833301</v>
      </c>
    </row>
    <row r="9" spans="1:9" x14ac:dyDescent="0.2">
      <c r="A9" s="347" t="s">
        <v>54</v>
      </c>
      <c r="B9" s="347" t="s">
        <v>143</v>
      </c>
      <c r="C9" s="349">
        <v>2175.4812712859998</v>
      </c>
      <c r="D9" s="349">
        <v>2562.3897347269199</v>
      </c>
    </row>
    <row r="10" spans="1:9" x14ac:dyDescent="0.2">
      <c r="A10" s="347" t="s">
        <v>54</v>
      </c>
      <c r="B10" s="347" t="s">
        <v>144</v>
      </c>
      <c r="C10" s="349">
        <v>2035.7041386769999</v>
      </c>
      <c r="D10" s="349">
        <v>2504.9085851989998</v>
      </c>
    </row>
    <row r="11" spans="1:9" x14ac:dyDescent="0.2">
      <c r="A11" s="347" t="s">
        <v>54</v>
      </c>
      <c r="B11" s="347" t="s">
        <v>145</v>
      </c>
      <c r="C11" s="349">
        <v>2248.3396784309998</v>
      </c>
      <c r="D11" s="349">
        <v>2470.5673086624201</v>
      </c>
    </row>
    <row r="12" spans="1:9" x14ac:dyDescent="0.2">
      <c r="A12" s="347" t="s">
        <v>54</v>
      </c>
      <c r="B12" s="347" t="s">
        <v>146</v>
      </c>
      <c r="C12" s="349">
        <v>2348.6737458900002</v>
      </c>
      <c r="D12" s="349">
        <v>2402.0975906121698</v>
      </c>
    </row>
    <row r="13" spans="1:9" x14ac:dyDescent="0.2">
      <c r="A13" s="347" t="s">
        <v>54</v>
      </c>
      <c r="B13" s="347" t="s">
        <v>147</v>
      </c>
      <c r="C13" s="349">
        <v>2738.4397930810001</v>
      </c>
      <c r="D13" s="349">
        <v>2366.8384883630001</v>
      </c>
    </row>
    <row r="14" spans="1:9" x14ac:dyDescent="0.2">
      <c r="A14" s="347" t="s">
        <v>54</v>
      </c>
      <c r="B14" s="347" t="s">
        <v>148</v>
      </c>
      <c r="C14" s="349">
        <v>2491.6026244730001</v>
      </c>
      <c r="D14" s="349">
        <v>2355.9231325444998</v>
      </c>
    </row>
    <row r="15" spans="1:9" x14ac:dyDescent="0.2">
      <c r="A15" s="347" t="s">
        <v>54</v>
      </c>
      <c r="B15" s="347" t="s">
        <v>149</v>
      </c>
      <c r="C15" s="349">
        <v>2368.2431536099998</v>
      </c>
      <c r="D15" s="349">
        <v>2335.9764883971702</v>
      </c>
    </row>
    <row r="16" spans="1:9" x14ac:dyDescent="0.2">
      <c r="A16" s="347" t="s">
        <v>54</v>
      </c>
      <c r="B16" s="347" t="s">
        <v>150</v>
      </c>
      <c r="C16" s="349">
        <v>2485.0202016819999</v>
      </c>
      <c r="D16" s="349">
        <v>2310.78935971192</v>
      </c>
    </row>
    <row r="17" spans="1:4" x14ac:dyDescent="0.2">
      <c r="A17" s="347" t="s">
        <v>54</v>
      </c>
      <c r="B17" s="347" t="s">
        <v>151</v>
      </c>
      <c r="C17" s="349">
        <v>2407.3612207289998</v>
      </c>
      <c r="D17" s="349">
        <v>2285.8610104745799</v>
      </c>
    </row>
    <row r="18" spans="1:4" x14ac:dyDescent="0.2">
      <c r="A18" s="347" t="s">
        <v>74</v>
      </c>
      <c r="B18" s="347" t="s">
        <v>140</v>
      </c>
      <c r="C18" s="349">
        <v>1574.013285857</v>
      </c>
      <c r="D18" s="349">
        <v>2259.1547007382501</v>
      </c>
    </row>
    <row r="19" spans="1:4" x14ac:dyDescent="0.2">
      <c r="A19" s="347" t="s">
        <v>54</v>
      </c>
      <c r="B19" s="347" t="s">
        <v>141</v>
      </c>
      <c r="C19" s="349">
        <v>1679.347788495</v>
      </c>
      <c r="D19" s="349">
        <v>2208.66469627883</v>
      </c>
    </row>
    <row r="20" spans="1:4" x14ac:dyDescent="0.2">
      <c r="A20" s="347" t="s">
        <v>54</v>
      </c>
      <c r="B20" s="347" t="s">
        <v>142</v>
      </c>
      <c r="C20" s="349">
        <v>1649.649151695</v>
      </c>
      <c r="D20" s="349">
        <v>2183.4896711588299</v>
      </c>
    </row>
    <row r="21" spans="1:4" x14ac:dyDescent="0.2">
      <c r="A21" s="347" t="s">
        <v>54</v>
      </c>
      <c r="B21" s="347" t="s">
        <v>143</v>
      </c>
      <c r="C21" s="349">
        <v>1610.1070104119999</v>
      </c>
      <c r="D21" s="349">
        <v>2136.3751494193298</v>
      </c>
    </row>
    <row r="22" spans="1:4" x14ac:dyDescent="0.2">
      <c r="A22" s="347" t="s">
        <v>54</v>
      </c>
      <c r="B22" s="347" t="s">
        <v>144</v>
      </c>
      <c r="C22" s="349">
        <v>1983.8585131570001</v>
      </c>
      <c r="D22" s="349">
        <v>2132.0546806259999</v>
      </c>
    </row>
    <row r="23" spans="1:4" x14ac:dyDescent="0.2">
      <c r="A23" s="347" t="s">
        <v>54</v>
      </c>
      <c r="B23" s="347" t="s">
        <v>145</v>
      </c>
      <c r="C23" s="349">
        <v>1977.752663881</v>
      </c>
      <c r="D23" s="349">
        <v>2109.50576274683</v>
      </c>
    </row>
    <row r="24" spans="1:4" x14ac:dyDescent="0.2">
      <c r="A24" s="347" t="s">
        <v>54</v>
      </c>
      <c r="B24" s="347" t="s">
        <v>146</v>
      </c>
      <c r="C24" s="349">
        <v>1689.822677398</v>
      </c>
      <c r="D24" s="349">
        <v>2054.60150703917</v>
      </c>
    </row>
    <row r="25" spans="1:4" x14ac:dyDescent="0.2">
      <c r="A25" s="347" t="s">
        <v>54</v>
      </c>
      <c r="B25" s="347" t="s">
        <v>147</v>
      </c>
      <c r="C25" s="349">
        <v>2010.1212929789999</v>
      </c>
      <c r="D25" s="349">
        <v>1993.9082986973301</v>
      </c>
    </row>
    <row r="26" spans="1:4" x14ac:dyDescent="0.2">
      <c r="A26" s="347" t="s">
        <v>54</v>
      </c>
      <c r="B26" s="347" t="s">
        <v>148</v>
      </c>
      <c r="C26" s="349">
        <v>2003.0738918500001</v>
      </c>
      <c r="D26" s="349">
        <v>1953.19757097875</v>
      </c>
    </row>
    <row r="27" spans="1:4" x14ac:dyDescent="0.2">
      <c r="A27" s="347" t="s">
        <v>54</v>
      </c>
      <c r="B27" s="347" t="s">
        <v>149</v>
      </c>
      <c r="C27" s="349">
        <v>1928.8196125219999</v>
      </c>
      <c r="D27" s="349">
        <v>1916.57894255475</v>
      </c>
    </row>
    <row r="28" spans="1:4" x14ac:dyDescent="0.2">
      <c r="A28" s="347" t="s">
        <v>54</v>
      </c>
      <c r="B28" s="347" t="s">
        <v>150</v>
      </c>
      <c r="C28" s="349">
        <v>1942.107419833</v>
      </c>
      <c r="D28" s="349">
        <v>1871.3362107339999</v>
      </c>
    </row>
    <row r="29" spans="1:4" x14ac:dyDescent="0.2">
      <c r="A29" s="347" t="s">
        <v>54</v>
      </c>
      <c r="B29" s="347" t="s">
        <v>151</v>
      </c>
      <c r="C29" s="349">
        <v>2321.6522857760001</v>
      </c>
      <c r="D29" s="349">
        <v>1864.1937994879199</v>
      </c>
    </row>
    <row r="30" spans="1:4" x14ac:dyDescent="0.2">
      <c r="A30" s="347" t="s">
        <v>75</v>
      </c>
      <c r="B30" s="347" t="s">
        <v>140</v>
      </c>
      <c r="C30" s="349">
        <v>2209.4747289289999</v>
      </c>
      <c r="D30" s="349">
        <v>1917.14891974392</v>
      </c>
    </row>
    <row r="31" spans="1:4" x14ac:dyDescent="0.2">
      <c r="A31" s="347" t="s">
        <v>54</v>
      </c>
      <c r="B31" s="347" t="s">
        <v>141</v>
      </c>
      <c r="C31" s="349">
        <v>1868.261175443</v>
      </c>
      <c r="D31" s="349">
        <v>1932.89170198958</v>
      </c>
    </row>
    <row r="32" spans="1:4" x14ac:dyDescent="0.2">
      <c r="A32" s="347" t="s">
        <v>54</v>
      </c>
      <c r="B32" s="347" t="s">
        <v>142</v>
      </c>
      <c r="C32" s="349">
        <v>2666.4913328950001</v>
      </c>
      <c r="D32" s="349">
        <v>2017.6285504229199</v>
      </c>
    </row>
    <row r="33" spans="1:4" x14ac:dyDescent="0.2">
      <c r="A33" s="347" t="s">
        <v>54</v>
      </c>
      <c r="B33" s="347" t="s">
        <v>143</v>
      </c>
      <c r="C33" s="349">
        <v>2330.124774075</v>
      </c>
      <c r="D33" s="349">
        <v>2077.6300307281699</v>
      </c>
    </row>
    <row r="34" spans="1:4" x14ac:dyDescent="0.2">
      <c r="A34" s="347" t="s">
        <v>54</v>
      </c>
      <c r="B34" s="347" t="s">
        <v>144</v>
      </c>
      <c r="C34" s="349">
        <v>2615.8516358030001</v>
      </c>
      <c r="D34" s="349">
        <v>2130.2961242820002</v>
      </c>
    </row>
    <row r="35" spans="1:4" x14ac:dyDescent="0.2">
      <c r="A35" s="347" t="s">
        <v>54</v>
      </c>
      <c r="B35" s="347" t="s">
        <v>145</v>
      </c>
      <c r="C35" s="349">
        <v>2317.7733903530002</v>
      </c>
      <c r="D35" s="349">
        <v>2158.63118482133</v>
      </c>
    </row>
    <row r="36" spans="1:4" x14ac:dyDescent="0.2">
      <c r="A36" s="347" t="s">
        <v>54</v>
      </c>
      <c r="B36" s="347" t="s">
        <v>146</v>
      </c>
      <c r="C36" s="349">
        <v>2121.4071263790001</v>
      </c>
      <c r="D36" s="349">
        <v>2194.5965555697499</v>
      </c>
    </row>
    <row r="37" spans="1:4" x14ac:dyDescent="0.2">
      <c r="A37" s="347" t="s">
        <v>54</v>
      </c>
      <c r="B37" s="347" t="s">
        <v>147</v>
      </c>
      <c r="C37" s="349">
        <v>2911.1634085370001</v>
      </c>
      <c r="D37" s="349">
        <v>2269.6833985329199</v>
      </c>
    </row>
    <row r="38" spans="1:4" x14ac:dyDescent="0.2">
      <c r="A38" s="347" t="s">
        <v>54</v>
      </c>
      <c r="B38" s="347" t="s">
        <v>148</v>
      </c>
      <c r="C38" s="349">
        <v>3073.4642871299998</v>
      </c>
      <c r="D38" s="349">
        <v>2358.8825981395798</v>
      </c>
    </row>
    <row r="39" spans="1:4" x14ac:dyDescent="0.2">
      <c r="A39" s="347" t="s">
        <v>54</v>
      </c>
      <c r="B39" s="347" t="s">
        <v>149</v>
      </c>
      <c r="C39" s="349">
        <v>2489.6324842909999</v>
      </c>
      <c r="D39" s="349">
        <v>2405.61700412033</v>
      </c>
    </row>
    <row r="40" spans="1:4" x14ac:dyDescent="0.2">
      <c r="A40" s="347" t="s">
        <v>54</v>
      </c>
      <c r="B40" s="347" t="s">
        <v>150</v>
      </c>
      <c r="C40" s="349">
        <v>2201.8290452659999</v>
      </c>
      <c r="D40" s="349">
        <v>2427.2604729064201</v>
      </c>
    </row>
    <row r="41" spans="1:4" x14ac:dyDescent="0.2">
      <c r="A41" s="347" t="s">
        <v>54</v>
      </c>
      <c r="B41" s="347" t="s">
        <v>151</v>
      </c>
      <c r="C41" s="349">
        <v>2032.009669413</v>
      </c>
      <c r="D41" s="349">
        <v>2403.1235882095002</v>
      </c>
    </row>
    <row r="42" spans="1:4" x14ac:dyDescent="0.2">
      <c r="A42" s="347" t="s">
        <v>76</v>
      </c>
      <c r="B42" s="347" t="s">
        <v>140</v>
      </c>
      <c r="C42" s="349">
        <v>2582.4303394610001</v>
      </c>
      <c r="D42" s="349">
        <v>2434.2032224205</v>
      </c>
    </row>
    <row r="43" spans="1:4" x14ac:dyDescent="0.2">
      <c r="A43" s="347" t="s">
        <v>54</v>
      </c>
      <c r="B43" s="347" t="s">
        <v>141</v>
      </c>
      <c r="C43" s="349">
        <v>2683.0153910640001</v>
      </c>
      <c r="D43" s="349">
        <v>2502.0994070555798</v>
      </c>
    </row>
    <row r="44" spans="1:4" x14ac:dyDescent="0.2">
      <c r="A44" s="347" t="s">
        <v>54</v>
      </c>
      <c r="B44" s="347" t="s">
        <v>142</v>
      </c>
      <c r="C44" s="349">
        <v>1919.491318549</v>
      </c>
      <c r="D44" s="349">
        <v>2439.84940586008</v>
      </c>
    </row>
    <row r="45" spans="1:4" x14ac:dyDescent="0.2">
      <c r="A45" s="347" t="s">
        <v>54</v>
      </c>
      <c r="B45" s="347" t="s">
        <v>143</v>
      </c>
      <c r="C45" s="349">
        <v>2240.3397922559998</v>
      </c>
      <c r="D45" s="349">
        <v>2432.3673240418302</v>
      </c>
    </row>
    <row r="46" spans="1:4" x14ac:dyDescent="0.2">
      <c r="A46" s="347" t="s">
        <v>54</v>
      </c>
      <c r="B46" s="347" t="s">
        <v>144</v>
      </c>
      <c r="C46" s="349">
        <v>2185.518440546</v>
      </c>
      <c r="D46" s="349">
        <v>2396.5062244370802</v>
      </c>
    </row>
    <row r="47" spans="1:4" x14ac:dyDescent="0.2">
      <c r="A47" s="347" t="s">
        <v>54</v>
      </c>
      <c r="B47" s="347" t="s">
        <v>145</v>
      </c>
      <c r="C47" s="349">
        <v>2146.7409138029998</v>
      </c>
      <c r="D47" s="349">
        <v>2382.2535180579198</v>
      </c>
    </row>
    <row r="48" spans="1:4" x14ac:dyDescent="0.2">
      <c r="A48" s="347" t="s">
        <v>54</v>
      </c>
      <c r="B48" s="347" t="s">
        <v>146</v>
      </c>
      <c r="C48" s="349">
        <v>2084.6418898729999</v>
      </c>
      <c r="D48" s="349">
        <v>2379.1897483490802</v>
      </c>
    </row>
    <row r="49" spans="1:4" x14ac:dyDescent="0.2">
      <c r="A49" s="347" t="s">
        <v>54</v>
      </c>
      <c r="B49" s="347" t="s">
        <v>147</v>
      </c>
      <c r="C49" s="349">
        <v>2495.2996727290001</v>
      </c>
      <c r="D49" s="349">
        <v>2344.5344370317498</v>
      </c>
    </row>
    <row r="50" spans="1:4" x14ac:dyDescent="0.2">
      <c r="A50" s="347" t="s">
        <v>54</v>
      </c>
      <c r="B50" s="347" t="s">
        <v>148</v>
      </c>
      <c r="C50" s="349">
        <v>2257.2019772600001</v>
      </c>
      <c r="D50" s="349">
        <v>2276.5125778759202</v>
      </c>
    </row>
    <row r="51" spans="1:4" x14ac:dyDescent="0.2">
      <c r="A51" s="347" t="s">
        <v>54</v>
      </c>
      <c r="B51" s="347" t="s">
        <v>149</v>
      </c>
      <c r="C51" s="349">
        <v>2398.863823528</v>
      </c>
      <c r="D51" s="349">
        <v>2268.9485228123299</v>
      </c>
    </row>
    <row r="52" spans="1:4" x14ac:dyDescent="0.2">
      <c r="A52" s="347" t="s">
        <v>54</v>
      </c>
      <c r="B52" s="347" t="s">
        <v>150</v>
      </c>
      <c r="C52" s="349">
        <v>2524.8973337920002</v>
      </c>
      <c r="D52" s="349">
        <v>2295.8708801895</v>
      </c>
    </row>
    <row r="53" spans="1:4" x14ac:dyDescent="0.2">
      <c r="A53" s="347" t="s">
        <v>54</v>
      </c>
      <c r="B53" s="347" t="s">
        <v>151</v>
      </c>
      <c r="C53" s="349">
        <v>2284.360025473</v>
      </c>
      <c r="D53" s="349">
        <v>2316.9000765278302</v>
      </c>
    </row>
    <row r="54" spans="1:4" x14ac:dyDescent="0.2">
      <c r="A54" s="347" t="s">
        <v>77</v>
      </c>
      <c r="B54" s="347" t="s">
        <v>140</v>
      </c>
      <c r="C54" s="349">
        <v>1933.504086593</v>
      </c>
      <c r="D54" s="349">
        <v>2262.8228887888299</v>
      </c>
    </row>
    <row r="55" spans="1:4" x14ac:dyDescent="0.2">
      <c r="A55" s="347" t="s">
        <v>54</v>
      </c>
      <c r="B55" s="347" t="s">
        <v>141</v>
      </c>
      <c r="C55" s="349">
        <v>2183.8845315489998</v>
      </c>
      <c r="D55" s="349">
        <v>2221.2286504959202</v>
      </c>
    </row>
    <row r="56" spans="1:4" x14ac:dyDescent="0.2">
      <c r="A56" s="347" t="s">
        <v>54</v>
      </c>
      <c r="B56" s="347" t="s">
        <v>142</v>
      </c>
      <c r="C56" s="349">
        <v>2230.315251774</v>
      </c>
      <c r="D56" s="349">
        <v>2247.1306449313302</v>
      </c>
    </row>
    <row r="57" spans="1:4" x14ac:dyDescent="0.2">
      <c r="A57" s="347" t="s">
        <v>54</v>
      </c>
      <c r="B57" s="347" t="s">
        <v>143</v>
      </c>
      <c r="C57" s="349">
        <v>2505.9196947949999</v>
      </c>
      <c r="D57" s="349">
        <v>2269.2623034762501</v>
      </c>
    </row>
    <row r="58" spans="1:4" x14ac:dyDescent="0.2">
      <c r="A58" s="347" t="s">
        <v>54</v>
      </c>
      <c r="B58" s="347" t="s">
        <v>144</v>
      </c>
      <c r="C58" s="349">
        <v>2653.2230326839999</v>
      </c>
      <c r="D58" s="349">
        <v>2308.2376861544199</v>
      </c>
    </row>
    <row r="59" spans="1:4" x14ac:dyDescent="0.2">
      <c r="A59" s="347" t="s">
        <v>54</v>
      </c>
      <c r="B59" s="347" t="s">
        <v>145</v>
      </c>
      <c r="C59" s="349">
        <v>2856.25875189</v>
      </c>
      <c r="D59" s="349">
        <v>2367.3641726616702</v>
      </c>
    </row>
    <row r="60" spans="1:4" x14ac:dyDescent="0.2">
      <c r="A60" s="347" t="s">
        <v>54</v>
      </c>
      <c r="B60" s="347" t="s">
        <v>146</v>
      </c>
      <c r="C60" s="349">
        <v>2113.3048988669998</v>
      </c>
      <c r="D60" s="349">
        <v>2369.7527567444999</v>
      </c>
    </row>
    <row r="61" spans="1:4" x14ac:dyDescent="0.2">
      <c r="A61" s="347" t="s">
        <v>54</v>
      </c>
      <c r="B61" s="347" t="s">
        <v>147</v>
      </c>
      <c r="C61" s="349">
        <v>2341.0457055470001</v>
      </c>
      <c r="D61" s="349">
        <v>2356.8982594793301</v>
      </c>
    </row>
    <row r="62" spans="1:4" x14ac:dyDescent="0.2">
      <c r="A62" s="347" t="s">
        <v>54</v>
      </c>
      <c r="B62" s="347" t="s">
        <v>148</v>
      </c>
      <c r="C62" s="349">
        <v>2138.7394757860002</v>
      </c>
      <c r="D62" s="349">
        <v>2347.0263843564999</v>
      </c>
    </row>
    <row r="63" spans="1:4" x14ac:dyDescent="0.2">
      <c r="A63" s="347" t="s">
        <v>54</v>
      </c>
      <c r="B63" s="347" t="s">
        <v>149</v>
      </c>
      <c r="C63" s="349">
        <v>2328.155214716</v>
      </c>
      <c r="D63" s="349">
        <v>2341.1340002888301</v>
      </c>
    </row>
    <row r="64" spans="1:4" x14ac:dyDescent="0.2">
      <c r="A64" s="347" t="s">
        <v>54</v>
      </c>
      <c r="B64" s="347" t="s">
        <v>150</v>
      </c>
      <c r="C64" s="349">
        <v>2188.4737942239999</v>
      </c>
      <c r="D64" s="349">
        <v>2313.09870532483</v>
      </c>
    </row>
    <row r="65" spans="1:4" x14ac:dyDescent="0.2">
      <c r="A65" s="347" t="s">
        <v>54</v>
      </c>
      <c r="B65" s="347" t="s">
        <v>151</v>
      </c>
      <c r="C65" s="349">
        <v>2738.79935746</v>
      </c>
      <c r="D65" s="349">
        <v>2350.9686496570798</v>
      </c>
    </row>
    <row r="66" spans="1:4" x14ac:dyDescent="0.2">
      <c r="A66" s="347" t="s">
        <v>78</v>
      </c>
      <c r="B66" s="347" t="s">
        <v>140</v>
      </c>
      <c r="C66" s="349">
        <v>1943.3097480609999</v>
      </c>
      <c r="D66" s="349">
        <v>2351.7857881127502</v>
      </c>
    </row>
    <row r="67" spans="1:4" x14ac:dyDescent="0.2">
      <c r="A67" s="347" t="s">
        <v>54</v>
      </c>
      <c r="B67" s="347" t="s">
        <v>141</v>
      </c>
      <c r="C67" s="349">
        <v>1833.0975500510001</v>
      </c>
      <c r="D67" s="349">
        <v>2322.5535396545802</v>
      </c>
    </row>
    <row r="68" spans="1:4" x14ac:dyDescent="0.2">
      <c r="A68" s="347" t="s">
        <v>54</v>
      </c>
      <c r="B68" s="347" t="s">
        <v>142</v>
      </c>
      <c r="C68" s="349">
        <v>1993.3354172859999</v>
      </c>
      <c r="D68" s="349">
        <v>2302.8052201139199</v>
      </c>
    </row>
    <row r="69" spans="1:4" x14ac:dyDescent="0.2">
      <c r="A69" s="347" t="s">
        <v>54</v>
      </c>
      <c r="B69" s="347" t="s">
        <v>143</v>
      </c>
      <c r="C69" s="349">
        <v>2020.074211823</v>
      </c>
      <c r="D69" s="349">
        <v>2262.3180965329202</v>
      </c>
    </row>
    <row r="70" spans="1:4" x14ac:dyDescent="0.2">
      <c r="A70" s="347" t="s">
        <v>54</v>
      </c>
      <c r="B70" s="347" t="s">
        <v>144</v>
      </c>
      <c r="C70" s="349">
        <v>2541.948392153</v>
      </c>
      <c r="D70" s="349">
        <v>2253.0452098219998</v>
      </c>
    </row>
    <row r="71" spans="1:4" x14ac:dyDescent="0.2">
      <c r="A71" s="347" t="s">
        <v>54</v>
      </c>
      <c r="B71" s="347" t="s">
        <v>145</v>
      </c>
      <c r="C71" s="349">
        <v>2100.354253905</v>
      </c>
      <c r="D71" s="349">
        <v>2190.0531683232498</v>
      </c>
    </row>
    <row r="72" spans="1:4" x14ac:dyDescent="0.2">
      <c r="A72" s="347" t="s">
        <v>54</v>
      </c>
      <c r="B72" s="347" t="s">
        <v>146</v>
      </c>
      <c r="C72" s="349">
        <v>2384.4574904649999</v>
      </c>
      <c r="D72" s="349">
        <v>2212.6492176230799</v>
      </c>
    </row>
    <row r="73" spans="1:4" x14ac:dyDescent="0.2">
      <c r="A73" s="347" t="s">
        <v>54</v>
      </c>
      <c r="B73" s="347" t="s">
        <v>147</v>
      </c>
      <c r="C73" s="349">
        <v>2818.0111267080001</v>
      </c>
      <c r="D73" s="349">
        <v>2252.3963360531702</v>
      </c>
    </row>
    <row r="74" spans="1:4" x14ac:dyDescent="0.2">
      <c r="A74" s="347" t="s">
        <v>54</v>
      </c>
      <c r="B74" s="347" t="s">
        <v>148</v>
      </c>
      <c r="C74" s="349">
        <v>1852.7433452539999</v>
      </c>
      <c r="D74" s="349">
        <v>2228.5633251754998</v>
      </c>
    </row>
    <row r="75" spans="1:4" x14ac:dyDescent="0.2">
      <c r="A75" s="347" t="s">
        <v>54</v>
      </c>
      <c r="B75" s="347" t="s">
        <v>149</v>
      </c>
      <c r="C75" s="349">
        <v>2258.9147784229999</v>
      </c>
      <c r="D75" s="349">
        <v>2222.7932888177502</v>
      </c>
    </row>
    <row r="76" spans="1:4" x14ac:dyDescent="0.2">
      <c r="A76" s="347" t="s">
        <v>54</v>
      </c>
      <c r="B76" s="347" t="s">
        <v>150</v>
      </c>
      <c r="C76" s="349">
        <v>1720.1555108</v>
      </c>
      <c r="D76" s="349">
        <v>2183.7667651990801</v>
      </c>
    </row>
    <row r="77" spans="1:4" x14ac:dyDescent="0.2">
      <c r="A77" s="347" t="s">
        <v>54</v>
      </c>
      <c r="B77" s="347" t="s">
        <v>151</v>
      </c>
      <c r="C77" s="349">
        <v>2789.8769758859999</v>
      </c>
      <c r="D77" s="349">
        <v>2188.0232334012499</v>
      </c>
    </row>
    <row r="78" spans="1:4" x14ac:dyDescent="0.2">
      <c r="A78" s="347" t="s">
        <v>79</v>
      </c>
      <c r="B78" s="347" t="s">
        <v>140</v>
      </c>
      <c r="C78" s="349">
        <v>1768.7447041519999</v>
      </c>
      <c r="D78" s="349">
        <v>2173.4761464088301</v>
      </c>
    </row>
    <row r="79" spans="1:4" x14ac:dyDescent="0.2">
      <c r="A79" s="347" t="s">
        <v>54</v>
      </c>
      <c r="B79" s="347" t="s">
        <v>141</v>
      </c>
      <c r="C79" s="349">
        <v>1743.1875806170001</v>
      </c>
      <c r="D79" s="349">
        <v>2165.9836489559998</v>
      </c>
    </row>
    <row r="80" spans="1:4" x14ac:dyDescent="0.2">
      <c r="A80" s="347" t="s">
        <v>54</v>
      </c>
      <c r="B80" s="347" t="s">
        <v>142</v>
      </c>
      <c r="C80" s="349">
        <v>1986.6897139979999</v>
      </c>
      <c r="D80" s="349">
        <v>2165.42984034867</v>
      </c>
    </row>
    <row r="81" spans="1:4" x14ac:dyDescent="0.2">
      <c r="A81" s="347" t="s">
        <v>54</v>
      </c>
      <c r="B81" s="347" t="s">
        <v>143</v>
      </c>
      <c r="C81" s="349">
        <v>1733.73172935</v>
      </c>
      <c r="D81" s="349">
        <v>2141.5679668092498</v>
      </c>
    </row>
    <row r="82" spans="1:4" x14ac:dyDescent="0.2">
      <c r="A82" s="347" t="s">
        <v>54</v>
      </c>
      <c r="B82" s="347" t="s">
        <v>144</v>
      </c>
      <c r="C82" s="349">
        <v>1798.6615119109999</v>
      </c>
      <c r="D82" s="349">
        <v>2079.6273934557498</v>
      </c>
    </row>
    <row r="83" spans="1:4" x14ac:dyDescent="0.2">
      <c r="A83" s="347" t="s">
        <v>54</v>
      </c>
      <c r="B83" s="347" t="s">
        <v>145</v>
      </c>
      <c r="C83" s="349">
        <v>1780.596483992</v>
      </c>
      <c r="D83" s="349">
        <v>2052.98091262967</v>
      </c>
    </row>
    <row r="84" spans="1:4" x14ac:dyDescent="0.2">
      <c r="A84" s="347" t="s">
        <v>54</v>
      </c>
      <c r="B84" s="347" t="s">
        <v>146</v>
      </c>
      <c r="C84" s="349">
        <v>1764.628665447</v>
      </c>
      <c r="D84" s="349">
        <v>2001.3285105448299</v>
      </c>
    </row>
    <row r="85" spans="1:4" x14ac:dyDescent="0.2">
      <c r="A85" s="347" t="s">
        <v>54</v>
      </c>
      <c r="B85" s="347" t="s">
        <v>147</v>
      </c>
      <c r="C85" s="349">
        <v>1883.842661506</v>
      </c>
      <c r="D85" s="349">
        <v>1923.48113844467</v>
      </c>
    </row>
    <row r="86" spans="1:4" x14ac:dyDescent="0.2">
      <c r="A86" s="347" t="s">
        <v>54</v>
      </c>
      <c r="B86" s="347" t="s">
        <v>148</v>
      </c>
      <c r="C86" s="349">
        <v>1869.15929342</v>
      </c>
      <c r="D86" s="349">
        <v>1924.8491341251699</v>
      </c>
    </row>
    <row r="87" spans="1:4" x14ac:dyDescent="0.2">
      <c r="A87" s="347" t="s">
        <v>54</v>
      </c>
      <c r="B87" s="347" t="s">
        <v>149</v>
      </c>
      <c r="C87" s="349">
        <v>1950.5947778069999</v>
      </c>
      <c r="D87" s="349">
        <v>1899.1558007404999</v>
      </c>
    </row>
    <row r="88" spans="1:4" x14ac:dyDescent="0.2">
      <c r="A88" s="347" t="s">
        <v>54</v>
      </c>
      <c r="B88" s="347" t="s">
        <v>150</v>
      </c>
      <c r="C88" s="349">
        <v>1916.1944893360001</v>
      </c>
      <c r="D88" s="349">
        <v>1915.4923822851699</v>
      </c>
    </row>
    <row r="89" spans="1:4" x14ac:dyDescent="0.2">
      <c r="A89" s="347" t="s">
        <v>54</v>
      </c>
      <c r="B89" s="347" t="s">
        <v>151</v>
      </c>
      <c r="C89" s="349">
        <v>1925.1618791159999</v>
      </c>
      <c r="D89" s="349">
        <v>1843.4327908876701</v>
      </c>
    </row>
    <row r="90" spans="1:4" x14ac:dyDescent="0.2">
      <c r="A90" s="347" t="s">
        <v>80</v>
      </c>
      <c r="B90" s="347" t="s">
        <v>140</v>
      </c>
      <c r="C90" s="349">
        <v>1583.2968420730001</v>
      </c>
      <c r="D90" s="349">
        <v>1827.97880238108</v>
      </c>
    </row>
    <row r="91" spans="1:4" x14ac:dyDescent="0.2">
      <c r="A91" s="347" t="s">
        <v>54</v>
      </c>
      <c r="B91" s="347" t="s">
        <v>141</v>
      </c>
      <c r="C91" s="349">
        <v>1672.5844089719999</v>
      </c>
      <c r="D91" s="349">
        <v>1822.0952047440001</v>
      </c>
    </row>
    <row r="92" spans="1:4" x14ac:dyDescent="0.2">
      <c r="A92" s="347" t="s">
        <v>54</v>
      </c>
      <c r="B92" s="347" t="s">
        <v>142</v>
      </c>
      <c r="C92" s="349">
        <v>1555.8531746660001</v>
      </c>
      <c r="D92" s="349">
        <v>1786.19215979967</v>
      </c>
    </row>
    <row r="93" spans="1:4" x14ac:dyDescent="0.2">
      <c r="A93" s="347" t="s">
        <v>54</v>
      </c>
      <c r="B93" s="347" t="s">
        <v>143</v>
      </c>
      <c r="C93" s="349">
        <v>1277.8516513100001</v>
      </c>
      <c r="D93" s="349">
        <v>1748.2021532963299</v>
      </c>
    </row>
    <row r="94" spans="1:4" x14ac:dyDescent="0.2">
      <c r="A94" s="347" t="s">
        <v>54</v>
      </c>
      <c r="B94" s="347" t="s">
        <v>144</v>
      </c>
      <c r="C94" s="349">
        <v>1223.713025258</v>
      </c>
      <c r="D94" s="349">
        <v>1700.28977940858</v>
      </c>
    </row>
    <row r="95" spans="1:4" x14ac:dyDescent="0.2">
      <c r="A95" s="347" t="s">
        <v>54</v>
      </c>
      <c r="B95" s="347" t="s">
        <v>145</v>
      </c>
      <c r="C95" s="349">
        <v>1307.371234209</v>
      </c>
      <c r="D95" s="349">
        <v>1660.85434192667</v>
      </c>
    </row>
    <row r="96" spans="1:4" x14ac:dyDescent="0.2">
      <c r="A96" s="347" t="s">
        <v>54</v>
      </c>
      <c r="B96" s="347" t="s">
        <v>146</v>
      </c>
      <c r="C96" s="349">
        <v>1307.3254495050001</v>
      </c>
      <c r="D96" s="349">
        <v>1622.74574059817</v>
      </c>
    </row>
    <row r="97" spans="1:4" x14ac:dyDescent="0.2">
      <c r="A97" s="347" t="s">
        <v>54</v>
      </c>
      <c r="B97" s="347" t="s">
        <v>147</v>
      </c>
      <c r="C97" s="349">
        <v>1310.3460591789999</v>
      </c>
      <c r="D97" s="349">
        <v>1574.95435707092</v>
      </c>
    </row>
    <row r="98" spans="1:4" x14ac:dyDescent="0.2">
      <c r="A98" s="347" t="s">
        <v>54</v>
      </c>
      <c r="B98" s="347" t="s">
        <v>148</v>
      </c>
      <c r="C98" s="349">
        <v>1471.0050672120001</v>
      </c>
      <c r="D98" s="349">
        <v>1541.7748382202501</v>
      </c>
    </row>
    <row r="99" spans="1:4" x14ac:dyDescent="0.2">
      <c r="A99" s="347" t="s">
        <v>54</v>
      </c>
      <c r="B99" s="347" t="s">
        <v>149</v>
      </c>
      <c r="C99" s="349">
        <v>1363.4424942529999</v>
      </c>
      <c r="D99" s="349">
        <v>1492.84548125742</v>
      </c>
    </row>
    <row r="100" spans="1:4" x14ac:dyDescent="0.2">
      <c r="A100" s="347" t="s">
        <v>54</v>
      </c>
      <c r="B100" s="347" t="s">
        <v>150</v>
      </c>
      <c r="C100" s="349">
        <v>1460.688703861</v>
      </c>
      <c r="D100" s="349">
        <v>1454.88666580117</v>
      </c>
    </row>
    <row r="101" spans="1:4" x14ac:dyDescent="0.2">
      <c r="A101" s="347" t="s">
        <v>54</v>
      </c>
      <c r="B101" s="347" t="s">
        <v>151</v>
      </c>
      <c r="C101" s="349">
        <v>1393.5600072550001</v>
      </c>
      <c r="D101" s="349">
        <v>1410.5865098127499</v>
      </c>
    </row>
    <row r="102" spans="1:4" x14ac:dyDescent="0.2">
      <c r="A102" s="347" t="s">
        <v>464</v>
      </c>
      <c r="B102" s="347" t="s">
        <v>140</v>
      </c>
      <c r="C102" s="349">
        <v>1374.0323922780001</v>
      </c>
      <c r="D102" s="349">
        <v>1393.1478056631699</v>
      </c>
    </row>
    <row r="103" spans="1:4" x14ac:dyDescent="0.2">
      <c r="A103" s="347" t="s">
        <v>54</v>
      </c>
      <c r="B103" s="347" t="s">
        <v>141</v>
      </c>
      <c r="C103" s="349">
        <v>1282.641466066</v>
      </c>
      <c r="D103" s="349">
        <v>1360.6525604210001</v>
      </c>
    </row>
    <row r="104" spans="1:4" x14ac:dyDescent="0.2">
      <c r="A104" s="347" t="s">
        <v>54</v>
      </c>
      <c r="B104" s="347" t="s">
        <v>142</v>
      </c>
      <c r="C104" s="349">
        <v>1547.5648647600001</v>
      </c>
      <c r="D104" s="349">
        <v>1359.9618679288301</v>
      </c>
    </row>
    <row r="105" spans="1:4" x14ac:dyDescent="0.2">
      <c r="A105" s="347" t="s">
        <v>54</v>
      </c>
      <c r="B105" s="347" t="s">
        <v>143</v>
      </c>
      <c r="C105" s="349">
        <v>1429.229989488</v>
      </c>
      <c r="D105" s="349">
        <v>1372.57672944367</v>
      </c>
    </row>
    <row r="106" spans="1:4" x14ac:dyDescent="0.2">
      <c r="A106" s="347" t="s">
        <v>54</v>
      </c>
      <c r="B106" s="347" t="s">
        <v>144</v>
      </c>
      <c r="C106" s="349">
        <v>1396.621149413</v>
      </c>
      <c r="D106" s="349">
        <v>1386.98573978992</v>
      </c>
    </row>
    <row r="107" spans="1:4" x14ac:dyDescent="0.2">
      <c r="A107" s="347" t="s">
        <v>54</v>
      </c>
      <c r="B107" s="347" t="s">
        <v>145</v>
      </c>
      <c r="C107" s="349">
        <v>1263.375675842</v>
      </c>
      <c r="D107" s="349">
        <v>1383.31944325933</v>
      </c>
    </row>
    <row r="108" spans="1:4" x14ac:dyDescent="0.2">
      <c r="A108" s="347" t="s">
        <v>54</v>
      </c>
      <c r="B108" s="347" t="s">
        <v>146</v>
      </c>
      <c r="C108" s="349">
        <v>1569.0249322730001</v>
      </c>
      <c r="D108" s="349">
        <v>1405.1277334900001</v>
      </c>
    </row>
    <row r="109" spans="1:4" x14ac:dyDescent="0.2">
      <c r="A109" s="347" t="s">
        <v>54</v>
      </c>
      <c r="B109" s="347" t="s">
        <v>147</v>
      </c>
      <c r="C109" s="349">
        <v>1383.8764539700001</v>
      </c>
      <c r="D109" s="349">
        <v>1411.25526638925</v>
      </c>
    </row>
    <row r="110" spans="1:4" x14ac:dyDescent="0.2">
      <c r="A110" s="347" t="s">
        <v>54</v>
      </c>
      <c r="B110" s="347" t="s">
        <v>148</v>
      </c>
      <c r="C110" s="349">
        <v>1543.995102864</v>
      </c>
      <c r="D110" s="349">
        <v>1417.3377693602499</v>
      </c>
    </row>
    <row r="111" spans="1:4" x14ac:dyDescent="0.2">
      <c r="A111" s="347" t="s">
        <v>54</v>
      </c>
      <c r="B111" s="347" t="s">
        <v>149</v>
      </c>
      <c r="C111" s="349">
        <v>1674.4945027809999</v>
      </c>
      <c r="D111" s="349">
        <v>1443.25877007092</v>
      </c>
    </row>
    <row r="112" spans="1:4" x14ac:dyDescent="0.2">
      <c r="A112" s="347" t="s">
        <v>54</v>
      </c>
      <c r="B112" s="347" t="s">
        <v>150</v>
      </c>
      <c r="C112" s="349">
        <v>1566.8856219270001</v>
      </c>
      <c r="D112" s="349">
        <v>1452.1085132430801</v>
      </c>
    </row>
    <row r="113" spans="1:4" x14ac:dyDescent="0.2">
      <c r="A113" s="347" t="s">
        <v>54</v>
      </c>
      <c r="B113" s="347" t="s">
        <v>151</v>
      </c>
      <c r="C113" s="349">
        <v>1916.746872036</v>
      </c>
      <c r="D113" s="349">
        <v>1495.7074186415</v>
      </c>
    </row>
    <row r="114" spans="1:4" x14ac:dyDescent="0.2">
      <c r="A114" s="347" t="s">
        <v>779</v>
      </c>
      <c r="B114" s="347" t="s">
        <v>140</v>
      </c>
      <c r="C114" s="349">
        <v>1684.9914587589999</v>
      </c>
      <c r="D114" s="349">
        <v>1521.6206741815799</v>
      </c>
    </row>
    <row r="115" spans="1:4" x14ac:dyDescent="0.2">
      <c r="A115" s="347" t="s">
        <v>54</v>
      </c>
      <c r="B115" s="347" t="s">
        <v>141</v>
      </c>
      <c r="C115" s="349">
        <v>1757.8703063360001</v>
      </c>
      <c r="D115" s="349">
        <v>1561.2230775374201</v>
      </c>
    </row>
    <row r="116" spans="1:4" x14ac:dyDescent="0.2">
      <c r="A116" s="347" t="s">
        <v>54</v>
      </c>
      <c r="B116" s="347" t="s">
        <v>142</v>
      </c>
      <c r="C116" s="349">
        <v>1718.0126302230001</v>
      </c>
      <c r="D116" s="349">
        <v>1575.4270579926699</v>
      </c>
    </row>
    <row r="117" spans="1:4" x14ac:dyDescent="0.2">
      <c r="A117" s="347" t="s">
        <v>54</v>
      </c>
      <c r="B117" s="347" t="s">
        <v>143</v>
      </c>
      <c r="C117" s="349">
        <v>1800.6606182769999</v>
      </c>
      <c r="D117" s="349">
        <v>1606.37961039175</v>
      </c>
    </row>
    <row r="118" spans="1:4" x14ac:dyDescent="0.2">
      <c r="A118" s="347" t="s">
        <v>54</v>
      </c>
      <c r="B118" s="347" t="s">
        <v>144</v>
      </c>
      <c r="C118" s="349">
        <v>1813.264389062</v>
      </c>
      <c r="D118" s="349">
        <v>1641.0998803625</v>
      </c>
    </row>
    <row r="119" spans="1:4" x14ac:dyDescent="0.2">
      <c r="A119" s="347" t="s">
        <v>54</v>
      </c>
      <c r="B119" s="347" t="s">
        <v>145</v>
      </c>
      <c r="C119" s="349">
        <v>1633.802953786</v>
      </c>
      <c r="D119" s="349">
        <v>1671.9688201911699</v>
      </c>
    </row>
    <row r="120" spans="1:4" x14ac:dyDescent="0.2">
      <c r="A120" s="347" t="s">
        <v>54</v>
      </c>
      <c r="B120" s="347" t="s">
        <v>146</v>
      </c>
      <c r="C120" s="349">
        <v>1775.8545098019999</v>
      </c>
      <c r="D120" s="349">
        <v>1689.2046183185801</v>
      </c>
    </row>
    <row r="121" spans="1:4" x14ac:dyDescent="0.2">
      <c r="A121" s="347" t="s">
        <v>54</v>
      </c>
      <c r="B121" s="347" t="s">
        <v>147</v>
      </c>
      <c r="C121" s="349">
        <v>1857.969963864</v>
      </c>
      <c r="D121" s="349">
        <v>1728.7124108097501</v>
      </c>
    </row>
    <row r="122" spans="1:4" x14ac:dyDescent="0.2">
      <c r="A122" s="347" t="s">
        <v>54</v>
      </c>
      <c r="B122" s="347" t="s">
        <v>148</v>
      </c>
      <c r="C122" s="349">
        <v>1713.091630633</v>
      </c>
      <c r="D122" s="349">
        <v>1742.8037881238299</v>
      </c>
    </row>
    <row r="123" spans="1:4" x14ac:dyDescent="0.2">
      <c r="A123" s="347" t="s">
        <v>54</v>
      </c>
      <c r="B123" s="347" t="s">
        <v>149</v>
      </c>
      <c r="C123" s="349">
        <v>1648.032151054</v>
      </c>
      <c r="D123" s="349">
        <v>1740.5985921465799</v>
      </c>
    </row>
    <row r="124" spans="1:4" x14ac:dyDescent="0.2">
      <c r="A124" s="347" t="s">
        <v>54</v>
      </c>
      <c r="B124" s="347" t="s">
        <v>150</v>
      </c>
      <c r="C124" s="349">
        <v>1834.5809242129999</v>
      </c>
      <c r="D124" s="349">
        <v>1762.90653400375</v>
      </c>
    </row>
    <row r="125" spans="1:4" x14ac:dyDescent="0.2">
      <c r="A125" s="347" t="s">
        <v>54</v>
      </c>
      <c r="B125" s="347" t="s">
        <v>151</v>
      </c>
      <c r="C125" s="349">
        <v>2071.6498124919999</v>
      </c>
      <c r="D125" s="349">
        <v>1775.8151123750799</v>
      </c>
    </row>
    <row r="126" spans="1:4" x14ac:dyDescent="0.2">
      <c r="A126" s="347" t="s">
        <v>1237</v>
      </c>
      <c r="B126" s="347" t="s">
        <v>140</v>
      </c>
      <c r="C126" s="349">
        <v>1223.196630248</v>
      </c>
      <c r="D126" s="349">
        <v>1737.3322099991699</v>
      </c>
    </row>
  </sheetData>
  <mergeCells count="1">
    <mergeCell ref="H1:I1"/>
  </mergeCells>
  <hyperlinks>
    <hyperlink ref="H1:I1" location="Index!A1" display="Regresar al Índice" xr:uid="{7D4EC1A9-899A-4073-B091-47F9FBDB50B5}"/>
  </hyperlink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B8663-7A02-4EEE-B850-FCD8399D5637}">
  <sheetPr codeName="Hoja24"/>
  <dimension ref="A1:I126"/>
  <sheetViews>
    <sheetView workbookViewId="0">
      <selection activeCell="A2" sqref="A2"/>
    </sheetView>
  </sheetViews>
  <sheetFormatPr baseColWidth="10" defaultRowHeight="12.75" x14ac:dyDescent="0.2"/>
  <cols>
    <col min="1" max="16384" width="11.42578125" style="347"/>
  </cols>
  <sheetData>
    <row r="1" spans="1:9" x14ac:dyDescent="0.2">
      <c r="A1" s="107" t="s">
        <v>1775</v>
      </c>
      <c r="H1" s="409" t="s">
        <v>38</v>
      </c>
      <c r="I1" s="409"/>
    </row>
    <row r="2" spans="1:9" x14ac:dyDescent="0.2">
      <c r="A2" s="347" t="s">
        <v>646</v>
      </c>
    </row>
    <row r="3" spans="1:9" x14ac:dyDescent="0.2">
      <c r="A3" s="347" t="s">
        <v>650</v>
      </c>
    </row>
    <row r="5" spans="1:9" x14ac:dyDescent="0.2">
      <c r="A5" s="347" t="s">
        <v>300</v>
      </c>
      <c r="B5" s="347" t="s">
        <v>344</v>
      </c>
      <c r="C5" s="347" t="s">
        <v>52</v>
      </c>
      <c r="D5" s="347" t="s">
        <v>345</v>
      </c>
    </row>
    <row r="6" spans="1:9" x14ac:dyDescent="0.2">
      <c r="A6" s="347" t="s">
        <v>61</v>
      </c>
      <c r="B6" s="347" t="s">
        <v>140</v>
      </c>
      <c r="C6" s="348">
        <v>-0.47355240180313501</v>
      </c>
      <c r="D6" s="348">
        <v>3.0256728215756099</v>
      </c>
    </row>
    <row r="7" spans="1:9" x14ac:dyDescent="0.2">
      <c r="A7" s="347" t="s">
        <v>54</v>
      </c>
      <c r="B7" s="347" t="s">
        <v>141</v>
      </c>
      <c r="C7" s="348">
        <v>1.57257808595226</v>
      </c>
      <c r="D7" s="348">
        <v>2.4348001194693798</v>
      </c>
    </row>
    <row r="8" spans="1:9" x14ac:dyDescent="0.2">
      <c r="A8" s="347" t="s">
        <v>54</v>
      </c>
      <c r="B8" s="347" t="s">
        <v>142</v>
      </c>
      <c r="C8" s="348">
        <v>2.0237160076320699</v>
      </c>
      <c r="D8" s="348">
        <v>1.96971867507196</v>
      </c>
    </row>
    <row r="9" spans="1:9" x14ac:dyDescent="0.2">
      <c r="A9" s="347" t="s">
        <v>54</v>
      </c>
      <c r="B9" s="347" t="s">
        <v>143</v>
      </c>
      <c r="C9" s="348">
        <v>5.3995302011886599</v>
      </c>
      <c r="D9" s="348">
        <v>2.0539285037026702</v>
      </c>
    </row>
    <row r="10" spans="1:9" x14ac:dyDescent="0.2">
      <c r="A10" s="347" t="s">
        <v>54</v>
      </c>
      <c r="B10" s="347" t="s">
        <v>144</v>
      </c>
      <c r="C10" s="348">
        <v>2.1040767471631301</v>
      </c>
      <c r="D10" s="348">
        <v>1.8672707084586799</v>
      </c>
    </row>
    <row r="11" spans="1:9" x14ac:dyDescent="0.2">
      <c r="A11" s="347" t="s">
        <v>54</v>
      </c>
      <c r="B11" s="347" t="s">
        <v>145</v>
      </c>
      <c r="C11" s="348">
        <v>0.41285680708727002</v>
      </c>
      <c r="D11" s="348">
        <v>1.6124077556816401</v>
      </c>
    </row>
    <row r="12" spans="1:9" x14ac:dyDescent="0.2">
      <c r="A12" s="347" t="s">
        <v>54</v>
      </c>
      <c r="B12" s="347" t="s">
        <v>146</v>
      </c>
      <c r="C12" s="348">
        <v>-3.66970573873227</v>
      </c>
      <c r="D12" s="348">
        <v>1.1412458375688901</v>
      </c>
    </row>
    <row r="13" spans="1:9" x14ac:dyDescent="0.2">
      <c r="A13" s="347" t="s">
        <v>54</v>
      </c>
      <c r="B13" s="347" t="s">
        <v>147</v>
      </c>
      <c r="C13" s="348">
        <v>-7.1657826622313898</v>
      </c>
      <c r="D13" s="348">
        <v>0.27579102671008299</v>
      </c>
    </row>
    <row r="14" spans="1:9" x14ac:dyDescent="0.2">
      <c r="A14" s="347" t="s">
        <v>54</v>
      </c>
      <c r="B14" s="347" t="s">
        <v>148</v>
      </c>
      <c r="C14" s="348">
        <v>-7.2677943431433896</v>
      </c>
      <c r="D14" s="348">
        <v>-0.52054146934540602</v>
      </c>
    </row>
    <row r="15" spans="1:9" x14ac:dyDescent="0.2">
      <c r="A15" s="347" t="s">
        <v>54</v>
      </c>
      <c r="B15" s="347" t="s">
        <v>149</v>
      </c>
      <c r="C15" s="348">
        <v>-8.0094028839736602</v>
      </c>
      <c r="D15" s="348">
        <v>-1.27649241203506</v>
      </c>
    </row>
    <row r="16" spans="1:9" x14ac:dyDescent="0.2">
      <c r="A16" s="347" t="s">
        <v>54</v>
      </c>
      <c r="B16" s="347" t="s">
        <v>150</v>
      </c>
      <c r="C16" s="348">
        <v>-8.8593399601294305</v>
      </c>
      <c r="D16" s="348">
        <v>-1.9968543287577101</v>
      </c>
    </row>
    <row r="17" spans="1:4" x14ac:dyDescent="0.2">
      <c r="A17" s="347" t="s">
        <v>54</v>
      </c>
      <c r="B17" s="347" t="s">
        <v>151</v>
      </c>
      <c r="C17" s="348">
        <v>-10.313004675974</v>
      </c>
      <c r="D17" s="348">
        <v>-2.8538187347469899</v>
      </c>
    </row>
    <row r="18" spans="1:4" x14ac:dyDescent="0.2">
      <c r="A18" s="347" t="s">
        <v>74</v>
      </c>
      <c r="B18" s="347" t="s">
        <v>140</v>
      </c>
      <c r="C18" s="348">
        <v>-10.6158321816118</v>
      </c>
      <c r="D18" s="348">
        <v>-3.6990087163977199</v>
      </c>
    </row>
    <row r="19" spans="1:4" x14ac:dyDescent="0.2">
      <c r="A19" s="347" t="s">
        <v>54</v>
      </c>
      <c r="B19" s="347" t="s">
        <v>141</v>
      </c>
      <c r="C19" s="348">
        <v>-12.961112018993299</v>
      </c>
      <c r="D19" s="348">
        <v>-4.91014955847651</v>
      </c>
    </row>
    <row r="20" spans="1:4" x14ac:dyDescent="0.2">
      <c r="A20" s="347" t="s">
        <v>54</v>
      </c>
      <c r="B20" s="347" t="s">
        <v>142</v>
      </c>
      <c r="C20" s="348">
        <v>-13.80992239207</v>
      </c>
      <c r="D20" s="348">
        <v>-6.2296194251183499</v>
      </c>
    </row>
    <row r="21" spans="1:4" x14ac:dyDescent="0.2">
      <c r="A21" s="347" t="s">
        <v>54</v>
      </c>
      <c r="B21" s="347" t="s">
        <v>143</v>
      </c>
      <c r="C21" s="348">
        <v>-16.625674835252401</v>
      </c>
      <c r="D21" s="348">
        <v>-8.0650531781551003</v>
      </c>
    </row>
    <row r="22" spans="1:4" x14ac:dyDescent="0.2">
      <c r="A22" s="347" t="s">
        <v>54</v>
      </c>
      <c r="B22" s="347" t="s">
        <v>144</v>
      </c>
      <c r="C22" s="348">
        <v>-14.8849306029018</v>
      </c>
      <c r="D22" s="348">
        <v>-9.4808037906605094</v>
      </c>
    </row>
    <row r="23" spans="1:4" x14ac:dyDescent="0.2">
      <c r="A23" s="347" t="s">
        <v>54</v>
      </c>
      <c r="B23" s="347" t="s">
        <v>145</v>
      </c>
      <c r="C23" s="348">
        <v>-14.6145196955215</v>
      </c>
      <c r="D23" s="348">
        <v>-10.733085165877901</v>
      </c>
    </row>
    <row r="24" spans="1:4" x14ac:dyDescent="0.2">
      <c r="A24" s="347" t="s">
        <v>54</v>
      </c>
      <c r="B24" s="347" t="s">
        <v>146</v>
      </c>
      <c r="C24" s="348">
        <v>-14.4663599402072</v>
      </c>
      <c r="D24" s="348">
        <v>-11.6328063493341</v>
      </c>
    </row>
    <row r="25" spans="1:4" x14ac:dyDescent="0.2">
      <c r="A25" s="347" t="s">
        <v>54</v>
      </c>
      <c r="B25" s="347" t="s">
        <v>147</v>
      </c>
      <c r="C25" s="348">
        <v>-15.756469716850001</v>
      </c>
      <c r="D25" s="348">
        <v>-12.348696937219</v>
      </c>
    </row>
    <row r="26" spans="1:4" x14ac:dyDescent="0.2">
      <c r="A26" s="347" t="s">
        <v>54</v>
      </c>
      <c r="B26" s="347" t="s">
        <v>148</v>
      </c>
      <c r="C26" s="348">
        <v>-17.094172386294598</v>
      </c>
      <c r="D26" s="348">
        <v>-13.1675617741483</v>
      </c>
    </row>
    <row r="27" spans="1:4" x14ac:dyDescent="0.2">
      <c r="A27" s="347" t="s">
        <v>54</v>
      </c>
      <c r="B27" s="347" t="s">
        <v>149</v>
      </c>
      <c r="C27" s="348">
        <v>-17.9538427687766</v>
      </c>
      <c r="D27" s="348">
        <v>-13.996265097881899</v>
      </c>
    </row>
    <row r="28" spans="1:4" x14ac:dyDescent="0.2">
      <c r="A28" s="347" t="s">
        <v>54</v>
      </c>
      <c r="B28" s="347" t="s">
        <v>150</v>
      </c>
      <c r="C28" s="348">
        <v>-19.017447312147201</v>
      </c>
      <c r="D28" s="348">
        <v>-14.8427740438834</v>
      </c>
    </row>
    <row r="29" spans="1:4" x14ac:dyDescent="0.2">
      <c r="A29" s="347" t="s">
        <v>54</v>
      </c>
      <c r="B29" s="347" t="s">
        <v>151</v>
      </c>
      <c r="C29" s="348">
        <v>-18.446756344959098</v>
      </c>
      <c r="D29" s="348">
        <v>-15.520586682965501</v>
      </c>
    </row>
    <row r="30" spans="1:4" x14ac:dyDescent="0.2">
      <c r="A30" s="347" t="s">
        <v>75</v>
      </c>
      <c r="B30" s="347" t="s">
        <v>140</v>
      </c>
      <c r="C30" s="348">
        <v>-15.1386614153768</v>
      </c>
      <c r="D30" s="348">
        <v>-15.8974891191125</v>
      </c>
    </row>
    <row r="31" spans="1:4" x14ac:dyDescent="0.2">
      <c r="A31" s="347" t="s">
        <v>54</v>
      </c>
      <c r="B31" s="347" t="s">
        <v>141</v>
      </c>
      <c r="C31" s="348">
        <v>-12.4859601710424</v>
      </c>
      <c r="D31" s="348">
        <v>-15.8578931317833</v>
      </c>
    </row>
    <row r="32" spans="1:4" x14ac:dyDescent="0.2">
      <c r="A32" s="347" t="s">
        <v>54</v>
      </c>
      <c r="B32" s="347" t="s">
        <v>142</v>
      </c>
      <c r="C32" s="348">
        <v>-7.5961486297249197</v>
      </c>
      <c r="D32" s="348">
        <v>-15.3400786515879</v>
      </c>
    </row>
    <row r="33" spans="1:4" x14ac:dyDescent="0.2">
      <c r="A33" s="347" t="s">
        <v>54</v>
      </c>
      <c r="B33" s="347" t="s">
        <v>143</v>
      </c>
      <c r="C33" s="348">
        <v>-2.7497566945175098</v>
      </c>
      <c r="D33" s="348">
        <v>-14.183752139859999</v>
      </c>
    </row>
    <row r="34" spans="1:4" x14ac:dyDescent="0.2">
      <c r="A34" s="347" t="s">
        <v>54</v>
      </c>
      <c r="B34" s="347" t="s">
        <v>144</v>
      </c>
      <c r="C34" s="348">
        <v>-8.2481765593545003E-2</v>
      </c>
      <c r="D34" s="348">
        <v>-12.950214736751001</v>
      </c>
    </row>
    <row r="35" spans="1:4" x14ac:dyDescent="0.2">
      <c r="A35" s="347" t="s">
        <v>54</v>
      </c>
      <c r="B35" s="347" t="s">
        <v>145</v>
      </c>
      <c r="C35" s="348">
        <v>2.3287645353731001</v>
      </c>
      <c r="D35" s="348">
        <v>-11.5382743841764</v>
      </c>
    </row>
    <row r="36" spans="1:4" x14ac:dyDescent="0.2">
      <c r="A36" s="347" t="s">
        <v>54</v>
      </c>
      <c r="B36" s="347" t="s">
        <v>146</v>
      </c>
      <c r="C36" s="348">
        <v>6.8137323977887299</v>
      </c>
      <c r="D36" s="348">
        <v>-9.7649333560100793</v>
      </c>
    </row>
    <row r="37" spans="1:4" x14ac:dyDescent="0.2">
      <c r="A37" s="347" t="s">
        <v>54</v>
      </c>
      <c r="B37" s="347" t="s">
        <v>147</v>
      </c>
      <c r="C37" s="348">
        <v>13.8308817920941</v>
      </c>
      <c r="D37" s="348">
        <v>-7.29932073026474</v>
      </c>
    </row>
    <row r="38" spans="1:4" x14ac:dyDescent="0.2">
      <c r="A38" s="347" t="s">
        <v>54</v>
      </c>
      <c r="B38" s="347" t="s">
        <v>148</v>
      </c>
      <c r="C38" s="348">
        <v>20.7703016422217</v>
      </c>
      <c r="D38" s="348">
        <v>-4.1439478945550396</v>
      </c>
    </row>
    <row r="39" spans="1:4" x14ac:dyDescent="0.2">
      <c r="A39" s="347" t="s">
        <v>54</v>
      </c>
      <c r="B39" s="347" t="s">
        <v>149</v>
      </c>
      <c r="C39" s="348">
        <v>25.516197152500698</v>
      </c>
      <c r="D39" s="348">
        <v>-0.52144456778192705</v>
      </c>
    </row>
    <row r="40" spans="1:4" x14ac:dyDescent="0.2">
      <c r="A40" s="347" t="s">
        <v>54</v>
      </c>
      <c r="B40" s="347" t="s">
        <v>150</v>
      </c>
      <c r="C40" s="348">
        <v>29.7073427523943</v>
      </c>
      <c r="D40" s="348">
        <v>3.5389546042631901</v>
      </c>
    </row>
    <row r="41" spans="1:4" x14ac:dyDescent="0.2">
      <c r="A41" s="347" t="s">
        <v>54</v>
      </c>
      <c r="B41" s="347" t="s">
        <v>151</v>
      </c>
      <c r="C41" s="348">
        <v>28.909536598052402</v>
      </c>
      <c r="D41" s="348">
        <v>7.4853123495141496</v>
      </c>
    </row>
    <row r="42" spans="1:4" x14ac:dyDescent="0.2">
      <c r="A42" s="347" t="s">
        <v>76</v>
      </c>
      <c r="B42" s="347" t="s">
        <v>140</v>
      </c>
      <c r="C42" s="348">
        <v>26.9699603067689</v>
      </c>
      <c r="D42" s="348">
        <v>10.994364159692999</v>
      </c>
    </row>
    <row r="43" spans="1:4" x14ac:dyDescent="0.2">
      <c r="A43" s="347" t="s">
        <v>54</v>
      </c>
      <c r="B43" s="347" t="s">
        <v>141</v>
      </c>
      <c r="C43" s="348">
        <v>29.448504770344702</v>
      </c>
      <c r="D43" s="348">
        <v>14.488902904808601</v>
      </c>
    </row>
    <row r="44" spans="1:4" x14ac:dyDescent="0.2">
      <c r="A44" s="347" t="s">
        <v>54</v>
      </c>
      <c r="B44" s="347" t="s">
        <v>142</v>
      </c>
      <c r="C44" s="348">
        <v>20.926590047938401</v>
      </c>
      <c r="D44" s="348">
        <v>16.865797794613801</v>
      </c>
    </row>
    <row r="45" spans="1:4" x14ac:dyDescent="0.2">
      <c r="A45" s="347" t="s">
        <v>54</v>
      </c>
      <c r="B45" s="347" t="s">
        <v>143</v>
      </c>
      <c r="C45" s="348">
        <v>17.0741319709043</v>
      </c>
      <c r="D45" s="348">
        <v>18.517788516732299</v>
      </c>
    </row>
    <row r="46" spans="1:4" x14ac:dyDescent="0.2">
      <c r="A46" s="347" t="s">
        <v>54</v>
      </c>
      <c r="B46" s="347" t="s">
        <v>144</v>
      </c>
      <c r="C46" s="348">
        <v>12.4963894512462</v>
      </c>
      <c r="D46" s="348">
        <v>19.566027784802301</v>
      </c>
    </row>
    <row r="47" spans="1:4" x14ac:dyDescent="0.2">
      <c r="A47" s="347" t="s">
        <v>54</v>
      </c>
      <c r="B47" s="347" t="s">
        <v>145</v>
      </c>
      <c r="C47" s="348">
        <v>10.359450693059999</v>
      </c>
      <c r="D47" s="348">
        <v>20.235251631276199</v>
      </c>
    </row>
    <row r="48" spans="1:4" x14ac:dyDescent="0.2">
      <c r="A48" s="347" t="s">
        <v>54</v>
      </c>
      <c r="B48" s="347" t="s">
        <v>146</v>
      </c>
      <c r="C48" s="348">
        <v>8.4112586575809196</v>
      </c>
      <c r="D48" s="348">
        <v>20.368378819592198</v>
      </c>
    </row>
    <row r="49" spans="1:4" x14ac:dyDescent="0.2">
      <c r="A49" s="347" t="s">
        <v>54</v>
      </c>
      <c r="B49" s="347" t="s">
        <v>147</v>
      </c>
      <c r="C49" s="348">
        <v>3.2978625365641401</v>
      </c>
      <c r="D49" s="348">
        <v>19.4906272149647</v>
      </c>
    </row>
    <row r="50" spans="1:4" x14ac:dyDescent="0.2">
      <c r="A50" s="347" t="s">
        <v>54</v>
      </c>
      <c r="B50" s="347" t="s">
        <v>148</v>
      </c>
      <c r="C50" s="348">
        <v>-3.4919084285343698</v>
      </c>
      <c r="D50" s="348">
        <v>17.4687763757351</v>
      </c>
    </row>
    <row r="51" spans="1:4" x14ac:dyDescent="0.2">
      <c r="A51" s="347" t="s">
        <v>54</v>
      </c>
      <c r="B51" s="347" t="s">
        <v>149</v>
      </c>
      <c r="C51" s="348">
        <v>-5.6812236143124499</v>
      </c>
      <c r="D51" s="348">
        <v>14.868991311834</v>
      </c>
    </row>
    <row r="52" spans="1:4" x14ac:dyDescent="0.2">
      <c r="A52" s="347" t="s">
        <v>54</v>
      </c>
      <c r="B52" s="347" t="s">
        <v>150</v>
      </c>
      <c r="C52" s="348">
        <v>-5.4130817101631399</v>
      </c>
      <c r="D52" s="348">
        <v>11.9422892732875</v>
      </c>
    </row>
    <row r="53" spans="1:4" x14ac:dyDescent="0.2">
      <c r="A53" s="347" t="s">
        <v>54</v>
      </c>
      <c r="B53" s="347" t="s">
        <v>151</v>
      </c>
      <c r="C53" s="348">
        <v>-3.5879765861692299</v>
      </c>
      <c r="D53" s="348">
        <v>9.2341631746023793</v>
      </c>
    </row>
    <row r="54" spans="1:4" x14ac:dyDescent="0.2">
      <c r="A54" s="347" t="s">
        <v>77</v>
      </c>
      <c r="B54" s="347" t="s">
        <v>140</v>
      </c>
      <c r="C54" s="348">
        <v>-7.0405105068117999</v>
      </c>
      <c r="D54" s="348">
        <v>6.3999572734706502</v>
      </c>
    </row>
    <row r="55" spans="1:4" x14ac:dyDescent="0.2">
      <c r="A55" s="347" t="s">
        <v>54</v>
      </c>
      <c r="B55" s="347" t="s">
        <v>141</v>
      </c>
      <c r="C55" s="348">
        <v>-11.225403585790801</v>
      </c>
      <c r="D55" s="348">
        <v>3.0104649104593602</v>
      </c>
    </row>
    <row r="56" spans="1:4" x14ac:dyDescent="0.2">
      <c r="A56" s="347" t="s">
        <v>54</v>
      </c>
      <c r="B56" s="347" t="s">
        <v>142</v>
      </c>
      <c r="C56" s="348">
        <v>-7.8987973792920902</v>
      </c>
      <c r="D56" s="348">
        <v>0.60834929152348505</v>
      </c>
    </row>
    <row r="57" spans="1:4" x14ac:dyDescent="0.2">
      <c r="A57" s="347" t="s">
        <v>54</v>
      </c>
      <c r="B57" s="347" t="s">
        <v>143</v>
      </c>
      <c r="C57" s="348">
        <v>-6.7056081108076304</v>
      </c>
      <c r="D57" s="348">
        <v>-1.37329571528584</v>
      </c>
    </row>
    <row r="58" spans="1:4" x14ac:dyDescent="0.2">
      <c r="A58" s="347" t="s">
        <v>54</v>
      </c>
      <c r="B58" s="347" t="s">
        <v>144</v>
      </c>
      <c r="C58" s="348">
        <v>-3.6832175682498001</v>
      </c>
      <c r="D58" s="348">
        <v>-2.7215963002438501</v>
      </c>
    </row>
    <row r="59" spans="1:4" x14ac:dyDescent="0.2">
      <c r="A59" s="347" t="s">
        <v>54</v>
      </c>
      <c r="B59" s="347" t="s">
        <v>145</v>
      </c>
      <c r="C59" s="348">
        <v>-0.62501095216718205</v>
      </c>
      <c r="D59" s="348">
        <v>-3.6369681040127801</v>
      </c>
    </row>
    <row r="60" spans="1:4" x14ac:dyDescent="0.2">
      <c r="A60" s="347" t="s">
        <v>54</v>
      </c>
      <c r="B60" s="347" t="s">
        <v>146</v>
      </c>
      <c r="C60" s="348">
        <v>-0.39664728763780799</v>
      </c>
      <c r="D60" s="348">
        <v>-4.3709602661143396</v>
      </c>
    </row>
    <row r="61" spans="1:4" x14ac:dyDescent="0.2">
      <c r="A61" s="347" t="s">
        <v>54</v>
      </c>
      <c r="B61" s="347" t="s">
        <v>147</v>
      </c>
      <c r="C61" s="348">
        <v>0.52734659181361598</v>
      </c>
      <c r="D61" s="348">
        <v>-4.60183659484355</v>
      </c>
    </row>
    <row r="62" spans="1:4" x14ac:dyDescent="0.2">
      <c r="A62" s="347" t="s">
        <v>54</v>
      </c>
      <c r="B62" s="347" t="s">
        <v>148</v>
      </c>
      <c r="C62" s="348">
        <v>3.0974485784030201</v>
      </c>
      <c r="D62" s="348">
        <v>-4.0527235109320996</v>
      </c>
    </row>
    <row r="63" spans="1:4" x14ac:dyDescent="0.2">
      <c r="A63" s="347" t="s">
        <v>54</v>
      </c>
      <c r="B63" s="347" t="s">
        <v>149</v>
      </c>
      <c r="C63" s="348">
        <v>3.1814506477664302</v>
      </c>
      <c r="D63" s="348">
        <v>-3.3141673224255301</v>
      </c>
    </row>
    <row r="64" spans="1:4" x14ac:dyDescent="0.2">
      <c r="A64" s="347" t="s">
        <v>54</v>
      </c>
      <c r="B64" s="347" t="s">
        <v>150</v>
      </c>
      <c r="C64" s="348">
        <v>0.75038301517684802</v>
      </c>
      <c r="D64" s="348">
        <v>-2.8005452619805302</v>
      </c>
    </row>
    <row r="65" spans="1:4" x14ac:dyDescent="0.2">
      <c r="A65" s="347" t="s">
        <v>54</v>
      </c>
      <c r="B65" s="347" t="s">
        <v>151</v>
      </c>
      <c r="C65" s="348">
        <v>1.4704377402544599</v>
      </c>
      <c r="D65" s="348">
        <v>-2.3790107347785598</v>
      </c>
    </row>
    <row r="66" spans="1:4" x14ac:dyDescent="0.2">
      <c r="A66" s="347" t="s">
        <v>78</v>
      </c>
      <c r="B66" s="347" t="s">
        <v>140</v>
      </c>
      <c r="C66" s="348">
        <v>3.9315007712129799</v>
      </c>
      <c r="D66" s="348">
        <v>-1.46467646160983</v>
      </c>
    </row>
    <row r="67" spans="1:4" x14ac:dyDescent="0.2">
      <c r="A67" s="347" t="s">
        <v>54</v>
      </c>
      <c r="B67" s="347" t="s">
        <v>141</v>
      </c>
      <c r="C67" s="348">
        <v>4.5616595633252404</v>
      </c>
      <c r="D67" s="348">
        <v>-0.14908786585016001</v>
      </c>
    </row>
    <row r="68" spans="1:4" x14ac:dyDescent="0.2">
      <c r="A68" s="347" t="s">
        <v>54</v>
      </c>
      <c r="B68" s="347" t="s">
        <v>142</v>
      </c>
      <c r="C68" s="348">
        <v>2.4775851510086202</v>
      </c>
      <c r="D68" s="348">
        <v>0.715610678341566</v>
      </c>
    </row>
    <row r="69" spans="1:4" x14ac:dyDescent="0.2">
      <c r="A69" s="347" t="s">
        <v>54</v>
      </c>
      <c r="B69" s="347" t="s">
        <v>143</v>
      </c>
      <c r="C69" s="348">
        <v>-0.30601164672307002</v>
      </c>
      <c r="D69" s="348">
        <v>1.24891038368195</v>
      </c>
    </row>
    <row r="70" spans="1:4" x14ac:dyDescent="0.2">
      <c r="A70" s="347" t="s">
        <v>54</v>
      </c>
      <c r="B70" s="347" t="s">
        <v>144</v>
      </c>
      <c r="C70" s="348">
        <v>-2.39110888204798</v>
      </c>
      <c r="D70" s="348">
        <v>1.3565861075321</v>
      </c>
    </row>
    <row r="71" spans="1:4" x14ac:dyDescent="0.2">
      <c r="A71" s="347" t="s">
        <v>54</v>
      </c>
      <c r="B71" s="347" t="s">
        <v>145</v>
      </c>
      <c r="C71" s="348">
        <v>-7.4898068656273997</v>
      </c>
      <c r="D71" s="348">
        <v>0.78451978141041201</v>
      </c>
    </row>
    <row r="72" spans="1:4" x14ac:dyDescent="0.2">
      <c r="A72" s="347" t="s">
        <v>54</v>
      </c>
      <c r="B72" s="347" t="s">
        <v>146</v>
      </c>
      <c r="C72" s="348">
        <v>-6.6295329195962696</v>
      </c>
      <c r="D72" s="348">
        <v>0.26511264541387403</v>
      </c>
    </row>
    <row r="73" spans="1:4" x14ac:dyDescent="0.2">
      <c r="A73" s="347" t="s">
        <v>54</v>
      </c>
      <c r="B73" s="347" t="s">
        <v>147</v>
      </c>
      <c r="C73" s="348">
        <v>-4.4338750307046597</v>
      </c>
      <c r="D73" s="348">
        <v>-0.148322489795982</v>
      </c>
    </row>
    <row r="74" spans="1:4" x14ac:dyDescent="0.2">
      <c r="A74" s="347" t="s">
        <v>54</v>
      </c>
      <c r="B74" s="347" t="s">
        <v>148</v>
      </c>
      <c r="C74" s="348">
        <v>-5.0473680215350303</v>
      </c>
      <c r="D74" s="348">
        <v>-0.82705720645748604</v>
      </c>
    </row>
    <row r="75" spans="1:4" x14ac:dyDescent="0.2">
      <c r="A75" s="347" t="s">
        <v>54</v>
      </c>
      <c r="B75" s="347" t="s">
        <v>149</v>
      </c>
      <c r="C75" s="348">
        <v>-5.05484570539247</v>
      </c>
      <c r="D75" s="348">
        <v>-1.51341523588739</v>
      </c>
    </row>
    <row r="76" spans="1:4" x14ac:dyDescent="0.2">
      <c r="A76" s="347" t="s">
        <v>54</v>
      </c>
      <c r="B76" s="347" t="s">
        <v>150</v>
      </c>
      <c r="C76" s="348">
        <v>-5.5912849645379801</v>
      </c>
      <c r="D76" s="348">
        <v>-2.0418875675303001</v>
      </c>
    </row>
    <row r="77" spans="1:4" x14ac:dyDescent="0.2">
      <c r="A77" s="347" t="s">
        <v>54</v>
      </c>
      <c r="B77" s="347" t="s">
        <v>151</v>
      </c>
      <c r="C77" s="348">
        <v>-6.9309906059189998</v>
      </c>
      <c r="D77" s="348">
        <v>-2.7420065963780802</v>
      </c>
    </row>
    <row r="78" spans="1:4" x14ac:dyDescent="0.2">
      <c r="A78" s="347" t="s">
        <v>79</v>
      </c>
      <c r="B78" s="347" t="s">
        <v>140</v>
      </c>
      <c r="C78" s="348">
        <v>-7.5818827805318803</v>
      </c>
      <c r="D78" s="348">
        <v>-3.7014552256901601</v>
      </c>
    </row>
    <row r="79" spans="1:4" x14ac:dyDescent="0.2">
      <c r="A79" s="347" t="s">
        <v>54</v>
      </c>
      <c r="B79" s="347" t="s">
        <v>141</v>
      </c>
      <c r="C79" s="348">
        <v>-6.7412823009397203</v>
      </c>
      <c r="D79" s="348">
        <v>-4.64336704771224</v>
      </c>
    </row>
    <row r="80" spans="1:4" x14ac:dyDescent="0.2">
      <c r="A80" s="347" t="s">
        <v>54</v>
      </c>
      <c r="B80" s="347" t="s">
        <v>142</v>
      </c>
      <c r="C80" s="348">
        <v>-5.9655666300102501</v>
      </c>
      <c r="D80" s="348">
        <v>-5.3469630294638097</v>
      </c>
    </row>
    <row r="81" spans="1:4" x14ac:dyDescent="0.2">
      <c r="A81" s="347" t="s">
        <v>54</v>
      </c>
      <c r="B81" s="347" t="s">
        <v>143</v>
      </c>
      <c r="C81" s="348">
        <v>-5.3374514357074903</v>
      </c>
      <c r="D81" s="348">
        <v>-5.7662496785458401</v>
      </c>
    </row>
    <row r="82" spans="1:4" x14ac:dyDescent="0.2">
      <c r="A82" s="347" t="s">
        <v>54</v>
      </c>
      <c r="B82" s="347" t="s">
        <v>144</v>
      </c>
      <c r="C82" s="348">
        <v>-7.6970411250625004</v>
      </c>
      <c r="D82" s="348">
        <v>-6.2084106987970502</v>
      </c>
    </row>
    <row r="83" spans="1:4" x14ac:dyDescent="0.2">
      <c r="A83" s="347" t="s">
        <v>54</v>
      </c>
      <c r="B83" s="347" t="s">
        <v>145</v>
      </c>
      <c r="C83" s="348">
        <v>-6.2588551582301797</v>
      </c>
      <c r="D83" s="348">
        <v>-6.1058313898472898</v>
      </c>
    </row>
    <row r="84" spans="1:4" x14ac:dyDescent="0.2">
      <c r="A84" s="347" t="s">
        <v>54</v>
      </c>
      <c r="B84" s="347" t="s">
        <v>146</v>
      </c>
      <c r="C84" s="348">
        <v>-9.5505742796980204</v>
      </c>
      <c r="D84" s="348">
        <v>-6.3492515031890999</v>
      </c>
    </row>
    <row r="85" spans="1:4" x14ac:dyDescent="0.2">
      <c r="A85" s="347" t="s">
        <v>54</v>
      </c>
      <c r="B85" s="347" t="s">
        <v>147</v>
      </c>
      <c r="C85" s="348">
        <v>-14.602900579427001</v>
      </c>
      <c r="D85" s="348">
        <v>-7.1966702989159597</v>
      </c>
    </row>
    <row r="86" spans="1:4" x14ac:dyDescent="0.2">
      <c r="A86" s="347" t="s">
        <v>54</v>
      </c>
      <c r="B86" s="347" t="s">
        <v>148</v>
      </c>
      <c r="C86" s="348">
        <v>-13.6282504346793</v>
      </c>
      <c r="D86" s="348">
        <v>-7.9117438333446497</v>
      </c>
    </row>
    <row r="87" spans="1:4" x14ac:dyDescent="0.2">
      <c r="A87" s="347" t="s">
        <v>54</v>
      </c>
      <c r="B87" s="347" t="s">
        <v>149</v>
      </c>
      <c r="C87" s="348">
        <v>-14.559945349186499</v>
      </c>
      <c r="D87" s="348">
        <v>-8.7038354703274798</v>
      </c>
    </row>
    <row r="88" spans="1:4" x14ac:dyDescent="0.2">
      <c r="A88" s="347" t="s">
        <v>54</v>
      </c>
      <c r="B88" s="347" t="s">
        <v>150</v>
      </c>
      <c r="C88" s="348">
        <v>-12.2849375303804</v>
      </c>
      <c r="D88" s="348">
        <v>-9.2616398508143494</v>
      </c>
    </row>
    <row r="89" spans="1:4" x14ac:dyDescent="0.2">
      <c r="A89" s="347" t="s">
        <v>54</v>
      </c>
      <c r="B89" s="347" t="s">
        <v>151</v>
      </c>
      <c r="C89" s="348">
        <v>-15.7489389167922</v>
      </c>
      <c r="D89" s="348">
        <v>-9.9964688767204493</v>
      </c>
    </row>
    <row r="90" spans="1:4" x14ac:dyDescent="0.2">
      <c r="A90" s="347" t="s">
        <v>80</v>
      </c>
      <c r="B90" s="347" t="s">
        <v>140</v>
      </c>
      <c r="C90" s="348">
        <v>-15.896072501122401</v>
      </c>
      <c r="D90" s="348">
        <v>-10.689318020103</v>
      </c>
    </row>
    <row r="91" spans="1:4" x14ac:dyDescent="0.2">
      <c r="A91" s="347" t="s">
        <v>54</v>
      </c>
      <c r="B91" s="347" t="s">
        <v>141</v>
      </c>
      <c r="C91" s="348">
        <v>-15.8767793273857</v>
      </c>
      <c r="D91" s="348">
        <v>-11.450609438973499</v>
      </c>
    </row>
    <row r="92" spans="1:4" x14ac:dyDescent="0.2">
      <c r="A92" s="347" t="s">
        <v>54</v>
      </c>
      <c r="B92" s="347" t="s">
        <v>142</v>
      </c>
      <c r="C92" s="348">
        <v>-17.513274892708498</v>
      </c>
      <c r="D92" s="348">
        <v>-12.412918460865001</v>
      </c>
    </row>
    <row r="93" spans="1:4" x14ac:dyDescent="0.2">
      <c r="A93" s="347" t="s">
        <v>54</v>
      </c>
      <c r="B93" s="347" t="s">
        <v>143</v>
      </c>
      <c r="C93" s="348">
        <v>-18.368121843874899</v>
      </c>
      <c r="D93" s="348">
        <v>-13.4988076615456</v>
      </c>
    </row>
    <row r="94" spans="1:4" x14ac:dyDescent="0.2">
      <c r="A94" s="347" t="s">
        <v>54</v>
      </c>
      <c r="B94" s="347" t="s">
        <v>144</v>
      </c>
      <c r="C94" s="348">
        <v>-18.2406528804574</v>
      </c>
      <c r="D94" s="348">
        <v>-14.3774419744952</v>
      </c>
    </row>
    <row r="95" spans="1:4" x14ac:dyDescent="0.2">
      <c r="A95" s="347" t="s">
        <v>54</v>
      </c>
      <c r="B95" s="347" t="s">
        <v>145</v>
      </c>
      <c r="C95" s="348">
        <v>-19.100351507931201</v>
      </c>
      <c r="D95" s="348">
        <v>-15.447566670303599</v>
      </c>
    </row>
    <row r="96" spans="1:4" x14ac:dyDescent="0.2">
      <c r="A96" s="347" t="s">
        <v>54</v>
      </c>
      <c r="B96" s="347" t="s">
        <v>146</v>
      </c>
      <c r="C96" s="348">
        <v>-18.916573063939602</v>
      </c>
      <c r="D96" s="348">
        <v>-16.2280665689904</v>
      </c>
    </row>
    <row r="97" spans="1:4" x14ac:dyDescent="0.2">
      <c r="A97" s="347" t="s">
        <v>54</v>
      </c>
      <c r="B97" s="347" t="s">
        <v>147</v>
      </c>
      <c r="C97" s="348">
        <v>-18.119584039985401</v>
      </c>
      <c r="D97" s="348">
        <v>-16.521123524036899</v>
      </c>
    </row>
    <row r="98" spans="1:4" x14ac:dyDescent="0.2">
      <c r="A98" s="347" t="s">
        <v>54</v>
      </c>
      <c r="B98" s="347" t="s">
        <v>148</v>
      </c>
      <c r="C98" s="348">
        <v>-19.901523143475998</v>
      </c>
      <c r="D98" s="348">
        <v>-17.04389624977</v>
      </c>
    </row>
    <row r="99" spans="1:4" x14ac:dyDescent="0.2">
      <c r="A99" s="347" t="s">
        <v>54</v>
      </c>
      <c r="B99" s="347" t="s">
        <v>149</v>
      </c>
      <c r="C99" s="348">
        <v>-21.3942594559466</v>
      </c>
      <c r="D99" s="348">
        <v>-17.613422425333301</v>
      </c>
    </row>
    <row r="100" spans="1:4" x14ac:dyDescent="0.2">
      <c r="A100" s="347" t="s">
        <v>54</v>
      </c>
      <c r="B100" s="347" t="s">
        <v>150</v>
      </c>
      <c r="C100" s="348">
        <v>-24.0463350699678</v>
      </c>
      <c r="D100" s="348">
        <v>-18.5935388869656</v>
      </c>
    </row>
    <row r="101" spans="1:4" x14ac:dyDescent="0.2">
      <c r="A101" s="347" t="s">
        <v>54</v>
      </c>
      <c r="B101" s="347" t="s">
        <v>151</v>
      </c>
      <c r="C101" s="348">
        <v>-23.480448173349899</v>
      </c>
      <c r="D101" s="348">
        <v>-19.237831325012099</v>
      </c>
    </row>
    <row r="102" spans="1:4" x14ac:dyDescent="0.2">
      <c r="A102" s="347" t="s">
        <v>464</v>
      </c>
      <c r="B102" s="347" t="s">
        <v>140</v>
      </c>
      <c r="C102" s="348">
        <v>-23.787529491672199</v>
      </c>
      <c r="D102" s="348">
        <v>-19.895452740891301</v>
      </c>
    </row>
    <row r="103" spans="1:4" x14ac:dyDescent="0.2">
      <c r="A103" s="347" t="s">
        <v>54</v>
      </c>
      <c r="B103" s="347" t="s">
        <v>141</v>
      </c>
      <c r="C103" s="348">
        <v>-25.324837205080701</v>
      </c>
      <c r="D103" s="348">
        <v>-20.682790897365798</v>
      </c>
    </row>
    <row r="104" spans="1:4" x14ac:dyDescent="0.2">
      <c r="A104" s="347" t="s">
        <v>54</v>
      </c>
      <c r="B104" s="347" t="s">
        <v>142</v>
      </c>
      <c r="C104" s="348">
        <v>-23.862510510551001</v>
      </c>
      <c r="D104" s="348">
        <v>-21.2118938655194</v>
      </c>
    </row>
    <row r="105" spans="1:4" x14ac:dyDescent="0.2">
      <c r="A105" s="347" t="s">
        <v>54</v>
      </c>
      <c r="B105" s="347" t="s">
        <v>143</v>
      </c>
      <c r="C105" s="348">
        <v>-21.486383776864901</v>
      </c>
      <c r="D105" s="348">
        <v>-21.471749026601898</v>
      </c>
    </row>
    <row r="106" spans="1:4" x14ac:dyDescent="0.2">
      <c r="A106" s="347" t="s">
        <v>54</v>
      </c>
      <c r="B106" s="347" t="s">
        <v>144</v>
      </c>
      <c r="C106" s="348">
        <v>-18.426508434794201</v>
      </c>
      <c r="D106" s="348">
        <v>-21.487236989463302</v>
      </c>
    </row>
    <row r="107" spans="1:4" x14ac:dyDescent="0.2">
      <c r="A107" s="347" t="s">
        <v>54</v>
      </c>
      <c r="B107" s="347" t="s">
        <v>145</v>
      </c>
      <c r="C107" s="348">
        <v>-16.7103695767433</v>
      </c>
      <c r="D107" s="348">
        <v>-21.288071828530999</v>
      </c>
    </row>
    <row r="108" spans="1:4" x14ac:dyDescent="0.2">
      <c r="A108" s="347" t="s">
        <v>54</v>
      </c>
      <c r="B108" s="347" t="s">
        <v>146</v>
      </c>
      <c r="C108" s="348">
        <v>-13.4104808697849</v>
      </c>
      <c r="D108" s="348">
        <v>-20.829230812351401</v>
      </c>
    </row>
    <row r="109" spans="1:4" x14ac:dyDescent="0.2">
      <c r="A109" s="347" t="s">
        <v>54</v>
      </c>
      <c r="B109" s="347" t="s">
        <v>147</v>
      </c>
      <c r="C109" s="348">
        <v>-10.393894270441701</v>
      </c>
      <c r="D109" s="348">
        <v>-20.185423331556098</v>
      </c>
    </row>
    <row r="110" spans="1:4" x14ac:dyDescent="0.2">
      <c r="A110" s="347" t="s">
        <v>54</v>
      </c>
      <c r="B110" s="347" t="s">
        <v>148</v>
      </c>
      <c r="C110" s="348">
        <v>-8.0710273494697802</v>
      </c>
      <c r="D110" s="348">
        <v>-19.1995486820556</v>
      </c>
    </row>
    <row r="111" spans="1:4" x14ac:dyDescent="0.2">
      <c r="A111" s="347" t="s">
        <v>54</v>
      </c>
      <c r="B111" s="347" t="s">
        <v>149</v>
      </c>
      <c r="C111" s="348">
        <v>-3.32162382571124</v>
      </c>
      <c r="D111" s="348">
        <v>-17.6934957128693</v>
      </c>
    </row>
    <row r="112" spans="1:4" x14ac:dyDescent="0.2">
      <c r="A112" s="347" t="s">
        <v>54</v>
      </c>
      <c r="B112" s="347" t="s">
        <v>150</v>
      </c>
      <c r="C112" s="348">
        <v>-0.19095319404508501</v>
      </c>
      <c r="D112" s="348">
        <v>-15.7055472232091</v>
      </c>
    </row>
    <row r="113" spans="1:4" x14ac:dyDescent="0.2">
      <c r="A113" s="347" t="s">
        <v>54</v>
      </c>
      <c r="B113" s="347" t="s">
        <v>151</v>
      </c>
      <c r="C113" s="348">
        <v>6.03443377890021</v>
      </c>
      <c r="D113" s="348">
        <v>-13.245973727188201</v>
      </c>
    </row>
    <row r="114" spans="1:4" x14ac:dyDescent="0.2">
      <c r="A114" s="347" t="s">
        <v>779</v>
      </c>
      <c r="B114" s="347" t="s">
        <v>140</v>
      </c>
      <c r="C114" s="348">
        <v>9.2217687165836004</v>
      </c>
      <c r="D114" s="348">
        <v>-10.4951988765003</v>
      </c>
    </row>
    <row r="115" spans="1:4" x14ac:dyDescent="0.2">
      <c r="A115" s="347" t="s">
        <v>54</v>
      </c>
      <c r="B115" s="347" t="s">
        <v>141</v>
      </c>
      <c r="C115" s="348">
        <v>14.7407591732571</v>
      </c>
      <c r="D115" s="348">
        <v>-7.1563991783054304</v>
      </c>
    </row>
    <row r="116" spans="1:4" x14ac:dyDescent="0.2">
      <c r="A116" s="347" t="s">
        <v>54</v>
      </c>
      <c r="B116" s="347" t="s">
        <v>142</v>
      </c>
      <c r="C116" s="348">
        <v>15.843472905014499</v>
      </c>
      <c r="D116" s="348">
        <v>-3.8475672270083101</v>
      </c>
    </row>
    <row r="117" spans="1:4" x14ac:dyDescent="0.2">
      <c r="A117" s="347" t="s">
        <v>54</v>
      </c>
      <c r="B117" s="347" t="s">
        <v>143</v>
      </c>
      <c r="C117" s="348">
        <v>17.033866007829499</v>
      </c>
      <c r="D117" s="348">
        <v>-0.63754641161710401</v>
      </c>
    </row>
    <row r="118" spans="1:4" x14ac:dyDescent="0.2">
      <c r="A118" s="347" t="s">
        <v>54</v>
      </c>
      <c r="B118" s="347" t="s">
        <v>144</v>
      </c>
      <c r="C118" s="348">
        <v>18.321323232283099</v>
      </c>
      <c r="D118" s="348">
        <v>2.42477289397267</v>
      </c>
    </row>
    <row r="119" spans="1:4" x14ac:dyDescent="0.2">
      <c r="A119" s="347" t="s">
        <v>54</v>
      </c>
      <c r="B119" s="347" t="s">
        <v>145</v>
      </c>
      <c r="C119" s="348">
        <v>20.866429539349699</v>
      </c>
      <c r="D119" s="348">
        <v>5.5561728203137504</v>
      </c>
    </row>
    <row r="120" spans="1:4" x14ac:dyDescent="0.2">
      <c r="A120" s="347" t="s">
        <v>54</v>
      </c>
      <c r="B120" s="347" t="s">
        <v>146</v>
      </c>
      <c r="C120" s="348">
        <v>20.217157348606602</v>
      </c>
      <c r="D120" s="348">
        <v>8.3584760051797105</v>
      </c>
    </row>
    <row r="121" spans="1:4" x14ac:dyDescent="0.2">
      <c r="A121" s="347" t="s">
        <v>54</v>
      </c>
      <c r="B121" s="347" t="s">
        <v>147</v>
      </c>
      <c r="C121" s="348">
        <v>22.494664996554899</v>
      </c>
      <c r="D121" s="348">
        <v>11.099189277429399</v>
      </c>
    </row>
    <row r="122" spans="1:4" x14ac:dyDescent="0.2">
      <c r="A122" s="347" t="s">
        <v>54</v>
      </c>
      <c r="B122" s="347" t="s">
        <v>148</v>
      </c>
      <c r="C122" s="348">
        <v>22.963193798927001</v>
      </c>
      <c r="D122" s="348">
        <v>13.6853743731292</v>
      </c>
    </row>
    <row r="123" spans="1:4" x14ac:dyDescent="0.2">
      <c r="A123" s="347" t="s">
        <v>54</v>
      </c>
      <c r="B123" s="347" t="s">
        <v>149</v>
      </c>
      <c r="C123" s="348">
        <v>20.6019757677313</v>
      </c>
      <c r="D123" s="348">
        <v>15.679007672582699</v>
      </c>
    </row>
    <row r="124" spans="1:4" x14ac:dyDescent="0.2">
      <c r="A124" s="347" t="s">
        <v>54</v>
      </c>
      <c r="B124" s="347" t="s">
        <v>150</v>
      </c>
      <c r="C124" s="348">
        <v>21.40322282572</v>
      </c>
      <c r="D124" s="348">
        <v>17.4785223408965</v>
      </c>
    </row>
    <row r="125" spans="1:4" x14ac:dyDescent="0.2">
      <c r="A125" s="347" t="s">
        <v>54</v>
      </c>
      <c r="B125" s="347" t="s">
        <v>151</v>
      </c>
      <c r="C125" s="348">
        <v>18.727438952465398</v>
      </c>
      <c r="D125" s="348">
        <v>18.536272772026901</v>
      </c>
    </row>
    <row r="126" spans="1:4" x14ac:dyDescent="0.2">
      <c r="A126" s="347" t="s">
        <v>1237</v>
      </c>
      <c r="B126" s="347" t="s">
        <v>140</v>
      </c>
      <c r="C126" s="348">
        <v>14.176433028133401</v>
      </c>
      <c r="D126" s="348">
        <v>18.949161464656001</v>
      </c>
    </row>
  </sheetData>
  <mergeCells count="1">
    <mergeCell ref="H1:I1"/>
  </mergeCells>
  <hyperlinks>
    <hyperlink ref="H1:I1" location="Index!A1" display="Regresar al Índice" xr:uid="{562A3F45-1738-4E64-ACDF-2F159895F0FF}"/>
  </hyperlink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39AE5-AE49-4BF5-AA5F-FDD76A671A3A}">
  <sheetPr codeName="Hoja25"/>
  <dimension ref="A1:I37"/>
  <sheetViews>
    <sheetView workbookViewId="0">
      <selection activeCell="A2" sqref="A2"/>
    </sheetView>
  </sheetViews>
  <sheetFormatPr baseColWidth="10" defaultRowHeight="12.75" x14ac:dyDescent="0.2"/>
  <cols>
    <col min="1" max="16384" width="11.42578125" style="347"/>
  </cols>
  <sheetData>
    <row r="1" spans="1:9" x14ac:dyDescent="0.2">
      <c r="A1" s="107" t="s">
        <v>1776</v>
      </c>
      <c r="H1" s="409" t="s">
        <v>38</v>
      </c>
      <c r="I1" s="409"/>
    </row>
    <row r="2" spans="1:9" x14ac:dyDescent="0.2">
      <c r="A2" s="347" t="s">
        <v>646</v>
      </c>
    </row>
    <row r="5" spans="1:9" x14ac:dyDescent="0.2">
      <c r="A5" s="347" t="s">
        <v>2</v>
      </c>
      <c r="B5" s="347" t="s">
        <v>651</v>
      </c>
    </row>
    <row r="6" spans="1:9" x14ac:dyDescent="0.2">
      <c r="A6" s="347" t="s">
        <v>15</v>
      </c>
      <c r="B6" s="348">
        <v>0.39624777949435902</v>
      </c>
    </row>
    <row r="7" spans="1:9" x14ac:dyDescent="0.2">
      <c r="A7" s="347" t="s">
        <v>18</v>
      </c>
      <c r="B7" s="348">
        <v>0.40486143799948399</v>
      </c>
    </row>
    <row r="8" spans="1:9" x14ac:dyDescent="0.2">
      <c r="A8" s="347" t="s">
        <v>30</v>
      </c>
      <c r="B8" s="348">
        <v>0.41748311107344099</v>
      </c>
    </row>
    <row r="9" spans="1:9" x14ac:dyDescent="0.2">
      <c r="A9" s="347" t="s">
        <v>33</v>
      </c>
      <c r="B9" s="348">
        <v>0.50997925251205201</v>
      </c>
    </row>
    <row r="10" spans="1:9" x14ac:dyDescent="0.2">
      <c r="A10" s="347" t="s">
        <v>3</v>
      </c>
      <c r="B10" s="348">
        <v>0.640587260089999</v>
      </c>
    </row>
    <row r="11" spans="1:9" x14ac:dyDescent="0.2">
      <c r="A11" s="347" t="s">
        <v>17</v>
      </c>
      <c r="B11" s="348">
        <v>0.75845233647680599</v>
      </c>
    </row>
    <row r="12" spans="1:9" x14ac:dyDescent="0.2">
      <c r="A12" s="347" t="s">
        <v>12</v>
      </c>
      <c r="B12" s="348">
        <v>0.83637801332537298</v>
      </c>
    </row>
    <row r="13" spans="1:9" x14ac:dyDescent="0.2">
      <c r="A13" s="347" t="s">
        <v>19</v>
      </c>
      <c r="B13" s="348">
        <v>0.90577231397463598</v>
      </c>
    </row>
    <row r="14" spans="1:9" x14ac:dyDescent="0.2">
      <c r="A14" s="347" t="s">
        <v>5</v>
      </c>
      <c r="B14" s="348">
        <v>0.97246862104257603</v>
      </c>
    </row>
    <row r="15" spans="1:9" x14ac:dyDescent="0.2">
      <c r="A15" s="347" t="s">
        <v>22</v>
      </c>
      <c r="B15" s="348">
        <v>1.10815864383582</v>
      </c>
    </row>
    <row r="16" spans="1:9" x14ac:dyDescent="0.2">
      <c r="A16" s="347" t="s">
        <v>7</v>
      </c>
      <c r="B16" s="348">
        <v>1.2791174624770101</v>
      </c>
    </row>
    <row r="17" spans="1:2" x14ac:dyDescent="0.2">
      <c r="A17" s="347" t="s">
        <v>11</v>
      </c>
      <c r="B17" s="348">
        <v>1.29697055811018</v>
      </c>
    </row>
    <row r="18" spans="1:2" x14ac:dyDescent="0.2">
      <c r="A18" s="347" t="s">
        <v>25</v>
      </c>
      <c r="B18" s="348">
        <v>1.5701564838442399</v>
      </c>
    </row>
    <row r="19" spans="1:2" x14ac:dyDescent="0.2">
      <c r="A19" s="347" t="s">
        <v>29</v>
      </c>
      <c r="B19" s="348">
        <v>2.1724803051463701</v>
      </c>
    </row>
    <row r="20" spans="1:2" x14ac:dyDescent="0.2">
      <c r="A20" s="347" t="s">
        <v>26</v>
      </c>
      <c r="B20" s="348">
        <v>2.4577227544023699</v>
      </c>
    </row>
    <row r="21" spans="1:2" x14ac:dyDescent="0.2">
      <c r="A21" s="347" t="s">
        <v>32</v>
      </c>
      <c r="B21" s="348">
        <v>2.7667209722809498</v>
      </c>
    </row>
    <row r="22" spans="1:2" x14ac:dyDescent="0.2">
      <c r="A22" s="347" t="s">
        <v>10</v>
      </c>
      <c r="B22" s="348">
        <v>2.9577978153520901</v>
      </c>
    </row>
    <row r="23" spans="1:2" x14ac:dyDescent="0.2">
      <c r="A23" s="347" t="s">
        <v>31</v>
      </c>
      <c r="B23" s="348">
        <v>2.9871617728936899</v>
      </c>
    </row>
    <row r="24" spans="1:2" x14ac:dyDescent="0.2">
      <c r="A24" s="347" t="s">
        <v>16</v>
      </c>
      <c r="B24" s="348">
        <v>3.3530452151888599</v>
      </c>
    </row>
    <row r="25" spans="1:2" x14ac:dyDescent="0.2">
      <c r="A25" s="347" t="s">
        <v>24</v>
      </c>
      <c r="B25" s="348">
        <v>3.5999116287992998</v>
      </c>
    </row>
    <row r="26" spans="1:2" x14ac:dyDescent="0.2">
      <c r="A26" s="347" t="s">
        <v>6</v>
      </c>
      <c r="B26" s="348">
        <v>3.6226648524473699</v>
      </c>
    </row>
    <row r="27" spans="1:2" x14ac:dyDescent="0.2">
      <c r="A27" s="347" t="s">
        <v>14</v>
      </c>
      <c r="B27" s="348">
        <v>3.6773154625903102</v>
      </c>
    </row>
    <row r="28" spans="1:2" x14ac:dyDescent="0.2">
      <c r="A28" s="347" t="s">
        <v>23</v>
      </c>
      <c r="B28" s="348">
        <v>3.9582250987167602</v>
      </c>
    </row>
    <row r="29" spans="1:2" x14ac:dyDescent="0.2">
      <c r="A29" s="347" t="s">
        <v>4</v>
      </c>
      <c r="B29" s="348">
        <v>4.0337732499026497</v>
      </c>
    </row>
    <row r="30" spans="1:2" x14ac:dyDescent="0.2">
      <c r="A30" s="347" t="s">
        <v>21</v>
      </c>
      <c r="B30" s="348">
        <v>4.1157437518432198</v>
      </c>
    </row>
    <row r="31" spans="1:2" x14ac:dyDescent="0.2">
      <c r="A31" s="347" t="s">
        <v>0</v>
      </c>
      <c r="B31" s="348">
        <v>5.0200782907541797</v>
      </c>
    </row>
    <row r="32" spans="1:2" x14ac:dyDescent="0.2">
      <c r="A32" s="347" t="s">
        <v>8</v>
      </c>
      <c r="B32" s="348">
        <v>5.3830688603086099</v>
      </c>
    </row>
    <row r="33" spans="1:2" x14ac:dyDescent="0.2">
      <c r="A33" s="347" t="s">
        <v>9</v>
      </c>
      <c r="B33" s="348">
        <v>6.1012266841510199</v>
      </c>
    </row>
    <row r="34" spans="1:2" x14ac:dyDescent="0.2">
      <c r="A34" s="347" t="s">
        <v>27</v>
      </c>
      <c r="B34" s="348">
        <v>6.3171484537589304</v>
      </c>
    </row>
    <row r="35" spans="1:2" x14ac:dyDescent="0.2">
      <c r="A35" s="347" t="s">
        <v>13</v>
      </c>
      <c r="B35" s="348">
        <v>7.5731186036352103</v>
      </c>
    </row>
    <row r="36" spans="1:2" x14ac:dyDescent="0.2">
      <c r="A36" s="347" t="s">
        <v>28</v>
      </c>
      <c r="B36" s="348">
        <v>7.6154593473715497</v>
      </c>
    </row>
    <row r="37" spans="1:2" x14ac:dyDescent="0.2">
      <c r="A37" s="347" t="s">
        <v>20</v>
      </c>
      <c r="B37" s="348">
        <v>11.1907036062006</v>
      </c>
    </row>
  </sheetData>
  <mergeCells count="1">
    <mergeCell ref="H1:I1"/>
  </mergeCells>
  <hyperlinks>
    <hyperlink ref="H1:I1" location="Index!A1" display="Regresar al Índice" xr:uid="{F9C269F7-8EDD-4D3A-9534-0525774F5DBF}"/>
  </hyperlink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030B6-2A83-416A-8228-AABEB61EE9DE}">
  <sheetPr codeName="Hoja26"/>
  <dimension ref="A1:I38"/>
  <sheetViews>
    <sheetView workbookViewId="0">
      <selection activeCell="A2" sqref="A2"/>
    </sheetView>
  </sheetViews>
  <sheetFormatPr baseColWidth="10" defaultRowHeight="12.75" x14ac:dyDescent="0.2"/>
  <cols>
    <col min="1" max="16384" width="11.42578125" style="347"/>
  </cols>
  <sheetData>
    <row r="1" spans="1:9" x14ac:dyDescent="0.2">
      <c r="A1" s="107" t="s">
        <v>1777</v>
      </c>
      <c r="H1" s="409" t="s">
        <v>38</v>
      </c>
      <c r="I1" s="409"/>
    </row>
    <row r="2" spans="1:9" x14ac:dyDescent="0.2">
      <c r="A2" s="347" t="s">
        <v>646</v>
      </c>
    </row>
    <row r="3" spans="1:9" x14ac:dyDescent="0.2">
      <c r="A3" s="347" t="s">
        <v>652</v>
      </c>
    </row>
    <row r="5" spans="1:9" x14ac:dyDescent="0.2">
      <c r="A5" s="347" t="s">
        <v>2</v>
      </c>
      <c r="B5" s="347" t="s">
        <v>52</v>
      </c>
    </row>
    <row r="6" spans="1:9" x14ac:dyDescent="0.2">
      <c r="A6" s="347" t="s">
        <v>33</v>
      </c>
      <c r="B6" s="348">
        <v>-68.233664335207905</v>
      </c>
    </row>
    <row r="7" spans="1:9" x14ac:dyDescent="0.2">
      <c r="A7" s="347" t="s">
        <v>13</v>
      </c>
      <c r="B7" s="348">
        <v>-53.360584537099001</v>
      </c>
    </row>
    <row r="8" spans="1:9" x14ac:dyDescent="0.2">
      <c r="A8" s="347" t="s">
        <v>3</v>
      </c>
      <c r="B8" s="348">
        <v>-46.681939252692203</v>
      </c>
    </row>
    <row r="9" spans="1:9" x14ac:dyDescent="0.2">
      <c r="A9" s="347" t="s">
        <v>15</v>
      </c>
      <c r="B9" s="348">
        <v>-38.690432311424999</v>
      </c>
    </row>
    <row r="10" spans="1:9" x14ac:dyDescent="0.2">
      <c r="A10" s="347" t="s">
        <v>0</v>
      </c>
      <c r="B10" s="348">
        <v>-27.4063601990667</v>
      </c>
    </row>
    <row r="11" spans="1:9" x14ac:dyDescent="0.2">
      <c r="A11" s="347" t="s">
        <v>28</v>
      </c>
      <c r="B11" s="348">
        <v>-23.439305677446001</v>
      </c>
    </row>
    <row r="12" spans="1:9" x14ac:dyDescent="0.2">
      <c r="A12" s="347" t="s">
        <v>12</v>
      </c>
      <c r="B12" s="348">
        <v>-20.351871625587101</v>
      </c>
    </row>
    <row r="13" spans="1:9" x14ac:dyDescent="0.2">
      <c r="A13" s="347" t="s">
        <v>18</v>
      </c>
      <c r="B13" s="348">
        <v>-18.8527253354797</v>
      </c>
    </row>
    <row r="14" spans="1:9" x14ac:dyDescent="0.2">
      <c r="A14" s="347" t="s">
        <v>11</v>
      </c>
      <c r="B14" s="348">
        <v>-10.7901955469488</v>
      </c>
    </row>
    <row r="15" spans="1:9" x14ac:dyDescent="0.2">
      <c r="A15" s="347" t="s">
        <v>14</v>
      </c>
      <c r="B15" s="348">
        <v>-8.5533117912647292</v>
      </c>
    </row>
    <row r="16" spans="1:9" x14ac:dyDescent="0.2">
      <c r="A16" s="347" t="s">
        <v>19</v>
      </c>
      <c r="B16" s="348">
        <v>1.0224324791981101</v>
      </c>
    </row>
    <row r="17" spans="1:2" x14ac:dyDescent="0.2">
      <c r="A17" s="347" t="s">
        <v>1</v>
      </c>
      <c r="B17" s="348">
        <v>4.1590378784148996</v>
      </c>
    </row>
    <row r="18" spans="1:2" x14ac:dyDescent="0.2">
      <c r="A18" s="347" t="s">
        <v>4</v>
      </c>
      <c r="B18" s="348">
        <v>4.8646068112893497</v>
      </c>
    </row>
    <row r="19" spans="1:2" x14ac:dyDescent="0.2">
      <c r="A19" s="347" t="s">
        <v>26</v>
      </c>
      <c r="B19" s="348">
        <v>6.0010806017498597</v>
      </c>
    </row>
    <row r="20" spans="1:2" x14ac:dyDescent="0.2">
      <c r="A20" s="347" t="s">
        <v>9</v>
      </c>
      <c r="B20" s="348">
        <v>7.0534441655607099</v>
      </c>
    </row>
    <row r="21" spans="1:2" x14ac:dyDescent="0.2">
      <c r="A21" s="347" t="s">
        <v>20</v>
      </c>
      <c r="B21" s="348">
        <v>7.1096365303089799</v>
      </c>
    </row>
    <row r="22" spans="1:2" x14ac:dyDescent="0.2">
      <c r="A22" s="347" t="s">
        <v>32</v>
      </c>
      <c r="B22" s="348">
        <v>11.3331804535653</v>
      </c>
    </row>
    <row r="23" spans="1:2" x14ac:dyDescent="0.2">
      <c r="A23" s="347" t="s">
        <v>29</v>
      </c>
      <c r="B23" s="348">
        <v>15.0662024752686</v>
      </c>
    </row>
    <row r="24" spans="1:2" x14ac:dyDescent="0.2">
      <c r="A24" s="347" t="s">
        <v>27</v>
      </c>
      <c r="B24" s="348">
        <v>22.160199101500002</v>
      </c>
    </row>
    <row r="25" spans="1:2" x14ac:dyDescent="0.2">
      <c r="A25" s="347" t="s">
        <v>25</v>
      </c>
      <c r="B25" s="348">
        <v>23.249817568526399</v>
      </c>
    </row>
    <row r="26" spans="1:2" x14ac:dyDescent="0.2">
      <c r="A26" s="347" t="s">
        <v>17</v>
      </c>
      <c r="B26" s="348">
        <v>36.550197912211303</v>
      </c>
    </row>
    <row r="27" spans="1:2" x14ac:dyDescent="0.2">
      <c r="A27" s="347" t="s">
        <v>10</v>
      </c>
      <c r="B27" s="348">
        <v>46.604455286923901</v>
      </c>
    </row>
    <row r="28" spans="1:2" x14ac:dyDescent="0.2">
      <c r="A28" s="347" t="s">
        <v>22</v>
      </c>
      <c r="B28" s="348">
        <v>50.305514970017001</v>
      </c>
    </row>
    <row r="29" spans="1:2" x14ac:dyDescent="0.2">
      <c r="A29" s="347" t="s">
        <v>8</v>
      </c>
      <c r="B29" s="348">
        <v>65.003558559062995</v>
      </c>
    </row>
    <row r="30" spans="1:2" x14ac:dyDescent="0.2">
      <c r="A30" s="347" t="s">
        <v>6</v>
      </c>
      <c r="B30" s="348">
        <v>66.442523905893694</v>
      </c>
    </row>
    <row r="31" spans="1:2" x14ac:dyDescent="0.2">
      <c r="A31" s="347" t="s">
        <v>7</v>
      </c>
      <c r="B31" s="348">
        <v>69.209866313259099</v>
      </c>
    </row>
    <row r="32" spans="1:2" x14ac:dyDescent="0.2">
      <c r="A32" s="347" t="s">
        <v>23</v>
      </c>
      <c r="B32" s="348">
        <v>76.136869288820606</v>
      </c>
    </row>
    <row r="33" spans="1:2" x14ac:dyDescent="0.2">
      <c r="A33" s="347" t="s">
        <v>31</v>
      </c>
      <c r="B33" s="348">
        <v>81.678544681816703</v>
      </c>
    </row>
    <row r="34" spans="1:2" x14ac:dyDescent="0.2">
      <c r="A34" s="347" t="s">
        <v>5</v>
      </c>
      <c r="B34" s="348">
        <v>85.479652210921898</v>
      </c>
    </row>
    <row r="35" spans="1:2" x14ac:dyDescent="0.2">
      <c r="A35" s="347" t="s">
        <v>16</v>
      </c>
      <c r="B35" s="348">
        <v>118.50190343430801</v>
      </c>
    </row>
    <row r="36" spans="1:2" x14ac:dyDescent="0.2">
      <c r="A36" s="347" t="s">
        <v>30</v>
      </c>
      <c r="B36" s="348">
        <v>127.626800893828</v>
      </c>
    </row>
    <row r="37" spans="1:2" x14ac:dyDescent="0.2">
      <c r="A37" s="347" t="s">
        <v>24</v>
      </c>
      <c r="B37" s="348">
        <v>171.820026309528</v>
      </c>
    </row>
    <row r="38" spans="1:2" x14ac:dyDescent="0.2">
      <c r="A38" s="347" t="s">
        <v>21</v>
      </c>
      <c r="B38" s="348">
        <v>185.92340527806601</v>
      </c>
    </row>
  </sheetData>
  <mergeCells count="1">
    <mergeCell ref="H1:I1"/>
  </mergeCells>
  <hyperlinks>
    <hyperlink ref="H1:I1" location="Index!A1" display="Regresar al Índice" xr:uid="{6F8B0860-3A5A-402D-A036-724728B4C368}"/>
  </hyperlink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84925-FCAC-4697-BABA-F052843CFCA8}">
  <sheetPr codeName="Hoja27"/>
  <dimension ref="A1:I38"/>
  <sheetViews>
    <sheetView workbookViewId="0">
      <selection activeCell="A2" sqref="A2"/>
    </sheetView>
  </sheetViews>
  <sheetFormatPr baseColWidth="10" defaultRowHeight="12.75" x14ac:dyDescent="0.2"/>
  <cols>
    <col min="1" max="16384" width="11.42578125" style="347"/>
  </cols>
  <sheetData>
    <row r="1" spans="1:9" x14ac:dyDescent="0.2">
      <c r="A1" s="107" t="s">
        <v>1778</v>
      </c>
      <c r="H1" s="409" t="s">
        <v>38</v>
      </c>
      <c r="I1" s="409"/>
    </row>
    <row r="2" spans="1:9" x14ac:dyDescent="0.2">
      <c r="A2" s="347" t="s">
        <v>646</v>
      </c>
    </row>
    <row r="3" spans="1:9" x14ac:dyDescent="0.2">
      <c r="A3" s="347" t="s">
        <v>653</v>
      </c>
    </row>
    <row r="5" spans="1:9" x14ac:dyDescent="0.2">
      <c r="A5" s="347" t="s">
        <v>2</v>
      </c>
      <c r="B5" s="347" t="s">
        <v>52</v>
      </c>
    </row>
    <row r="6" spans="1:9" x14ac:dyDescent="0.2">
      <c r="A6" s="347" t="s">
        <v>15</v>
      </c>
      <c r="B6" s="348">
        <v>-45.400214606683399</v>
      </c>
    </row>
    <row r="7" spans="1:9" x14ac:dyDescent="0.2">
      <c r="A7" s="347" t="s">
        <v>28</v>
      </c>
      <c r="B7" s="348">
        <v>-42.180658954680801</v>
      </c>
    </row>
    <row r="8" spans="1:9" x14ac:dyDescent="0.2">
      <c r="A8" s="347" t="s">
        <v>0</v>
      </c>
      <c r="B8" s="348">
        <v>-40.955434510593797</v>
      </c>
    </row>
    <row r="9" spans="1:9" x14ac:dyDescent="0.2">
      <c r="A9" s="347" t="s">
        <v>3</v>
      </c>
      <c r="B9" s="348">
        <v>-36.425282598733403</v>
      </c>
    </row>
    <row r="10" spans="1:9" x14ac:dyDescent="0.2">
      <c r="A10" s="347" t="s">
        <v>33</v>
      </c>
      <c r="B10" s="348">
        <v>-31.776680465640801</v>
      </c>
    </row>
    <row r="11" spans="1:9" x14ac:dyDescent="0.2">
      <c r="A11" s="347" t="s">
        <v>19</v>
      </c>
      <c r="B11" s="348">
        <v>-31.193505807987702</v>
      </c>
    </row>
    <row r="12" spans="1:9" x14ac:dyDescent="0.2">
      <c r="A12" s="347" t="s">
        <v>7</v>
      </c>
      <c r="B12" s="348">
        <v>-29.764588367430001</v>
      </c>
    </row>
    <row r="13" spans="1:9" x14ac:dyDescent="0.2">
      <c r="A13" s="347" t="s">
        <v>16</v>
      </c>
      <c r="B13" s="348">
        <v>-29.237918974186901</v>
      </c>
    </row>
    <row r="14" spans="1:9" x14ac:dyDescent="0.2">
      <c r="A14" s="347" t="s">
        <v>14</v>
      </c>
      <c r="B14" s="348">
        <v>-28.287492628275199</v>
      </c>
    </row>
    <row r="15" spans="1:9" x14ac:dyDescent="0.2">
      <c r="A15" s="347" t="s">
        <v>12</v>
      </c>
      <c r="B15" s="348">
        <v>-25.5632361991102</v>
      </c>
    </row>
    <row r="16" spans="1:9" x14ac:dyDescent="0.2">
      <c r="A16" s="347" t="s">
        <v>25</v>
      </c>
      <c r="B16" s="348">
        <v>-24.879335266013499</v>
      </c>
    </row>
    <row r="17" spans="1:2" x14ac:dyDescent="0.2">
      <c r="A17" s="347" t="s">
        <v>22</v>
      </c>
      <c r="B17" s="348">
        <v>-21.844679148936301</v>
      </c>
    </row>
    <row r="18" spans="1:2" x14ac:dyDescent="0.2">
      <c r="A18" s="347" t="s">
        <v>9</v>
      </c>
      <c r="B18" s="348">
        <v>-19.952383271266498</v>
      </c>
    </row>
    <row r="19" spans="1:2" x14ac:dyDescent="0.2">
      <c r="A19" s="347" t="s">
        <v>10</v>
      </c>
      <c r="B19" s="348">
        <v>-19.179597006243799</v>
      </c>
    </row>
    <row r="20" spans="1:2" x14ac:dyDescent="0.2">
      <c r="A20" s="347" t="s">
        <v>1</v>
      </c>
      <c r="B20" s="348">
        <v>-15.7092849794728</v>
      </c>
    </row>
    <row r="21" spans="1:2" x14ac:dyDescent="0.2">
      <c r="A21" s="347" t="s">
        <v>21</v>
      </c>
      <c r="B21" s="348">
        <v>-11.5749367659581</v>
      </c>
    </row>
    <row r="22" spans="1:2" x14ac:dyDescent="0.2">
      <c r="A22" s="347" t="s">
        <v>6</v>
      </c>
      <c r="B22" s="348">
        <v>-9.9383304090396294</v>
      </c>
    </row>
    <row r="23" spans="1:2" x14ac:dyDescent="0.2">
      <c r="A23" s="347" t="s">
        <v>4</v>
      </c>
      <c r="B23" s="348">
        <v>-8.6522644334463799</v>
      </c>
    </row>
    <row r="24" spans="1:2" x14ac:dyDescent="0.2">
      <c r="A24" s="347" t="s">
        <v>5</v>
      </c>
      <c r="B24" s="348">
        <v>-8.52211320206548</v>
      </c>
    </row>
    <row r="25" spans="1:2" x14ac:dyDescent="0.2">
      <c r="A25" s="347" t="s">
        <v>29</v>
      </c>
      <c r="B25" s="348">
        <v>-7.4365246660643498</v>
      </c>
    </row>
    <row r="26" spans="1:2" x14ac:dyDescent="0.2">
      <c r="A26" s="347" t="s">
        <v>11</v>
      </c>
      <c r="B26" s="348">
        <v>-6.7351428886767701</v>
      </c>
    </row>
    <row r="27" spans="1:2" x14ac:dyDescent="0.2">
      <c r="A27" s="347" t="s">
        <v>27</v>
      </c>
      <c r="B27" s="348">
        <v>-6.4465853584622899</v>
      </c>
    </row>
    <row r="28" spans="1:2" x14ac:dyDescent="0.2">
      <c r="A28" s="347" t="s">
        <v>20</v>
      </c>
      <c r="B28" s="348">
        <v>-6.1473183333124197</v>
      </c>
    </row>
    <row r="29" spans="1:2" x14ac:dyDescent="0.2">
      <c r="A29" s="347" t="s">
        <v>13</v>
      </c>
      <c r="B29" s="348">
        <v>-4.8752153799881599</v>
      </c>
    </row>
    <row r="30" spans="1:2" x14ac:dyDescent="0.2">
      <c r="A30" s="347" t="s">
        <v>32</v>
      </c>
      <c r="B30" s="348">
        <v>-4.6289204703942399</v>
      </c>
    </row>
    <row r="31" spans="1:2" x14ac:dyDescent="0.2">
      <c r="A31" s="347" t="s">
        <v>31</v>
      </c>
      <c r="B31" s="348">
        <v>-2.3954100509874201</v>
      </c>
    </row>
    <row r="32" spans="1:2" x14ac:dyDescent="0.2">
      <c r="A32" s="347" t="s">
        <v>26</v>
      </c>
      <c r="B32" s="348">
        <v>-1.05548132149736</v>
      </c>
    </row>
    <row r="33" spans="1:2" x14ac:dyDescent="0.2">
      <c r="A33" s="347" t="s">
        <v>17</v>
      </c>
      <c r="B33" s="348">
        <v>-0.70905896667055002</v>
      </c>
    </row>
    <row r="34" spans="1:2" x14ac:dyDescent="0.2">
      <c r="A34" s="347" t="s">
        <v>8</v>
      </c>
      <c r="B34" s="348">
        <v>11.1768949482436</v>
      </c>
    </row>
    <row r="35" spans="1:2" x14ac:dyDescent="0.2">
      <c r="A35" s="347" t="s">
        <v>24</v>
      </c>
      <c r="B35" s="348">
        <v>12.018855989159301</v>
      </c>
    </row>
    <row r="36" spans="1:2" x14ac:dyDescent="0.2">
      <c r="A36" s="347" t="s">
        <v>23</v>
      </c>
      <c r="B36" s="348">
        <v>22.045082334595101</v>
      </c>
    </row>
    <row r="37" spans="1:2" x14ac:dyDescent="0.2">
      <c r="A37" s="347" t="s">
        <v>18</v>
      </c>
      <c r="B37" s="348">
        <v>30.0086771411905</v>
      </c>
    </row>
    <row r="38" spans="1:2" x14ac:dyDescent="0.2">
      <c r="A38" s="347" t="s">
        <v>30</v>
      </c>
      <c r="B38" s="348">
        <v>94.036285291582104</v>
      </c>
    </row>
  </sheetData>
  <mergeCells count="1">
    <mergeCell ref="H1:I1"/>
  </mergeCells>
  <hyperlinks>
    <hyperlink ref="H1:I1" location="Index!A1" display="Regresar al Índice" xr:uid="{C99AEAB7-4949-4256-85DB-E3DEADFAF43A}"/>
  </hyperlink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2118D-C982-4BF4-B295-2CB433ADD792}">
  <sheetPr codeName="Hoja29"/>
  <dimension ref="A1:I38"/>
  <sheetViews>
    <sheetView workbookViewId="0">
      <selection activeCell="A2" sqref="A2"/>
    </sheetView>
  </sheetViews>
  <sheetFormatPr baseColWidth="10" defaultRowHeight="12.75" x14ac:dyDescent="0.2"/>
  <cols>
    <col min="1" max="16384" width="11.42578125" style="347"/>
  </cols>
  <sheetData>
    <row r="1" spans="1:9" x14ac:dyDescent="0.2">
      <c r="A1" s="107" t="s">
        <v>1779</v>
      </c>
      <c r="H1" s="409" t="s">
        <v>38</v>
      </c>
      <c r="I1" s="409"/>
    </row>
    <row r="2" spans="1:9" x14ac:dyDescent="0.2">
      <c r="A2" s="347" t="s">
        <v>646</v>
      </c>
    </row>
    <row r="3" spans="1:9" x14ac:dyDescent="0.2">
      <c r="A3" s="347" t="s">
        <v>654</v>
      </c>
    </row>
    <row r="5" spans="1:9" x14ac:dyDescent="0.2">
      <c r="A5" s="347" t="s">
        <v>2</v>
      </c>
      <c r="B5" s="347" t="s">
        <v>52</v>
      </c>
    </row>
    <row r="6" spans="1:9" x14ac:dyDescent="0.2">
      <c r="A6" s="347" t="s">
        <v>7</v>
      </c>
      <c r="B6" s="348">
        <v>-7.13125645947144</v>
      </c>
    </row>
    <row r="7" spans="1:9" x14ac:dyDescent="0.2">
      <c r="A7" s="347" t="s">
        <v>33</v>
      </c>
      <c r="B7" s="348">
        <v>-5.1039149347510904</v>
      </c>
    </row>
    <row r="8" spans="1:9" x14ac:dyDescent="0.2">
      <c r="A8" s="347" t="s">
        <v>18</v>
      </c>
      <c r="B8" s="348">
        <v>-3.37573557912541</v>
      </c>
    </row>
    <row r="9" spans="1:9" x14ac:dyDescent="0.2">
      <c r="A9" s="347" t="s">
        <v>11</v>
      </c>
      <c r="B9" s="348">
        <v>-1.0331206320267401</v>
      </c>
    </row>
    <row r="10" spans="1:9" x14ac:dyDescent="0.2">
      <c r="A10" s="347" t="s">
        <v>3</v>
      </c>
      <c r="B10" s="348">
        <v>-0.55813843721237399</v>
      </c>
    </row>
    <row r="11" spans="1:9" x14ac:dyDescent="0.2">
      <c r="A11" s="347" t="s">
        <v>31</v>
      </c>
      <c r="B11" s="348">
        <v>-0.27278326929281999</v>
      </c>
    </row>
    <row r="12" spans="1:9" x14ac:dyDescent="0.2">
      <c r="A12" s="347" t="s">
        <v>22</v>
      </c>
      <c r="B12" s="348">
        <v>-0.180032875568581</v>
      </c>
    </row>
    <row r="13" spans="1:9" x14ac:dyDescent="0.2">
      <c r="A13" s="347" t="s">
        <v>16</v>
      </c>
      <c r="B13" s="348">
        <v>-0.175760210156295</v>
      </c>
    </row>
    <row r="14" spans="1:9" x14ac:dyDescent="0.2">
      <c r="A14" s="347" t="s">
        <v>21</v>
      </c>
      <c r="B14" s="348">
        <v>-4.6019328117807803E-2</v>
      </c>
    </row>
    <row r="15" spans="1:9" x14ac:dyDescent="0.2">
      <c r="A15" s="347" t="s">
        <v>14</v>
      </c>
      <c r="B15" s="348">
        <v>-1.21303383946114E-2</v>
      </c>
    </row>
    <row r="16" spans="1:9" x14ac:dyDescent="0.2">
      <c r="A16" s="347" t="s">
        <v>32</v>
      </c>
      <c r="B16" s="348">
        <v>5.2563799311400299E-3</v>
      </c>
    </row>
    <row r="17" spans="1:2" x14ac:dyDescent="0.2">
      <c r="A17" s="347" t="s">
        <v>25</v>
      </c>
      <c r="B17" s="348">
        <v>0.29647909650993798</v>
      </c>
    </row>
    <row r="18" spans="1:2" x14ac:dyDescent="0.2">
      <c r="A18" s="347" t="s">
        <v>13</v>
      </c>
      <c r="B18" s="348">
        <v>0.41523846259492497</v>
      </c>
    </row>
    <row r="19" spans="1:2" x14ac:dyDescent="0.2">
      <c r="A19" s="347" t="s">
        <v>12</v>
      </c>
      <c r="B19" s="348">
        <v>0.42329715108722099</v>
      </c>
    </row>
    <row r="20" spans="1:2" x14ac:dyDescent="0.2">
      <c r="A20" s="347" t="s">
        <v>26</v>
      </c>
      <c r="B20" s="348">
        <v>0.84298286243631404</v>
      </c>
    </row>
    <row r="21" spans="1:2" x14ac:dyDescent="0.2">
      <c r="A21" s="347" t="s">
        <v>29</v>
      </c>
      <c r="B21" s="348">
        <v>0.94767003244375903</v>
      </c>
    </row>
    <row r="22" spans="1:2" x14ac:dyDescent="0.2">
      <c r="A22" s="347" t="s">
        <v>9</v>
      </c>
      <c r="B22" s="348">
        <v>1.2007619292563101</v>
      </c>
    </row>
    <row r="23" spans="1:2" x14ac:dyDescent="0.2">
      <c r="A23" s="347" t="s">
        <v>27</v>
      </c>
      <c r="B23" s="348">
        <v>1.2713067605610899</v>
      </c>
    </row>
    <row r="24" spans="1:2" x14ac:dyDescent="0.2">
      <c r="A24" s="347" t="s">
        <v>28</v>
      </c>
      <c r="B24" s="348">
        <v>1.38869979577945</v>
      </c>
    </row>
    <row r="25" spans="1:2" x14ac:dyDescent="0.2">
      <c r="A25" s="347" t="s">
        <v>6</v>
      </c>
      <c r="B25" s="348">
        <v>1.49684152705301</v>
      </c>
    </row>
    <row r="26" spans="1:2" x14ac:dyDescent="0.2">
      <c r="A26" s="347" t="s">
        <v>17</v>
      </c>
      <c r="B26" s="348">
        <v>1.49783083694861</v>
      </c>
    </row>
    <row r="27" spans="1:2" x14ac:dyDescent="0.2">
      <c r="A27" s="347" t="s">
        <v>23</v>
      </c>
      <c r="B27" s="348">
        <v>2.1507432715717898</v>
      </c>
    </row>
    <row r="28" spans="1:2" x14ac:dyDescent="0.2">
      <c r="A28" s="347" t="s">
        <v>1</v>
      </c>
      <c r="B28" s="348">
        <v>2.1524103434794601</v>
      </c>
    </row>
    <row r="29" spans="1:2" x14ac:dyDescent="0.2">
      <c r="A29" s="347" t="s">
        <v>20</v>
      </c>
      <c r="B29" s="348">
        <v>2.4939188727717898</v>
      </c>
    </row>
    <row r="30" spans="1:2" x14ac:dyDescent="0.2">
      <c r="A30" s="347" t="s">
        <v>24</v>
      </c>
      <c r="B30" s="348">
        <v>2.6327147173068601</v>
      </c>
    </row>
    <row r="31" spans="1:2" x14ac:dyDescent="0.2">
      <c r="A31" s="347" t="s">
        <v>4</v>
      </c>
      <c r="B31" s="348">
        <v>2.7477459449879</v>
      </c>
    </row>
    <row r="32" spans="1:2" x14ac:dyDescent="0.2">
      <c r="A32" s="347" t="s">
        <v>30</v>
      </c>
      <c r="B32" s="348">
        <v>3.0414021379347802</v>
      </c>
    </row>
    <row r="33" spans="1:2" x14ac:dyDescent="0.2">
      <c r="A33" s="347" t="s">
        <v>5</v>
      </c>
      <c r="B33" s="348">
        <v>3.2349602724177</v>
      </c>
    </row>
    <row r="34" spans="1:2" x14ac:dyDescent="0.2">
      <c r="A34" s="347" t="s">
        <v>19</v>
      </c>
      <c r="B34" s="348">
        <v>3.5667963683527999</v>
      </c>
    </row>
    <row r="35" spans="1:2" x14ac:dyDescent="0.2">
      <c r="A35" s="347" t="s">
        <v>8</v>
      </c>
      <c r="B35" s="348">
        <v>3.9646660401131402</v>
      </c>
    </row>
    <row r="36" spans="1:2" x14ac:dyDescent="0.2">
      <c r="A36" s="347" t="s">
        <v>15</v>
      </c>
      <c r="B36" s="348">
        <v>5.3824362606232201</v>
      </c>
    </row>
    <row r="37" spans="1:2" x14ac:dyDescent="0.2">
      <c r="A37" s="347" t="s">
        <v>10</v>
      </c>
      <c r="B37" s="348">
        <v>6.0446623725137796</v>
      </c>
    </row>
    <row r="38" spans="1:2" x14ac:dyDescent="0.2">
      <c r="A38" s="347" t="s">
        <v>0</v>
      </c>
      <c r="B38" s="348">
        <v>6.5731453680815299</v>
      </c>
    </row>
  </sheetData>
  <mergeCells count="1">
    <mergeCell ref="H1:I1"/>
  </mergeCells>
  <hyperlinks>
    <hyperlink ref="H1:I1" location="Index!A1" display="Regresar al Índice" xr:uid="{8E80579F-0617-46A7-AFA6-11172DD33A4C}"/>
  </hyperlink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FB9EB-ED51-4E04-A569-1810E9E903A8}">
  <sheetPr codeName="Hoja31"/>
  <dimension ref="A1:I38"/>
  <sheetViews>
    <sheetView workbookViewId="0">
      <selection activeCell="A2" sqref="A2"/>
    </sheetView>
  </sheetViews>
  <sheetFormatPr baseColWidth="10" defaultRowHeight="12.75" x14ac:dyDescent="0.2"/>
  <cols>
    <col min="1" max="16384" width="11.42578125" style="347"/>
  </cols>
  <sheetData>
    <row r="1" spans="1:9" x14ac:dyDescent="0.2">
      <c r="A1" s="107" t="s">
        <v>1780</v>
      </c>
      <c r="H1" s="409" t="s">
        <v>38</v>
      </c>
      <c r="I1" s="409"/>
    </row>
    <row r="2" spans="1:9" x14ac:dyDescent="0.2">
      <c r="A2" s="347" t="s">
        <v>646</v>
      </c>
    </row>
    <row r="3" spans="1:9" x14ac:dyDescent="0.2">
      <c r="A3" s="347" t="s">
        <v>754</v>
      </c>
    </row>
    <row r="5" spans="1:9" x14ac:dyDescent="0.2">
      <c r="A5" s="347" t="s">
        <v>2</v>
      </c>
      <c r="B5" s="347" t="s">
        <v>52</v>
      </c>
    </row>
    <row r="6" spans="1:9" x14ac:dyDescent="0.2">
      <c r="A6" s="347" t="s">
        <v>7</v>
      </c>
      <c r="B6" s="348">
        <v>-8.3214961033982195</v>
      </c>
    </row>
    <row r="7" spans="1:9" x14ac:dyDescent="0.2">
      <c r="A7" s="347" t="s">
        <v>29</v>
      </c>
      <c r="B7" s="348">
        <v>-4.61262171103892</v>
      </c>
    </row>
    <row r="8" spans="1:9" x14ac:dyDescent="0.2">
      <c r="A8" s="347" t="s">
        <v>18</v>
      </c>
      <c r="B8" s="348">
        <v>-4.5686551898499204</v>
      </c>
    </row>
    <row r="9" spans="1:9" x14ac:dyDescent="0.2">
      <c r="A9" s="347" t="s">
        <v>25</v>
      </c>
      <c r="B9" s="348">
        <v>-3.2728385657705501</v>
      </c>
    </row>
    <row r="10" spans="1:9" x14ac:dyDescent="0.2">
      <c r="A10" s="347" t="s">
        <v>27</v>
      </c>
      <c r="B10" s="348">
        <v>-1.6809056057098699</v>
      </c>
    </row>
    <row r="11" spans="1:9" x14ac:dyDescent="0.2">
      <c r="A11" s="347" t="s">
        <v>30</v>
      </c>
      <c r="B11" s="348">
        <v>-1.20022506520745</v>
      </c>
    </row>
    <row r="12" spans="1:9" x14ac:dyDescent="0.2">
      <c r="A12" s="347" t="s">
        <v>4</v>
      </c>
      <c r="B12" s="348">
        <v>-0.86421891080101798</v>
      </c>
    </row>
    <row r="13" spans="1:9" x14ac:dyDescent="0.2">
      <c r="A13" s="347" t="s">
        <v>13</v>
      </c>
      <c r="B13" s="348">
        <v>-0.67970458561971103</v>
      </c>
    </row>
    <row r="14" spans="1:9" x14ac:dyDescent="0.2">
      <c r="A14" s="347" t="s">
        <v>33</v>
      </c>
      <c r="B14" s="348">
        <v>-0.61285712643722701</v>
      </c>
    </row>
    <row r="15" spans="1:9" x14ac:dyDescent="0.2">
      <c r="A15" s="347" t="s">
        <v>6</v>
      </c>
      <c r="B15" s="348">
        <v>-0.27952480782669198</v>
      </c>
    </row>
    <row r="16" spans="1:9" x14ac:dyDescent="0.2">
      <c r="A16" s="347" t="s">
        <v>22</v>
      </c>
      <c r="B16" s="348">
        <v>-5.1946378826361897E-2</v>
      </c>
    </row>
    <row r="17" spans="1:2" x14ac:dyDescent="0.2">
      <c r="A17" s="347" t="s">
        <v>31</v>
      </c>
      <c r="B17" s="348">
        <v>0.22583212580213899</v>
      </c>
    </row>
    <row r="18" spans="1:2" x14ac:dyDescent="0.2">
      <c r="A18" s="347" t="s">
        <v>16</v>
      </c>
      <c r="B18" s="348">
        <v>0.31496754965747398</v>
      </c>
    </row>
    <row r="19" spans="1:2" x14ac:dyDescent="0.2">
      <c r="A19" s="347" t="s">
        <v>9</v>
      </c>
      <c r="B19" s="348">
        <v>0.418558120481483</v>
      </c>
    </row>
    <row r="20" spans="1:2" x14ac:dyDescent="0.2">
      <c r="A20" s="347" t="s">
        <v>23</v>
      </c>
      <c r="B20" s="348">
        <v>1.09417116904558</v>
      </c>
    </row>
    <row r="21" spans="1:2" x14ac:dyDescent="0.2">
      <c r="A21" s="347" t="s">
        <v>14</v>
      </c>
      <c r="B21" s="348">
        <v>1.3500145282888001</v>
      </c>
    </row>
    <row r="22" spans="1:2" x14ac:dyDescent="0.2">
      <c r="A22" s="347" t="s">
        <v>1</v>
      </c>
      <c r="B22" s="348">
        <v>1.60599591959496</v>
      </c>
    </row>
    <row r="23" spans="1:2" x14ac:dyDescent="0.2">
      <c r="A23" s="347" t="s">
        <v>32</v>
      </c>
      <c r="B23" s="348">
        <v>1.9042118924387701</v>
      </c>
    </row>
    <row r="24" spans="1:2" x14ac:dyDescent="0.2">
      <c r="A24" s="347" t="s">
        <v>20</v>
      </c>
      <c r="B24" s="348">
        <v>2.3199571401675301</v>
      </c>
    </row>
    <row r="25" spans="1:2" x14ac:dyDescent="0.2">
      <c r="A25" s="347" t="s">
        <v>3</v>
      </c>
      <c r="B25" s="348">
        <v>3.0899449393815099</v>
      </c>
    </row>
    <row r="26" spans="1:2" x14ac:dyDescent="0.2">
      <c r="A26" s="347" t="s">
        <v>19</v>
      </c>
      <c r="B26" s="348">
        <v>3.4675206584294802</v>
      </c>
    </row>
    <row r="27" spans="1:2" x14ac:dyDescent="0.2">
      <c r="A27" s="347" t="s">
        <v>28</v>
      </c>
      <c r="B27" s="348">
        <v>3.86213727826819</v>
      </c>
    </row>
    <row r="28" spans="1:2" x14ac:dyDescent="0.2">
      <c r="A28" s="347" t="s">
        <v>21</v>
      </c>
      <c r="B28" s="348">
        <v>3.9940273886890099</v>
      </c>
    </row>
    <row r="29" spans="1:2" x14ac:dyDescent="0.2">
      <c r="A29" s="347" t="s">
        <v>26</v>
      </c>
      <c r="B29" s="348">
        <v>4.0168667808776704</v>
      </c>
    </row>
    <row r="30" spans="1:2" x14ac:dyDescent="0.2">
      <c r="A30" s="347" t="s">
        <v>17</v>
      </c>
      <c r="B30" s="348">
        <v>4.4238907824843503</v>
      </c>
    </row>
    <row r="31" spans="1:2" x14ac:dyDescent="0.2">
      <c r="A31" s="347" t="s">
        <v>24</v>
      </c>
      <c r="B31" s="348">
        <v>4.7175608515409797</v>
      </c>
    </row>
    <row r="32" spans="1:2" x14ac:dyDescent="0.2">
      <c r="A32" s="347" t="s">
        <v>8</v>
      </c>
      <c r="B32" s="348">
        <v>5.4322318145433997</v>
      </c>
    </row>
    <row r="33" spans="1:2" x14ac:dyDescent="0.2">
      <c r="A33" s="347" t="s">
        <v>5</v>
      </c>
      <c r="B33" s="348">
        <v>5.6209504803477204</v>
      </c>
    </row>
    <row r="34" spans="1:2" x14ac:dyDescent="0.2">
      <c r="A34" s="347" t="s">
        <v>11</v>
      </c>
      <c r="B34" s="348">
        <v>5.9997847136073403</v>
      </c>
    </row>
    <row r="35" spans="1:2" x14ac:dyDescent="0.2">
      <c r="A35" s="347" t="s">
        <v>10</v>
      </c>
      <c r="B35" s="348">
        <v>6.1367399968671696</v>
      </c>
    </row>
    <row r="36" spans="1:2" x14ac:dyDescent="0.2">
      <c r="A36" s="347" t="s">
        <v>12</v>
      </c>
      <c r="B36" s="348">
        <v>7.6235948109090401</v>
      </c>
    </row>
    <row r="37" spans="1:2" x14ac:dyDescent="0.2">
      <c r="A37" s="347" t="s">
        <v>0</v>
      </c>
      <c r="B37" s="348">
        <v>7.9119834894690397</v>
      </c>
    </row>
    <row r="38" spans="1:2" x14ac:dyDescent="0.2">
      <c r="A38" s="347" t="s">
        <v>15</v>
      </c>
      <c r="B38" s="348">
        <v>9.1017073043387509</v>
      </c>
    </row>
  </sheetData>
  <mergeCells count="1">
    <mergeCell ref="H1:I1"/>
  </mergeCells>
  <hyperlinks>
    <hyperlink ref="H1:I1" location="Index!A1" display="Regresar al Índice" xr:uid="{E99C4351-6544-47ED-9FDD-ABE63CA1FA29}"/>
  </hyperlink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ADF2C-AD3E-4F75-8369-64DE8B23A944}">
  <sheetPr codeName="Hoja35"/>
  <dimension ref="A1:L126"/>
  <sheetViews>
    <sheetView workbookViewId="0">
      <selection activeCell="A2" sqref="A2"/>
    </sheetView>
  </sheetViews>
  <sheetFormatPr baseColWidth="10" defaultRowHeight="12.75" x14ac:dyDescent="0.2"/>
  <cols>
    <col min="1" max="16384" width="11.42578125" style="347"/>
  </cols>
  <sheetData>
    <row r="1" spans="1:12" x14ac:dyDescent="0.2">
      <c r="A1" s="107" t="s">
        <v>1781</v>
      </c>
      <c r="H1" s="409" t="s">
        <v>38</v>
      </c>
      <c r="I1" s="409"/>
    </row>
    <row r="2" spans="1:12" x14ac:dyDescent="0.2">
      <c r="A2" s="347" t="s">
        <v>646</v>
      </c>
    </row>
    <row r="5" spans="1:12" x14ac:dyDescent="0.2">
      <c r="A5" s="347" t="s">
        <v>300</v>
      </c>
      <c r="B5" s="347" t="s">
        <v>344</v>
      </c>
      <c r="C5" s="347" t="s">
        <v>657</v>
      </c>
      <c r="D5" s="347" t="s">
        <v>649</v>
      </c>
      <c r="G5" s="347" t="s">
        <v>1236</v>
      </c>
      <c r="H5" s="347" t="s">
        <v>1235</v>
      </c>
      <c r="I5" s="347" t="s">
        <v>1562</v>
      </c>
      <c r="J5" s="347" t="s">
        <v>1251</v>
      </c>
      <c r="K5" s="347" t="s">
        <v>1563</v>
      </c>
      <c r="L5" s="347" t="s">
        <v>1252</v>
      </c>
    </row>
    <row r="6" spans="1:12" x14ac:dyDescent="0.2">
      <c r="A6" s="347" t="s">
        <v>61</v>
      </c>
      <c r="B6" s="347" t="s">
        <v>140</v>
      </c>
      <c r="C6" s="349">
        <v>6343</v>
      </c>
      <c r="D6" s="349">
        <v>6644</v>
      </c>
      <c r="G6" s="349">
        <v>16528</v>
      </c>
      <c r="H6" s="349">
        <v>14235</v>
      </c>
      <c r="I6" s="348">
        <v>16.100000000000001</v>
      </c>
      <c r="J6" s="348">
        <v>20.8</v>
      </c>
      <c r="K6" s="349">
        <v>16465</v>
      </c>
      <c r="L6" s="349">
        <v>16274</v>
      </c>
    </row>
    <row r="7" spans="1:12" x14ac:dyDescent="0.2">
      <c r="A7" s="347" t="s">
        <v>54</v>
      </c>
      <c r="B7" s="347" t="s">
        <v>141</v>
      </c>
      <c r="C7" s="349">
        <v>6318</v>
      </c>
      <c r="D7" s="349">
        <v>6655</v>
      </c>
    </row>
    <row r="8" spans="1:12" x14ac:dyDescent="0.2">
      <c r="A8" s="347" t="s">
        <v>54</v>
      </c>
      <c r="B8" s="347" t="s">
        <v>142</v>
      </c>
      <c r="C8" s="349">
        <v>6647</v>
      </c>
      <c r="D8" s="349">
        <v>6608</v>
      </c>
    </row>
    <row r="9" spans="1:12" x14ac:dyDescent="0.2">
      <c r="A9" s="347" t="s">
        <v>54</v>
      </c>
      <c r="B9" s="347" t="s">
        <v>143</v>
      </c>
      <c r="C9" s="349">
        <v>6479</v>
      </c>
      <c r="D9" s="349">
        <v>6598</v>
      </c>
    </row>
    <row r="10" spans="1:12" x14ac:dyDescent="0.2">
      <c r="A10" s="347" t="s">
        <v>54</v>
      </c>
      <c r="B10" s="347" t="s">
        <v>144</v>
      </c>
      <c r="C10" s="349">
        <v>6949</v>
      </c>
      <c r="D10" s="349">
        <v>6624</v>
      </c>
    </row>
    <row r="11" spans="1:12" x14ac:dyDescent="0.2">
      <c r="A11" s="347" t="s">
        <v>54</v>
      </c>
      <c r="B11" s="347" t="s">
        <v>145</v>
      </c>
      <c r="C11" s="349">
        <v>6766</v>
      </c>
      <c r="D11" s="349">
        <v>6629</v>
      </c>
    </row>
    <row r="12" spans="1:12" x14ac:dyDescent="0.2">
      <c r="A12" s="347" t="s">
        <v>54</v>
      </c>
      <c r="B12" s="347" t="s">
        <v>146</v>
      </c>
      <c r="C12" s="349">
        <v>6997</v>
      </c>
      <c r="D12" s="349">
        <v>6655</v>
      </c>
    </row>
    <row r="13" spans="1:12" x14ac:dyDescent="0.2">
      <c r="A13" s="347" t="s">
        <v>54</v>
      </c>
      <c r="B13" s="347" t="s">
        <v>147</v>
      </c>
      <c r="C13" s="349">
        <v>7960</v>
      </c>
      <c r="D13" s="349">
        <v>6751</v>
      </c>
    </row>
    <row r="14" spans="1:12" x14ac:dyDescent="0.2">
      <c r="A14" s="347" t="s">
        <v>54</v>
      </c>
      <c r="B14" s="347" t="s">
        <v>148</v>
      </c>
      <c r="C14" s="349">
        <v>7340</v>
      </c>
      <c r="D14" s="349">
        <v>6821</v>
      </c>
    </row>
    <row r="15" spans="1:12" x14ac:dyDescent="0.2">
      <c r="A15" s="347" t="s">
        <v>54</v>
      </c>
      <c r="B15" s="347" t="s">
        <v>149</v>
      </c>
      <c r="C15" s="349">
        <v>7398</v>
      </c>
      <c r="D15" s="349">
        <v>6820</v>
      </c>
    </row>
    <row r="16" spans="1:12" x14ac:dyDescent="0.2">
      <c r="A16" s="347" t="s">
        <v>54</v>
      </c>
      <c r="B16" s="347" t="s">
        <v>150</v>
      </c>
      <c r="C16" s="349">
        <v>7281</v>
      </c>
      <c r="D16" s="349">
        <v>6820</v>
      </c>
    </row>
    <row r="17" spans="1:4" x14ac:dyDescent="0.2">
      <c r="A17" s="347" t="s">
        <v>54</v>
      </c>
      <c r="B17" s="347" t="s">
        <v>151</v>
      </c>
      <c r="C17" s="349">
        <v>5672</v>
      </c>
      <c r="D17" s="349">
        <v>6846</v>
      </c>
    </row>
    <row r="18" spans="1:4" x14ac:dyDescent="0.2">
      <c r="A18" s="347" t="s">
        <v>74</v>
      </c>
      <c r="B18" s="347" t="s">
        <v>140</v>
      </c>
      <c r="C18" s="349">
        <v>6130</v>
      </c>
      <c r="D18" s="349">
        <v>6828</v>
      </c>
    </row>
    <row r="19" spans="1:4" x14ac:dyDescent="0.2">
      <c r="A19" s="347" t="s">
        <v>54</v>
      </c>
      <c r="B19" s="347" t="s">
        <v>141</v>
      </c>
      <c r="C19" s="349">
        <v>6660</v>
      </c>
      <c r="D19" s="349">
        <v>6857</v>
      </c>
    </row>
    <row r="20" spans="1:4" x14ac:dyDescent="0.2">
      <c r="A20" s="347" t="s">
        <v>54</v>
      </c>
      <c r="B20" s="347" t="s">
        <v>142</v>
      </c>
      <c r="C20" s="349">
        <v>7617</v>
      </c>
      <c r="D20" s="349">
        <v>6938</v>
      </c>
    </row>
    <row r="21" spans="1:4" x14ac:dyDescent="0.2">
      <c r="A21" s="347" t="s">
        <v>54</v>
      </c>
      <c r="B21" s="347" t="s">
        <v>143</v>
      </c>
      <c r="C21" s="349">
        <v>8011</v>
      </c>
      <c r="D21" s="349">
        <v>7065</v>
      </c>
    </row>
    <row r="22" spans="1:4" x14ac:dyDescent="0.2">
      <c r="A22" s="347" t="s">
        <v>54</v>
      </c>
      <c r="B22" s="347" t="s">
        <v>144</v>
      </c>
      <c r="C22" s="349">
        <v>7966</v>
      </c>
      <c r="D22" s="349">
        <v>7150</v>
      </c>
    </row>
    <row r="23" spans="1:4" x14ac:dyDescent="0.2">
      <c r="A23" s="347" t="s">
        <v>54</v>
      </c>
      <c r="B23" s="347" t="s">
        <v>145</v>
      </c>
      <c r="C23" s="349">
        <v>7292</v>
      </c>
      <c r="D23" s="349">
        <v>7194</v>
      </c>
    </row>
    <row r="24" spans="1:4" x14ac:dyDescent="0.2">
      <c r="A24" s="347" t="s">
        <v>54</v>
      </c>
      <c r="B24" s="347" t="s">
        <v>146</v>
      </c>
      <c r="C24" s="349">
        <v>7404</v>
      </c>
      <c r="D24" s="349">
        <v>7228</v>
      </c>
    </row>
    <row r="25" spans="1:4" x14ac:dyDescent="0.2">
      <c r="A25" s="347" t="s">
        <v>54</v>
      </c>
      <c r="B25" s="347" t="s">
        <v>147</v>
      </c>
      <c r="C25" s="349">
        <v>7866</v>
      </c>
      <c r="D25" s="349">
        <v>7220</v>
      </c>
    </row>
    <row r="26" spans="1:4" x14ac:dyDescent="0.2">
      <c r="A26" s="347" t="s">
        <v>54</v>
      </c>
      <c r="B26" s="347" t="s">
        <v>148</v>
      </c>
      <c r="C26" s="349">
        <v>7767</v>
      </c>
      <c r="D26" s="349">
        <v>7255</v>
      </c>
    </row>
    <row r="27" spans="1:4" x14ac:dyDescent="0.2">
      <c r="A27" s="347" t="s">
        <v>54</v>
      </c>
      <c r="B27" s="347" t="s">
        <v>149</v>
      </c>
      <c r="C27" s="349">
        <v>8436</v>
      </c>
      <c r="D27" s="349">
        <v>7342</v>
      </c>
    </row>
    <row r="28" spans="1:4" x14ac:dyDescent="0.2">
      <c r="A28" s="347" t="s">
        <v>54</v>
      </c>
      <c r="B28" s="347" t="s">
        <v>150</v>
      </c>
      <c r="C28" s="349">
        <v>7381</v>
      </c>
      <c r="D28" s="349">
        <v>7350</v>
      </c>
    </row>
    <row r="29" spans="1:4" x14ac:dyDescent="0.2">
      <c r="A29" s="347" t="s">
        <v>54</v>
      </c>
      <c r="B29" s="347" t="s">
        <v>151</v>
      </c>
      <c r="C29" s="349">
        <v>7176</v>
      </c>
      <c r="D29" s="349">
        <v>7476</v>
      </c>
    </row>
    <row r="30" spans="1:4" x14ac:dyDescent="0.2">
      <c r="A30" s="347" t="s">
        <v>75</v>
      </c>
      <c r="B30" s="347" t="s">
        <v>140</v>
      </c>
      <c r="C30" s="349">
        <v>7170</v>
      </c>
      <c r="D30" s="349">
        <v>7562</v>
      </c>
    </row>
    <row r="31" spans="1:4" x14ac:dyDescent="0.2">
      <c r="A31" s="347" t="s">
        <v>54</v>
      </c>
      <c r="B31" s="347" t="s">
        <v>141</v>
      </c>
      <c r="C31" s="349">
        <v>7843</v>
      </c>
      <c r="D31" s="349">
        <v>7661</v>
      </c>
    </row>
    <row r="32" spans="1:4" x14ac:dyDescent="0.2">
      <c r="A32" s="347" t="s">
        <v>54</v>
      </c>
      <c r="B32" s="347" t="s">
        <v>142</v>
      </c>
      <c r="C32" s="349">
        <v>8899</v>
      </c>
      <c r="D32" s="349">
        <v>7767</v>
      </c>
    </row>
    <row r="33" spans="1:4" x14ac:dyDescent="0.2">
      <c r="A33" s="347" t="s">
        <v>54</v>
      </c>
      <c r="B33" s="347" t="s">
        <v>143</v>
      </c>
      <c r="C33" s="349">
        <v>8889</v>
      </c>
      <c r="D33" s="349">
        <v>7841</v>
      </c>
    </row>
    <row r="34" spans="1:4" x14ac:dyDescent="0.2">
      <c r="A34" s="347" t="s">
        <v>54</v>
      </c>
      <c r="B34" s="347" t="s">
        <v>144</v>
      </c>
      <c r="C34" s="349">
        <v>8822</v>
      </c>
      <c r="D34" s="349">
        <v>7912</v>
      </c>
    </row>
    <row r="35" spans="1:4" x14ac:dyDescent="0.2">
      <c r="A35" s="347" t="s">
        <v>54</v>
      </c>
      <c r="B35" s="347" t="s">
        <v>145</v>
      </c>
      <c r="C35" s="349">
        <v>8691</v>
      </c>
      <c r="D35" s="349">
        <v>8029</v>
      </c>
    </row>
    <row r="36" spans="1:4" x14ac:dyDescent="0.2">
      <c r="A36" s="347" t="s">
        <v>54</v>
      </c>
      <c r="B36" s="347" t="s">
        <v>146</v>
      </c>
      <c r="C36" s="349">
        <v>9526</v>
      </c>
      <c r="D36" s="349">
        <v>8205</v>
      </c>
    </row>
    <row r="37" spans="1:4" x14ac:dyDescent="0.2">
      <c r="A37" s="347" t="s">
        <v>54</v>
      </c>
      <c r="B37" s="347" t="s">
        <v>147</v>
      </c>
      <c r="C37" s="349">
        <v>9440</v>
      </c>
      <c r="D37" s="349">
        <v>8337</v>
      </c>
    </row>
    <row r="38" spans="1:4" x14ac:dyDescent="0.2">
      <c r="A38" s="347" t="s">
        <v>54</v>
      </c>
      <c r="B38" s="347" t="s">
        <v>148</v>
      </c>
      <c r="C38" s="349">
        <v>9790</v>
      </c>
      <c r="D38" s="349">
        <v>8505</v>
      </c>
    </row>
    <row r="39" spans="1:4" x14ac:dyDescent="0.2">
      <c r="A39" s="347" t="s">
        <v>54</v>
      </c>
      <c r="B39" s="347" t="s">
        <v>149</v>
      </c>
      <c r="C39" s="349">
        <v>9425</v>
      </c>
      <c r="D39" s="349">
        <v>8588</v>
      </c>
    </row>
    <row r="40" spans="1:4" x14ac:dyDescent="0.2">
      <c r="A40" s="347" t="s">
        <v>54</v>
      </c>
      <c r="B40" s="347" t="s">
        <v>150</v>
      </c>
      <c r="C40" s="349">
        <v>9000</v>
      </c>
      <c r="D40" s="349">
        <v>8723</v>
      </c>
    </row>
    <row r="41" spans="1:4" x14ac:dyDescent="0.2">
      <c r="A41" s="347" t="s">
        <v>54</v>
      </c>
      <c r="B41" s="347" t="s">
        <v>151</v>
      </c>
      <c r="C41" s="349">
        <v>8816</v>
      </c>
      <c r="D41" s="349">
        <v>8859</v>
      </c>
    </row>
    <row r="42" spans="1:4" x14ac:dyDescent="0.2">
      <c r="A42" s="347" t="s">
        <v>76</v>
      </c>
      <c r="B42" s="347" t="s">
        <v>140</v>
      </c>
      <c r="C42" s="349">
        <v>8680</v>
      </c>
      <c r="D42" s="349">
        <v>8985</v>
      </c>
    </row>
    <row r="43" spans="1:4" x14ac:dyDescent="0.2">
      <c r="A43" s="347" t="s">
        <v>54</v>
      </c>
      <c r="B43" s="347" t="s">
        <v>141</v>
      </c>
      <c r="C43" s="349">
        <v>9921</v>
      </c>
      <c r="D43" s="349">
        <v>9158</v>
      </c>
    </row>
    <row r="44" spans="1:4" x14ac:dyDescent="0.2">
      <c r="A44" s="347" t="s">
        <v>54</v>
      </c>
      <c r="B44" s="347" t="s">
        <v>142</v>
      </c>
      <c r="C44" s="349">
        <v>9962</v>
      </c>
      <c r="D44" s="349">
        <v>9247</v>
      </c>
    </row>
    <row r="45" spans="1:4" x14ac:dyDescent="0.2">
      <c r="A45" s="347" t="s">
        <v>54</v>
      </c>
      <c r="B45" s="347" t="s">
        <v>143</v>
      </c>
      <c r="C45" s="349">
        <v>10438</v>
      </c>
      <c r="D45" s="349">
        <v>9376</v>
      </c>
    </row>
    <row r="46" spans="1:4" x14ac:dyDescent="0.2">
      <c r="A46" s="347" t="s">
        <v>54</v>
      </c>
      <c r="B46" s="347" t="s">
        <v>144</v>
      </c>
      <c r="C46" s="349">
        <v>10693</v>
      </c>
      <c r="D46" s="349">
        <v>9532</v>
      </c>
    </row>
    <row r="47" spans="1:4" x14ac:dyDescent="0.2">
      <c r="A47" s="347" t="s">
        <v>54</v>
      </c>
      <c r="B47" s="347" t="s">
        <v>145</v>
      </c>
      <c r="C47" s="349">
        <v>10732</v>
      </c>
      <c r="D47" s="349">
        <v>9702</v>
      </c>
    </row>
    <row r="48" spans="1:4" x14ac:dyDescent="0.2">
      <c r="A48" s="347" t="s">
        <v>54</v>
      </c>
      <c r="B48" s="347" t="s">
        <v>146</v>
      </c>
      <c r="C48" s="349">
        <v>10104</v>
      </c>
      <c r="D48" s="349">
        <v>9750</v>
      </c>
    </row>
    <row r="49" spans="1:4" x14ac:dyDescent="0.2">
      <c r="A49" s="347" t="s">
        <v>54</v>
      </c>
      <c r="B49" s="347" t="s">
        <v>147</v>
      </c>
      <c r="C49" s="349">
        <v>10575</v>
      </c>
      <c r="D49" s="349">
        <v>9845</v>
      </c>
    </row>
    <row r="50" spans="1:4" x14ac:dyDescent="0.2">
      <c r="A50" s="347" t="s">
        <v>54</v>
      </c>
      <c r="B50" s="347" t="s">
        <v>148</v>
      </c>
      <c r="C50" s="349">
        <v>10702</v>
      </c>
      <c r="D50" s="349">
        <v>9921</v>
      </c>
    </row>
    <row r="51" spans="1:4" x14ac:dyDescent="0.2">
      <c r="A51" s="347" t="s">
        <v>54</v>
      </c>
      <c r="B51" s="347" t="s">
        <v>149</v>
      </c>
      <c r="C51" s="349">
        <v>11189</v>
      </c>
      <c r="D51" s="349">
        <v>10068</v>
      </c>
    </row>
    <row r="52" spans="1:4" x14ac:dyDescent="0.2">
      <c r="A52" s="347" t="s">
        <v>54</v>
      </c>
      <c r="B52" s="347" t="s">
        <v>150</v>
      </c>
      <c r="C52" s="349">
        <v>10990</v>
      </c>
      <c r="D52" s="349">
        <v>10234</v>
      </c>
    </row>
    <row r="53" spans="1:4" x14ac:dyDescent="0.2">
      <c r="A53" s="347" t="s">
        <v>54</v>
      </c>
      <c r="B53" s="347" t="s">
        <v>151</v>
      </c>
      <c r="C53" s="349">
        <v>9641</v>
      </c>
      <c r="D53" s="349">
        <v>10302</v>
      </c>
    </row>
    <row r="54" spans="1:4" x14ac:dyDescent="0.2">
      <c r="A54" s="347" t="s">
        <v>77</v>
      </c>
      <c r="B54" s="347" t="s">
        <v>140</v>
      </c>
      <c r="C54" s="349">
        <v>9282</v>
      </c>
      <c r="D54" s="349">
        <v>10353</v>
      </c>
    </row>
    <row r="55" spans="1:4" x14ac:dyDescent="0.2">
      <c r="A55" s="347" t="s">
        <v>54</v>
      </c>
      <c r="B55" s="347" t="s">
        <v>141</v>
      </c>
      <c r="C55" s="349">
        <v>10916</v>
      </c>
      <c r="D55" s="349">
        <v>10435</v>
      </c>
    </row>
    <row r="56" spans="1:4" x14ac:dyDescent="0.2">
      <c r="A56" s="347" t="s">
        <v>54</v>
      </c>
      <c r="B56" s="347" t="s">
        <v>142</v>
      </c>
      <c r="C56" s="349">
        <v>12170</v>
      </c>
      <c r="D56" s="349">
        <v>10619</v>
      </c>
    </row>
    <row r="57" spans="1:4" x14ac:dyDescent="0.2">
      <c r="A57" s="347" t="s">
        <v>54</v>
      </c>
      <c r="B57" s="347" t="s">
        <v>143</v>
      </c>
      <c r="C57" s="349">
        <v>9958</v>
      </c>
      <c r="D57" s="349">
        <v>10579</v>
      </c>
    </row>
    <row r="58" spans="1:4" x14ac:dyDescent="0.2">
      <c r="A58" s="347" t="s">
        <v>54</v>
      </c>
      <c r="B58" s="347" t="s">
        <v>144</v>
      </c>
      <c r="C58" s="349">
        <v>11443</v>
      </c>
      <c r="D58" s="349">
        <v>10642</v>
      </c>
    </row>
    <row r="59" spans="1:4" x14ac:dyDescent="0.2">
      <c r="A59" s="347" t="s">
        <v>54</v>
      </c>
      <c r="B59" s="347" t="s">
        <v>145</v>
      </c>
      <c r="C59" s="349">
        <v>11190</v>
      </c>
      <c r="D59" s="349">
        <v>10680</v>
      </c>
    </row>
    <row r="60" spans="1:4" x14ac:dyDescent="0.2">
      <c r="A60" s="347" t="s">
        <v>54</v>
      </c>
      <c r="B60" s="347" t="s">
        <v>146</v>
      </c>
      <c r="C60" s="349">
        <v>10250</v>
      </c>
      <c r="D60" s="349">
        <v>10692</v>
      </c>
    </row>
    <row r="61" spans="1:4" x14ac:dyDescent="0.2">
      <c r="A61" s="347" t="s">
        <v>54</v>
      </c>
      <c r="B61" s="347" t="s">
        <v>147</v>
      </c>
      <c r="C61" s="349">
        <v>10998</v>
      </c>
      <c r="D61" s="349">
        <v>10727</v>
      </c>
    </row>
    <row r="62" spans="1:4" x14ac:dyDescent="0.2">
      <c r="A62" s="347" t="s">
        <v>54</v>
      </c>
      <c r="B62" s="347" t="s">
        <v>148</v>
      </c>
      <c r="C62" s="349">
        <v>10862</v>
      </c>
      <c r="D62" s="349">
        <v>10741</v>
      </c>
    </row>
    <row r="63" spans="1:4" x14ac:dyDescent="0.2">
      <c r="A63" s="347" t="s">
        <v>54</v>
      </c>
      <c r="B63" s="347" t="s">
        <v>149</v>
      </c>
      <c r="C63" s="349">
        <v>11198</v>
      </c>
      <c r="D63" s="349">
        <v>10741</v>
      </c>
    </row>
    <row r="64" spans="1:4" x14ac:dyDescent="0.2">
      <c r="A64" s="347" t="s">
        <v>54</v>
      </c>
      <c r="B64" s="347" t="s">
        <v>150</v>
      </c>
      <c r="C64" s="349">
        <v>11291</v>
      </c>
      <c r="D64" s="349">
        <v>10767</v>
      </c>
    </row>
    <row r="65" spans="1:4" x14ac:dyDescent="0.2">
      <c r="A65" s="347" t="s">
        <v>54</v>
      </c>
      <c r="B65" s="347" t="s">
        <v>151</v>
      </c>
      <c r="C65" s="349">
        <v>10062</v>
      </c>
      <c r="D65" s="349">
        <v>10802</v>
      </c>
    </row>
    <row r="66" spans="1:4" x14ac:dyDescent="0.2">
      <c r="A66" s="347" t="s">
        <v>78</v>
      </c>
      <c r="B66" s="347" t="s">
        <v>140</v>
      </c>
      <c r="C66" s="349">
        <v>11384</v>
      </c>
      <c r="D66" s="349">
        <v>10977</v>
      </c>
    </row>
    <row r="67" spans="1:4" x14ac:dyDescent="0.2">
      <c r="A67" s="347" t="s">
        <v>54</v>
      </c>
      <c r="B67" s="347" t="s">
        <v>141</v>
      </c>
      <c r="C67" s="349">
        <v>10934</v>
      </c>
      <c r="D67" s="349">
        <v>10978</v>
      </c>
    </row>
    <row r="68" spans="1:4" x14ac:dyDescent="0.2">
      <c r="A68" s="347" t="s">
        <v>54</v>
      </c>
      <c r="B68" s="347" t="s">
        <v>142</v>
      </c>
      <c r="C68" s="349">
        <v>12720</v>
      </c>
      <c r="D68" s="349">
        <v>11024</v>
      </c>
    </row>
    <row r="69" spans="1:4" x14ac:dyDescent="0.2">
      <c r="A69" s="347" t="s">
        <v>54</v>
      </c>
      <c r="B69" s="347" t="s">
        <v>143</v>
      </c>
      <c r="C69" s="349">
        <v>12177</v>
      </c>
      <c r="D69" s="349">
        <v>11209</v>
      </c>
    </row>
    <row r="70" spans="1:4" x14ac:dyDescent="0.2">
      <c r="A70" s="347" t="s">
        <v>54</v>
      </c>
      <c r="B70" s="347" t="s">
        <v>144</v>
      </c>
      <c r="C70" s="349">
        <v>13045</v>
      </c>
      <c r="D70" s="349">
        <v>11343</v>
      </c>
    </row>
    <row r="71" spans="1:4" x14ac:dyDescent="0.2">
      <c r="A71" s="347" t="s">
        <v>54</v>
      </c>
      <c r="B71" s="347" t="s">
        <v>145</v>
      </c>
      <c r="C71" s="349">
        <v>12731</v>
      </c>
      <c r="D71" s="349">
        <v>11471</v>
      </c>
    </row>
    <row r="72" spans="1:4" x14ac:dyDescent="0.2">
      <c r="A72" s="347" t="s">
        <v>54</v>
      </c>
      <c r="B72" s="347" t="s">
        <v>146</v>
      </c>
      <c r="C72" s="349">
        <v>12055</v>
      </c>
      <c r="D72" s="349">
        <v>11622</v>
      </c>
    </row>
    <row r="73" spans="1:4" x14ac:dyDescent="0.2">
      <c r="A73" s="347" t="s">
        <v>54</v>
      </c>
      <c r="B73" s="347" t="s">
        <v>147</v>
      </c>
      <c r="C73" s="349">
        <v>12738</v>
      </c>
      <c r="D73" s="349">
        <v>11767</v>
      </c>
    </row>
    <row r="74" spans="1:4" x14ac:dyDescent="0.2">
      <c r="A74" s="347" t="s">
        <v>54</v>
      </c>
      <c r="B74" s="347" t="s">
        <v>148</v>
      </c>
      <c r="C74" s="349">
        <v>12214</v>
      </c>
      <c r="D74" s="349">
        <v>11879</v>
      </c>
    </row>
    <row r="75" spans="1:4" x14ac:dyDescent="0.2">
      <c r="A75" s="347" t="s">
        <v>54</v>
      </c>
      <c r="B75" s="347" t="s">
        <v>149</v>
      </c>
      <c r="C75" s="349">
        <v>12324</v>
      </c>
      <c r="D75" s="349">
        <v>11973</v>
      </c>
    </row>
    <row r="76" spans="1:4" x14ac:dyDescent="0.2">
      <c r="A76" s="347" t="s">
        <v>54</v>
      </c>
      <c r="B76" s="347" t="s">
        <v>150</v>
      </c>
      <c r="C76" s="349">
        <v>12282</v>
      </c>
      <c r="D76" s="349">
        <v>12056</v>
      </c>
    </row>
    <row r="77" spans="1:4" x14ac:dyDescent="0.2">
      <c r="A77" s="347" t="s">
        <v>54</v>
      </c>
      <c r="B77" s="347" t="s">
        <v>151</v>
      </c>
      <c r="C77" s="349">
        <v>11489</v>
      </c>
      <c r="D77" s="349">
        <v>12174</v>
      </c>
    </row>
    <row r="78" spans="1:4" x14ac:dyDescent="0.2">
      <c r="A78" s="347" t="s">
        <v>79</v>
      </c>
      <c r="B78" s="347" t="s">
        <v>140</v>
      </c>
      <c r="C78" s="349">
        <v>12328</v>
      </c>
      <c r="D78" s="349">
        <v>12253</v>
      </c>
    </row>
    <row r="79" spans="1:4" x14ac:dyDescent="0.2">
      <c r="A79" s="347" t="s">
        <v>54</v>
      </c>
      <c r="B79" s="347" t="s">
        <v>141</v>
      </c>
      <c r="C79" s="349">
        <v>12668</v>
      </c>
      <c r="D79" s="349">
        <v>12398</v>
      </c>
    </row>
    <row r="80" spans="1:4" x14ac:dyDescent="0.2">
      <c r="A80" s="347" t="s">
        <v>54</v>
      </c>
      <c r="B80" s="347" t="s">
        <v>142</v>
      </c>
      <c r="C80" s="349">
        <v>14391</v>
      </c>
      <c r="D80" s="349">
        <v>12537</v>
      </c>
    </row>
    <row r="81" spans="1:4" x14ac:dyDescent="0.2">
      <c r="A81" s="347" t="s">
        <v>54</v>
      </c>
      <c r="B81" s="347" t="s">
        <v>143</v>
      </c>
      <c r="C81" s="349">
        <v>13205</v>
      </c>
      <c r="D81" s="349">
        <v>12623</v>
      </c>
    </row>
    <row r="82" spans="1:4" x14ac:dyDescent="0.2">
      <c r="A82" s="347" t="s">
        <v>54</v>
      </c>
      <c r="B82" s="347" t="s">
        <v>144</v>
      </c>
      <c r="C82" s="349">
        <v>14267</v>
      </c>
      <c r="D82" s="349">
        <v>12724</v>
      </c>
    </row>
    <row r="83" spans="1:4" x14ac:dyDescent="0.2">
      <c r="A83" s="347" t="s">
        <v>54</v>
      </c>
      <c r="B83" s="347" t="s">
        <v>145</v>
      </c>
      <c r="C83" s="349">
        <v>13745</v>
      </c>
      <c r="D83" s="349">
        <v>12809</v>
      </c>
    </row>
    <row r="84" spans="1:4" x14ac:dyDescent="0.2">
      <c r="A84" s="347" t="s">
        <v>54</v>
      </c>
      <c r="B84" s="347" t="s">
        <v>146</v>
      </c>
      <c r="C84" s="349">
        <v>13646</v>
      </c>
      <c r="D84" s="349">
        <v>12941</v>
      </c>
    </row>
    <row r="85" spans="1:4" x14ac:dyDescent="0.2">
      <c r="A85" s="347" t="s">
        <v>54</v>
      </c>
      <c r="B85" s="347" t="s">
        <v>147</v>
      </c>
      <c r="C85" s="349">
        <v>13964</v>
      </c>
      <c r="D85" s="349">
        <v>13044</v>
      </c>
    </row>
    <row r="86" spans="1:4" x14ac:dyDescent="0.2">
      <c r="A86" s="347" t="s">
        <v>54</v>
      </c>
      <c r="B86" s="347" t="s">
        <v>148</v>
      </c>
      <c r="C86" s="349">
        <v>13752</v>
      </c>
      <c r="D86" s="349">
        <v>13172</v>
      </c>
    </row>
    <row r="87" spans="1:4" x14ac:dyDescent="0.2">
      <c r="A87" s="347" t="s">
        <v>54</v>
      </c>
      <c r="B87" s="347" t="s">
        <v>149</v>
      </c>
      <c r="C87" s="349">
        <v>13847</v>
      </c>
      <c r="D87" s="349">
        <v>13299</v>
      </c>
    </row>
    <row r="88" spans="1:4" x14ac:dyDescent="0.2">
      <c r="A88" s="347" t="s">
        <v>54</v>
      </c>
      <c r="B88" s="347" t="s">
        <v>150</v>
      </c>
      <c r="C88" s="349">
        <v>13327</v>
      </c>
      <c r="D88" s="349">
        <v>13386</v>
      </c>
    </row>
    <row r="89" spans="1:4" x14ac:dyDescent="0.2">
      <c r="A89" s="347" t="s">
        <v>54</v>
      </c>
      <c r="B89" s="347" t="s">
        <v>151</v>
      </c>
      <c r="C89" s="349">
        <v>11471</v>
      </c>
      <c r="D89" s="349">
        <v>13384</v>
      </c>
    </row>
    <row r="90" spans="1:4" x14ac:dyDescent="0.2">
      <c r="A90" s="347" t="s">
        <v>80</v>
      </c>
      <c r="B90" s="347" t="s">
        <v>140</v>
      </c>
      <c r="C90" s="349">
        <v>11126</v>
      </c>
      <c r="D90" s="349">
        <v>13284</v>
      </c>
    </row>
    <row r="91" spans="1:4" x14ac:dyDescent="0.2">
      <c r="A91" s="347" t="s">
        <v>54</v>
      </c>
      <c r="B91" s="347" t="s">
        <v>141</v>
      </c>
      <c r="C91" s="349">
        <v>11308</v>
      </c>
      <c r="D91" s="349">
        <v>13171</v>
      </c>
    </row>
    <row r="92" spans="1:4" x14ac:dyDescent="0.2">
      <c r="A92" s="347" t="s">
        <v>54</v>
      </c>
      <c r="B92" s="347" t="s">
        <v>142</v>
      </c>
      <c r="C92" s="349">
        <v>13109</v>
      </c>
      <c r="D92" s="349">
        <v>13064</v>
      </c>
    </row>
    <row r="93" spans="1:4" x14ac:dyDescent="0.2">
      <c r="A93" s="347" t="s">
        <v>54</v>
      </c>
      <c r="B93" s="347" t="s">
        <v>143</v>
      </c>
      <c r="C93" s="349">
        <v>9902</v>
      </c>
      <c r="D93" s="349">
        <v>12789</v>
      </c>
    </row>
    <row r="94" spans="1:4" x14ac:dyDescent="0.2">
      <c r="A94" s="347" t="s">
        <v>54</v>
      </c>
      <c r="B94" s="347" t="s">
        <v>144</v>
      </c>
      <c r="C94" s="349">
        <v>8924</v>
      </c>
      <c r="D94" s="349">
        <v>12344</v>
      </c>
    </row>
    <row r="95" spans="1:4" x14ac:dyDescent="0.2">
      <c r="A95" s="347" t="s">
        <v>54</v>
      </c>
      <c r="B95" s="347" t="s">
        <v>145</v>
      </c>
      <c r="C95" s="349">
        <v>11498</v>
      </c>
      <c r="D95" s="349">
        <v>12156</v>
      </c>
    </row>
    <row r="96" spans="1:4" x14ac:dyDescent="0.2">
      <c r="A96" s="347" t="s">
        <v>54</v>
      </c>
      <c r="B96" s="347" t="s">
        <v>146</v>
      </c>
      <c r="C96" s="349">
        <v>13446</v>
      </c>
      <c r="D96" s="349">
        <v>12140</v>
      </c>
    </row>
    <row r="97" spans="1:4" x14ac:dyDescent="0.2">
      <c r="A97" s="347" t="s">
        <v>54</v>
      </c>
      <c r="B97" s="347" t="s">
        <v>147</v>
      </c>
      <c r="C97" s="349">
        <v>12841</v>
      </c>
      <c r="D97" s="349">
        <v>12046</v>
      </c>
    </row>
    <row r="98" spans="1:4" x14ac:dyDescent="0.2">
      <c r="A98" s="347" t="s">
        <v>54</v>
      </c>
      <c r="B98" s="347" t="s">
        <v>148</v>
      </c>
      <c r="C98" s="349">
        <v>13362</v>
      </c>
      <c r="D98" s="349">
        <v>12014</v>
      </c>
    </row>
    <row r="99" spans="1:4" x14ac:dyDescent="0.2">
      <c r="A99" s="347" t="s">
        <v>54</v>
      </c>
      <c r="B99" s="347" t="s">
        <v>149</v>
      </c>
      <c r="C99" s="349">
        <v>13386</v>
      </c>
      <c r="D99" s="349">
        <v>11975</v>
      </c>
    </row>
    <row r="100" spans="1:4" x14ac:dyDescent="0.2">
      <c r="A100" s="347" t="s">
        <v>54</v>
      </c>
      <c r="B100" s="347" t="s">
        <v>150</v>
      </c>
      <c r="C100" s="349">
        <v>12857</v>
      </c>
      <c r="D100" s="349">
        <v>11936</v>
      </c>
    </row>
    <row r="101" spans="1:4" x14ac:dyDescent="0.2">
      <c r="A101" s="347" t="s">
        <v>54</v>
      </c>
      <c r="B101" s="347" t="s">
        <v>151</v>
      </c>
      <c r="C101" s="349">
        <v>12287</v>
      </c>
      <c r="D101" s="349">
        <v>12004</v>
      </c>
    </row>
    <row r="102" spans="1:4" x14ac:dyDescent="0.2">
      <c r="A102" s="347" t="s">
        <v>464</v>
      </c>
      <c r="B102" s="347" t="s">
        <v>140</v>
      </c>
      <c r="C102" s="349">
        <v>11979</v>
      </c>
      <c r="D102" s="349">
        <v>12075</v>
      </c>
    </row>
    <row r="103" spans="1:4" x14ac:dyDescent="0.2">
      <c r="A103" s="347" t="s">
        <v>54</v>
      </c>
      <c r="B103" s="347" t="s">
        <v>141</v>
      </c>
      <c r="C103" s="349">
        <v>12826</v>
      </c>
      <c r="D103" s="349">
        <v>12202</v>
      </c>
    </row>
    <row r="104" spans="1:4" x14ac:dyDescent="0.2">
      <c r="A104" s="347" t="s">
        <v>54</v>
      </c>
      <c r="B104" s="347" t="s">
        <v>142</v>
      </c>
      <c r="C104" s="349">
        <v>14660</v>
      </c>
      <c r="D104" s="349">
        <v>12331</v>
      </c>
    </row>
    <row r="105" spans="1:4" x14ac:dyDescent="0.2">
      <c r="A105" s="347" t="s">
        <v>54</v>
      </c>
      <c r="B105" s="347" t="s">
        <v>143</v>
      </c>
      <c r="C105" s="349">
        <v>13895</v>
      </c>
      <c r="D105" s="349">
        <v>12663</v>
      </c>
    </row>
    <row r="106" spans="1:4" x14ac:dyDescent="0.2">
      <c r="A106" s="347" t="s">
        <v>54</v>
      </c>
      <c r="B106" s="347" t="s">
        <v>144</v>
      </c>
      <c r="C106" s="349">
        <v>13135</v>
      </c>
      <c r="D106" s="349">
        <v>13014</v>
      </c>
    </row>
    <row r="107" spans="1:4" x14ac:dyDescent="0.2">
      <c r="A107" s="347" t="s">
        <v>54</v>
      </c>
      <c r="B107" s="347" t="s">
        <v>145</v>
      </c>
      <c r="C107" s="349">
        <v>13886</v>
      </c>
      <c r="D107" s="349">
        <v>13213</v>
      </c>
    </row>
    <row r="108" spans="1:4" x14ac:dyDescent="0.2">
      <c r="A108" s="347" t="s">
        <v>54</v>
      </c>
      <c r="B108" s="347" t="s">
        <v>146</v>
      </c>
      <c r="C108" s="349">
        <v>14796</v>
      </c>
      <c r="D108" s="349">
        <v>13326</v>
      </c>
    </row>
    <row r="109" spans="1:4" x14ac:dyDescent="0.2">
      <c r="A109" s="347" t="s">
        <v>54</v>
      </c>
      <c r="B109" s="347" t="s">
        <v>147</v>
      </c>
      <c r="C109" s="349">
        <v>13870</v>
      </c>
      <c r="D109" s="349">
        <v>13411</v>
      </c>
    </row>
    <row r="110" spans="1:4" x14ac:dyDescent="0.2">
      <c r="A110" s="347" t="s">
        <v>54</v>
      </c>
      <c r="B110" s="347" t="s">
        <v>148</v>
      </c>
      <c r="C110" s="349">
        <v>13236</v>
      </c>
      <c r="D110" s="349">
        <v>13401</v>
      </c>
    </row>
    <row r="111" spans="1:4" x14ac:dyDescent="0.2">
      <c r="A111" s="347" t="s">
        <v>54</v>
      </c>
      <c r="B111" s="347" t="s">
        <v>149</v>
      </c>
      <c r="C111" s="349">
        <v>14610</v>
      </c>
      <c r="D111" s="349">
        <v>13503</v>
      </c>
    </row>
    <row r="112" spans="1:4" x14ac:dyDescent="0.2">
      <c r="A112" s="347" t="s">
        <v>54</v>
      </c>
      <c r="B112" s="347" t="s">
        <v>150</v>
      </c>
      <c r="C112" s="349">
        <v>14774</v>
      </c>
      <c r="D112" s="349">
        <v>13663</v>
      </c>
    </row>
    <row r="113" spans="1:4" x14ac:dyDescent="0.2">
      <c r="A113" s="347" t="s">
        <v>54</v>
      </c>
      <c r="B113" s="347" t="s">
        <v>151</v>
      </c>
      <c r="C113" s="349">
        <v>14421</v>
      </c>
      <c r="D113" s="349">
        <v>13841</v>
      </c>
    </row>
    <row r="114" spans="1:4" x14ac:dyDescent="0.2">
      <c r="A114" s="347" t="s">
        <v>779</v>
      </c>
      <c r="B114" s="347" t="s">
        <v>140</v>
      </c>
      <c r="C114" s="349">
        <v>14235</v>
      </c>
      <c r="D114" s="349">
        <v>14029</v>
      </c>
    </row>
    <row r="115" spans="1:4" x14ac:dyDescent="0.2">
      <c r="A115" s="347" t="s">
        <v>54</v>
      </c>
      <c r="B115" s="347" t="s">
        <v>141</v>
      </c>
      <c r="C115" s="349">
        <v>15137</v>
      </c>
      <c r="D115" s="349">
        <v>14221</v>
      </c>
    </row>
    <row r="116" spans="1:4" x14ac:dyDescent="0.2">
      <c r="A116" s="347" t="s">
        <v>54</v>
      </c>
      <c r="B116" s="347" t="s">
        <v>142</v>
      </c>
      <c r="C116" s="349">
        <v>15947</v>
      </c>
      <c r="D116" s="349">
        <v>14328</v>
      </c>
    </row>
    <row r="117" spans="1:4" x14ac:dyDescent="0.2">
      <c r="A117" s="347" t="s">
        <v>54</v>
      </c>
      <c r="B117" s="347" t="s">
        <v>143</v>
      </c>
      <c r="C117" s="349">
        <v>15224</v>
      </c>
      <c r="D117" s="349">
        <v>14439</v>
      </c>
    </row>
    <row r="118" spans="1:4" x14ac:dyDescent="0.2">
      <c r="A118" s="347" t="s">
        <v>54</v>
      </c>
      <c r="B118" s="347" t="s">
        <v>144</v>
      </c>
      <c r="C118" s="349">
        <v>16284</v>
      </c>
      <c r="D118" s="349">
        <v>14702</v>
      </c>
    </row>
    <row r="119" spans="1:4" x14ac:dyDescent="0.2">
      <c r="A119" s="347" t="s">
        <v>54</v>
      </c>
      <c r="B119" s="347" t="s">
        <v>145</v>
      </c>
      <c r="C119" s="349">
        <v>16104</v>
      </c>
      <c r="D119" s="349">
        <v>14886</v>
      </c>
    </row>
    <row r="120" spans="1:4" x14ac:dyDescent="0.2">
      <c r="A120" s="347" t="s">
        <v>54</v>
      </c>
      <c r="B120" s="347" t="s">
        <v>146</v>
      </c>
      <c r="C120" s="349">
        <v>16716</v>
      </c>
      <c r="D120" s="349">
        <v>15047</v>
      </c>
    </row>
    <row r="121" spans="1:4" x14ac:dyDescent="0.2">
      <c r="A121" s="347" t="s">
        <v>54</v>
      </c>
      <c r="B121" s="347" t="s">
        <v>147</v>
      </c>
      <c r="C121" s="349">
        <v>17383</v>
      </c>
      <c r="D121" s="349">
        <v>15339</v>
      </c>
    </row>
    <row r="122" spans="1:4" x14ac:dyDescent="0.2">
      <c r="A122" s="347" t="s">
        <v>54</v>
      </c>
      <c r="B122" s="347" t="s">
        <v>148</v>
      </c>
      <c r="C122" s="349">
        <v>17426</v>
      </c>
      <c r="D122" s="349">
        <v>15688</v>
      </c>
    </row>
    <row r="123" spans="1:4" x14ac:dyDescent="0.2">
      <c r="A123" s="347" t="s">
        <v>54</v>
      </c>
      <c r="B123" s="347" t="s">
        <v>149</v>
      </c>
      <c r="C123" s="349">
        <v>16773</v>
      </c>
      <c r="D123" s="349">
        <v>15869</v>
      </c>
    </row>
    <row r="124" spans="1:4" x14ac:dyDescent="0.2">
      <c r="A124" s="347" t="s">
        <v>54</v>
      </c>
      <c r="B124" s="347" t="s">
        <v>150</v>
      </c>
      <c r="C124" s="349">
        <v>16641</v>
      </c>
      <c r="D124" s="349">
        <v>16024</v>
      </c>
    </row>
    <row r="125" spans="1:4" x14ac:dyDescent="0.2">
      <c r="A125" s="347" t="s">
        <v>54</v>
      </c>
      <c r="B125" s="347" t="s">
        <v>151</v>
      </c>
      <c r="C125" s="349">
        <v>17420</v>
      </c>
      <c r="D125" s="349">
        <v>16274</v>
      </c>
    </row>
    <row r="126" spans="1:4" x14ac:dyDescent="0.2">
      <c r="A126" s="347" t="s">
        <v>1237</v>
      </c>
      <c r="B126" s="347" t="s">
        <v>140</v>
      </c>
      <c r="C126" s="349">
        <v>16528</v>
      </c>
      <c r="D126" s="349">
        <v>16465</v>
      </c>
    </row>
  </sheetData>
  <mergeCells count="1">
    <mergeCell ref="H1:I1"/>
  </mergeCells>
  <hyperlinks>
    <hyperlink ref="H1:I1" location="Index!A1" display="Regresar al Índice" xr:uid="{AE0F73E5-A170-441B-B984-208DB3F64FA4}"/>
  </hyperlink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8"/>
  <dimension ref="A1:AM216"/>
  <sheetViews>
    <sheetView topLeftCell="V1" zoomScaleNormal="100" workbookViewId="0">
      <selection activeCell="A2" sqref="A2"/>
    </sheetView>
  </sheetViews>
  <sheetFormatPr baseColWidth="10" defaultColWidth="11.42578125" defaultRowHeight="12.75" x14ac:dyDescent="0.2"/>
  <cols>
    <col min="1" max="1" width="34.42578125" style="24" customWidth="1"/>
    <col min="2" max="2" width="9.140625" style="24" bestFit="1" customWidth="1"/>
    <col min="3" max="3" width="13" style="24" customWidth="1"/>
    <col min="4" max="4" width="9.42578125" style="24" customWidth="1"/>
    <col min="5" max="5" width="10.5703125" style="24" customWidth="1"/>
    <col min="6" max="6" width="8" style="24" customWidth="1"/>
    <col min="7" max="7" width="12.7109375" style="24" customWidth="1"/>
    <col min="8" max="8" width="8" style="24" customWidth="1"/>
    <col min="9" max="9" width="8.140625" style="24" customWidth="1"/>
    <col min="10" max="14" width="11.42578125" style="24" customWidth="1"/>
    <col min="15" max="15" width="11.42578125" style="24"/>
    <col min="16" max="25" width="11.42578125" style="24" customWidth="1"/>
    <col min="26" max="16384" width="11.42578125" style="24"/>
  </cols>
  <sheetData>
    <row r="1" spans="1:39" x14ac:dyDescent="0.2">
      <c r="A1" s="107" t="s">
        <v>1493</v>
      </c>
      <c r="H1" s="409" t="s">
        <v>38</v>
      </c>
      <c r="I1" s="409"/>
    </row>
    <row r="2" spans="1:39" x14ac:dyDescent="0.2">
      <c r="A2" s="92" t="s">
        <v>750</v>
      </c>
    </row>
    <row r="3" spans="1:39" x14ac:dyDescent="0.2">
      <c r="A3" s="92"/>
    </row>
    <row r="4" spans="1:39" x14ac:dyDescent="0.2">
      <c r="A4" s="92"/>
    </row>
    <row r="5" spans="1:39" x14ac:dyDescent="0.2">
      <c r="A5" s="92"/>
      <c r="B5" s="21"/>
    </row>
    <row r="6" spans="1:39" ht="12.75" customHeight="1" x14ac:dyDescent="0.2">
      <c r="A6" s="411" t="s">
        <v>35</v>
      </c>
      <c r="B6" s="410">
        <v>2020</v>
      </c>
      <c r="C6" s="410"/>
      <c r="D6" s="410"/>
      <c r="E6" s="410"/>
      <c r="F6" s="410"/>
      <c r="G6" s="410"/>
      <c r="H6" s="410"/>
      <c r="I6" s="410"/>
      <c r="J6" s="412">
        <v>2021</v>
      </c>
      <c r="K6" s="412"/>
      <c r="L6" s="412"/>
      <c r="M6" s="412"/>
      <c r="N6" s="412"/>
      <c r="O6" s="412"/>
      <c r="P6" s="412"/>
      <c r="Q6" s="412"/>
      <c r="R6" s="412"/>
      <c r="S6" s="412"/>
      <c r="T6" s="412"/>
      <c r="U6" s="412"/>
      <c r="V6" s="412">
        <v>2022</v>
      </c>
      <c r="W6" s="412"/>
      <c r="X6" s="412"/>
      <c r="Y6" s="412"/>
      <c r="Z6" s="412"/>
      <c r="AA6" s="412"/>
      <c r="AB6" s="412"/>
      <c r="AC6" s="412"/>
      <c r="AD6" s="412"/>
      <c r="AE6" s="412"/>
      <c r="AF6" s="412"/>
      <c r="AG6" s="412"/>
      <c r="AH6" s="412">
        <v>2023</v>
      </c>
      <c r="AI6" s="412"/>
      <c r="AJ6" s="410" t="s">
        <v>280</v>
      </c>
      <c r="AK6" s="410"/>
      <c r="AL6" s="410" t="s">
        <v>635</v>
      </c>
      <c r="AM6" s="410"/>
    </row>
    <row r="7" spans="1:39" ht="25.5" x14ac:dyDescent="0.2">
      <c r="A7" s="411"/>
      <c r="B7" s="324" t="s">
        <v>40</v>
      </c>
      <c r="C7" s="324" t="s">
        <v>44</v>
      </c>
      <c r="D7" s="324" t="s">
        <v>45</v>
      </c>
      <c r="E7" s="324" t="s">
        <v>46</v>
      </c>
      <c r="F7" s="324" t="s">
        <v>47</v>
      </c>
      <c r="G7" s="324" t="s">
        <v>48</v>
      </c>
      <c r="H7" s="324" t="s">
        <v>49</v>
      </c>
      <c r="I7" s="324" t="s">
        <v>50</v>
      </c>
      <c r="J7" s="324" t="s">
        <v>39</v>
      </c>
      <c r="K7" s="324" t="s">
        <v>40</v>
      </c>
      <c r="L7" s="324" t="s">
        <v>41</v>
      </c>
      <c r="M7" s="324" t="s">
        <v>42</v>
      </c>
      <c r="N7" s="324" t="s">
        <v>43</v>
      </c>
      <c r="O7" s="324" t="s">
        <v>44</v>
      </c>
      <c r="P7" s="324" t="s">
        <v>45</v>
      </c>
      <c r="Q7" s="324" t="s">
        <v>46</v>
      </c>
      <c r="R7" s="324" t="s">
        <v>47</v>
      </c>
      <c r="S7" s="324" t="s">
        <v>48</v>
      </c>
      <c r="T7" s="324" t="s">
        <v>49</v>
      </c>
      <c r="U7" s="324" t="s">
        <v>50</v>
      </c>
      <c r="V7" s="324" t="s">
        <v>39</v>
      </c>
      <c r="W7" s="324" t="s">
        <v>40</v>
      </c>
      <c r="X7" s="324" t="s">
        <v>41</v>
      </c>
      <c r="Y7" s="324" t="s">
        <v>42</v>
      </c>
      <c r="Z7" s="324" t="s">
        <v>43</v>
      </c>
      <c r="AA7" s="324" t="s">
        <v>44</v>
      </c>
      <c r="AB7" s="324" t="s">
        <v>45</v>
      </c>
      <c r="AC7" s="324" t="s">
        <v>46</v>
      </c>
      <c r="AD7" s="324" t="s">
        <v>47</v>
      </c>
      <c r="AE7" s="324" t="s">
        <v>48</v>
      </c>
      <c r="AF7" s="324" t="s">
        <v>49</v>
      </c>
      <c r="AG7" s="324" t="s">
        <v>50</v>
      </c>
      <c r="AH7" s="324" t="s">
        <v>1250</v>
      </c>
      <c r="AI7" s="324" t="s">
        <v>40</v>
      </c>
      <c r="AJ7" s="324" t="s">
        <v>296</v>
      </c>
      <c r="AK7" s="324" t="s">
        <v>419</v>
      </c>
      <c r="AL7" s="324" t="s">
        <v>296</v>
      </c>
      <c r="AM7" s="324" t="s">
        <v>419</v>
      </c>
    </row>
    <row r="8" spans="1:39" ht="12.75" customHeight="1" x14ac:dyDescent="0.2">
      <c r="A8" s="325" t="s">
        <v>36</v>
      </c>
      <c r="B8" s="303">
        <v>41.838602329450907</v>
      </c>
      <c r="C8" s="303">
        <v>35.235715067593461</v>
      </c>
      <c r="D8" s="303">
        <v>32.712146422628948</v>
      </c>
      <c r="E8" s="303">
        <v>33.68552412645591</v>
      </c>
      <c r="F8" s="303">
        <v>33.815609090054785</v>
      </c>
      <c r="G8" s="303">
        <v>32.251655629139073</v>
      </c>
      <c r="H8" s="303">
        <v>32.138103161397666</v>
      </c>
      <c r="I8" s="303">
        <v>32.371048252911812</v>
      </c>
      <c r="J8" s="303">
        <v>33.760399334442596</v>
      </c>
      <c r="K8" s="303">
        <v>34.134775374376041</v>
      </c>
      <c r="L8" s="303">
        <v>37.868988391376448</v>
      </c>
      <c r="M8" s="303">
        <v>39.692179700499167</v>
      </c>
      <c r="N8" s="303">
        <v>38.885191347753747</v>
      </c>
      <c r="O8" s="303">
        <v>41.229235880398669</v>
      </c>
      <c r="P8" s="303">
        <v>37.034883720930239</v>
      </c>
      <c r="Q8" s="303">
        <v>36.608623548922054</v>
      </c>
      <c r="R8" s="303">
        <v>38.843594009983363</v>
      </c>
      <c r="S8" s="303">
        <v>38.928571428571431</v>
      </c>
      <c r="T8" s="303">
        <v>37.895174708818629</v>
      </c>
      <c r="U8" s="303">
        <v>39.084858569051583</v>
      </c>
      <c r="V8" s="303">
        <v>38.391376451077946</v>
      </c>
      <c r="W8" s="303">
        <v>38.828903654485046</v>
      </c>
      <c r="X8" s="303">
        <v>37.441860465116278</v>
      </c>
      <c r="Y8" s="303">
        <v>37.753743760399331</v>
      </c>
      <c r="Z8" s="303">
        <v>38.098006644518271</v>
      </c>
      <c r="AA8" s="303">
        <v>39.029850746268664</v>
      </c>
      <c r="AB8" s="303">
        <v>38.228476821192046</v>
      </c>
      <c r="AC8" s="303">
        <v>39.168526140063797</v>
      </c>
      <c r="AD8" s="303">
        <v>39.908637873754152</v>
      </c>
      <c r="AE8" s="303">
        <v>40.897009966777411</v>
      </c>
      <c r="AF8" s="303">
        <v>39.036544850498338</v>
      </c>
      <c r="AG8" s="303">
        <v>40.463458110516932</v>
      </c>
      <c r="AH8" s="303">
        <v>39.485049833887047</v>
      </c>
      <c r="AI8" s="303">
        <v>38.696013289036543</v>
      </c>
      <c r="AJ8" s="326">
        <f>AI8/AH8-1</f>
        <v>-1.9983172065629051E-2</v>
      </c>
      <c r="AK8" s="303">
        <f>AI8-AH8</f>
        <v>-0.78903654485050367</v>
      </c>
      <c r="AL8" s="326">
        <f>AI8/W8-1</f>
        <v>-3.4224598930481243E-3</v>
      </c>
      <c r="AM8" s="303">
        <f>AI8-W8</f>
        <v>-0.13289036544850319</v>
      </c>
    </row>
    <row r="9" spans="1:39" ht="28.5" customHeight="1" x14ac:dyDescent="0.2">
      <c r="A9" s="327" t="s">
        <v>436</v>
      </c>
      <c r="B9" s="328">
        <v>40.557404326123127</v>
      </c>
      <c r="C9" s="328">
        <v>30.504966887417218</v>
      </c>
      <c r="D9" s="328">
        <v>28.868552412645592</v>
      </c>
      <c r="E9" s="328">
        <v>29.118136439267886</v>
      </c>
      <c r="F9" s="328">
        <v>30.897009966777407</v>
      </c>
      <c r="G9" s="328">
        <v>31.125827814569536</v>
      </c>
      <c r="H9" s="328">
        <v>30.199667221297837</v>
      </c>
      <c r="I9" s="328">
        <v>29.700499168053245</v>
      </c>
      <c r="J9" s="328">
        <v>31.447587354409318</v>
      </c>
      <c r="K9" s="328">
        <v>30.865224625623959</v>
      </c>
      <c r="L9" s="328">
        <v>33.540630182421225</v>
      </c>
      <c r="M9" s="328">
        <v>36.522462562396008</v>
      </c>
      <c r="N9" s="328">
        <v>36.938435940099836</v>
      </c>
      <c r="O9" s="328">
        <v>39.036544850498338</v>
      </c>
      <c r="P9" s="328">
        <v>35.963455149501662</v>
      </c>
      <c r="Q9" s="328">
        <v>36.442786069651739</v>
      </c>
      <c r="R9" s="328">
        <v>36.980033277870213</v>
      </c>
      <c r="S9" s="328">
        <v>38.455149501661133</v>
      </c>
      <c r="T9" s="328">
        <v>36.397670549084857</v>
      </c>
      <c r="U9" s="328">
        <v>38.727121464226286</v>
      </c>
      <c r="V9" s="328">
        <v>37.603648424543948</v>
      </c>
      <c r="W9" s="328">
        <v>38.870431893687709</v>
      </c>
      <c r="X9" s="328">
        <v>38.081395348837212</v>
      </c>
      <c r="Y9" s="328">
        <v>39.018302828618971</v>
      </c>
      <c r="Z9" s="328">
        <v>38.953488372093027</v>
      </c>
      <c r="AA9" s="328">
        <v>41.542288557213929</v>
      </c>
      <c r="AB9" s="328">
        <v>38.162251655629142</v>
      </c>
      <c r="AC9" s="328">
        <v>38.289036544850497</v>
      </c>
      <c r="AD9" s="328">
        <v>39.202657807308967</v>
      </c>
      <c r="AE9" s="328">
        <v>40.116279069767444</v>
      </c>
      <c r="AF9" s="328">
        <v>39.451827242524914</v>
      </c>
      <c r="AG9" s="328">
        <v>39.304812834224599</v>
      </c>
      <c r="AH9" s="328">
        <v>41.320598006644516</v>
      </c>
      <c r="AI9" s="328">
        <v>41.985049833887047</v>
      </c>
      <c r="AJ9" s="329">
        <f t="shared" ref="AJ9:AJ13" si="0">AI9/AH9-1</f>
        <v>1.6080402010050454E-2</v>
      </c>
      <c r="AK9" s="328">
        <f t="shared" ref="AK9:AK13" si="1">AI9-AH9</f>
        <v>0.66445182724253016</v>
      </c>
      <c r="AL9" s="329">
        <f t="shared" ref="AL9:AL13" si="2">AI9/W9-1</f>
        <v>8.0128205128205288E-2</v>
      </c>
      <c r="AM9" s="328">
        <f t="shared" ref="AM9:AM13" si="3">AI9-W9</f>
        <v>3.1146179401993379</v>
      </c>
    </row>
    <row r="10" spans="1:39" ht="38.25" x14ac:dyDescent="0.2">
      <c r="A10" s="330" t="s">
        <v>437</v>
      </c>
      <c r="B10" s="302">
        <v>48.211314475873543</v>
      </c>
      <c r="C10" s="302">
        <v>50.703642384105962</v>
      </c>
      <c r="D10" s="302">
        <v>49.667221297836939</v>
      </c>
      <c r="E10" s="302">
        <v>53.078202995008319</v>
      </c>
      <c r="F10" s="302">
        <v>50.166112956810629</v>
      </c>
      <c r="G10" s="302">
        <v>47.226821192052981</v>
      </c>
      <c r="H10" s="302">
        <v>46.339434276206326</v>
      </c>
      <c r="I10" s="302">
        <v>48.336106489184694</v>
      </c>
      <c r="J10" s="302">
        <v>49.084858569051583</v>
      </c>
      <c r="K10" s="302">
        <v>48.960066555740433</v>
      </c>
      <c r="L10" s="302">
        <v>54.892205638474294</v>
      </c>
      <c r="M10" s="302">
        <v>56.198003327787021</v>
      </c>
      <c r="N10" s="302">
        <v>53.577371048252914</v>
      </c>
      <c r="O10" s="302">
        <v>57.973421926910298</v>
      </c>
      <c r="P10" s="302">
        <v>50.747508305647841</v>
      </c>
      <c r="Q10" s="302">
        <v>49.087893864013267</v>
      </c>
      <c r="R10" s="302">
        <v>54.700499168053241</v>
      </c>
      <c r="S10" s="302">
        <v>52.616279069767444</v>
      </c>
      <c r="T10" s="302">
        <v>50.873544093178033</v>
      </c>
      <c r="U10" s="302">
        <v>52.163061564059902</v>
      </c>
      <c r="V10" s="302">
        <v>51.907131011608627</v>
      </c>
      <c r="W10" s="302">
        <v>52.740863787375417</v>
      </c>
      <c r="X10" s="302">
        <v>48.421926910299007</v>
      </c>
      <c r="Y10" s="302">
        <v>48.003327787021632</v>
      </c>
      <c r="Z10" s="302">
        <v>50.498338870431894</v>
      </c>
      <c r="AA10" s="302">
        <v>52.653399668325044</v>
      </c>
      <c r="AB10" s="302">
        <v>49.91721854304636</v>
      </c>
      <c r="AC10" s="302">
        <v>52.736318407960198</v>
      </c>
      <c r="AD10" s="302">
        <v>51.121262458471762</v>
      </c>
      <c r="AE10" s="302">
        <v>51.785714285714285</v>
      </c>
      <c r="AF10" s="302">
        <v>49.833887043189371</v>
      </c>
      <c r="AG10" s="302">
        <v>51.292335115864525</v>
      </c>
      <c r="AH10" s="302">
        <v>51.661129568106311</v>
      </c>
      <c r="AI10" s="302">
        <v>49.252491694352159</v>
      </c>
      <c r="AJ10" s="331">
        <f t="shared" si="0"/>
        <v>-4.6623794212218628E-2</v>
      </c>
      <c r="AK10" s="302">
        <f t="shared" si="1"/>
        <v>-2.4086378737541523</v>
      </c>
      <c r="AL10" s="331">
        <f t="shared" si="2"/>
        <v>-6.6141732283464649E-2</v>
      </c>
      <c r="AM10" s="302">
        <f t="shared" si="3"/>
        <v>-3.4883720930232585</v>
      </c>
    </row>
    <row r="11" spans="1:39" ht="38.25" x14ac:dyDescent="0.2">
      <c r="A11" s="327" t="s">
        <v>438</v>
      </c>
      <c r="B11" s="328">
        <v>40.806988352745421</v>
      </c>
      <c r="C11" s="328">
        <v>28.766556291390728</v>
      </c>
      <c r="D11" s="328">
        <v>24.292845257903494</v>
      </c>
      <c r="E11" s="328">
        <v>22.795341098169718</v>
      </c>
      <c r="F11" s="328">
        <v>25.498338870431894</v>
      </c>
      <c r="G11" s="328">
        <v>25.082781456953644</v>
      </c>
      <c r="H11" s="328">
        <v>25.623960066555739</v>
      </c>
      <c r="I11" s="328">
        <v>24.916805324459233</v>
      </c>
      <c r="J11" s="328">
        <v>27.495840266222963</v>
      </c>
      <c r="K11" s="328">
        <v>25.9567387687188</v>
      </c>
      <c r="L11" s="328">
        <v>32.048092868988391</v>
      </c>
      <c r="M11" s="328">
        <v>34.193011647254579</v>
      </c>
      <c r="N11" s="328">
        <v>35.024958402662229</v>
      </c>
      <c r="O11" s="328">
        <v>37.043189368770761</v>
      </c>
      <c r="P11" s="328">
        <v>36.544850498338867</v>
      </c>
      <c r="Q11" s="328">
        <v>36.235489220563849</v>
      </c>
      <c r="R11" s="328">
        <v>37.853577371048253</v>
      </c>
      <c r="S11" s="328">
        <v>38.538205980066444</v>
      </c>
      <c r="T11" s="328">
        <v>37.229617304492514</v>
      </c>
      <c r="U11" s="328">
        <v>37.603993344425959</v>
      </c>
      <c r="V11" s="328">
        <v>36.77446102819237</v>
      </c>
      <c r="W11" s="328">
        <v>37.790697674418603</v>
      </c>
      <c r="X11" s="328">
        <v>37.5</v>
      </c>
      <c r="Y11" s="328">
        <v>38.851913477537437</v>
      </c>
      <c r="Z11" s="328">
        <v>38.787375415282391</v>
      </c>
      <c r="AA11" s="328">
        <v>38.847429519071312</v>
      </c>
      <c r="AB11" s="328">
        <v>38.493377483443709</v>
      </c>
      <c r="AC11" s="328">
        <v>38.538205980066444</v>
      </c>
      <c r="AD11" s="328">
        <v>39.700996677740861</v>
      </c>
      <c r="AE11" s="328">
        <v>40.573089700996675</v>
      </c>
      <c r="AF11" s="328">
        <v>39.700996677740861</v>
      </c>
      <c r="AG11" s="328">
        <v>39.795008912655973</v>
      </c>
      <c r="AH11" s="328">
        <v>38.662790697674417</v>
      </c>
      <c r="AI11" s="328">
        <v>39.119601328903656</v>
      </c>
      <c r="AJ11" s="329">
        <f t="shared" si="0"/>
        <v>1.1815252416756294E-2</v>
      </c>
      <c r="AK11" s="328">
        <f t="shared" si="1"/>
        <v>0.4568106312292386</v>
      </c>
      <c r="AL11" s="329">
        <f t="shared" si="2"/>
        <v>3.5164835164835262E-2</v>
      </c>
      <c r="AM11" s="328">
        <f t="shared" si="3"/>
        <v>1.3289036544850532</v>
      </c>
    </row>
    <row r="12" spans="1:39" ht="38.25" x14ac:dyDescent="0.2">
      <c r="A12" s="330" t="s">
        <v>439</v>
      </c>
      <c r="B12" s="302">
        <v>52.163061564059902</v>
      </c>
      <c r="C12" s="302">
        <v>53.062913907284766</v>
      </c>
      <c r="D12" s="302">
        <v>49.500831946755405</v>
      </c>
      <c r="E12" s="302">
        <v>53.785357737104825</v>
      </c>
      <c r="F12" s="302">
        <v>52.533222591362126</v>
      </c>
      <c r="G12" s="302">
        <v>47.309602649006621</v>
      </c>
      <c r="H12" s="302">
        <v>47.712146422628955</v>
      </c>
      <c r="I12" s="302">
        <v>48.336106489184694</v>
      </c>
      <c r="J12" s="302">
        <v>49.0432612312812</v>
      </c>
      <c r="K12" s="302">
        <v>52.246256239600669</v>
      </c>
      <c r="L12" s="302">
        <v>56.923714759535656</v>
      </c>
      <c r="M12" s="302">
        <v>57.986688851913478</v>
      </c>
      <c r="N12" s="302">
        <v>54.742096505823625</v>
      </c>
      <c r="O12" s="302">
        <v>58.471760797342192</v>
      </c>
      <c r="P12" s="302">
        <v>52.699335548172755</v>
      </c>
      <c r="Q12" s="302">
        <v>50.082918739635154</v>
      </c>
      <c r="R12" s="302">
        <v>55.282861896838604</v>
      </c>
      <c r="S12" s="302">
        <v>52.823920265780728</v>
      </c>
      <c r="T12" s="302">
        <v>52.079866888519135</v>
      </c>
      <c r="U12" s="302">
        <v>53.785357737104825</v>
      </c>
      <c r="V12" s="302">
        <v>53.399668325041461</v>
      </c>
      <c r="W12" s="302">
        <v>52.699335548172755</v>
      </c>
      <c r="X12" s="302">
        <v>49.08637873754153</v>
      </c>
      <c r="Y12" s="302">
        <v>48.502495840266221</v>
      </c>
      <c r="Z12" s="302">
        <v>48.297342192691033</v>
      </c>
      <c r="AA12" s="302">
        <v>48.092868988391373</v>
      </c>
      <c r="AB12" s="302">
        <v>50.165562913907287</v>
      </c>
      <c r="AC12" s="302">
        <v>49.667774086378735</v>
      </c>
      <c r="AD12" s="302">
        <v>50.249169435215947</v>
      </c>
      <c r="AE12" s="302">
        <v>50.91362126245847</v>
      </c>
      <c r="AF12" s="302">
        <v>48.920265780730894</v>
      </c>
      <c r="AG12" s="302">
        <v>53.030303030303031</v>
      </c>
      <c r="AH12" s="302">
        <v>48.338870431893689</v>
      </c>
      <c r="AI12" s="302">
        <v>48.17275747508306</v>
      </c>
      <c r="AJ12" s="331">
        <f t="shared" si="0"/>
        <v>-3.4364261168384758E-3</v>
      </c>
      <c r="AK12" s="302">
        <f t="shared" si="1"/>
        <v>-0.16611295681062899</v>
      </c>
      <c r="AL12" s="331">
        <f t="shared" si="2"/>
        <v>-8.5894405043341115E-2</v>
      </c>
      <c r="AM12" s="302">
        <f t="shared" si="3"/>
        <v>-4.526578073089695</v>
      </c>
    </row>
    <row r="13" spans="1:39" ht="76.5" x14ac:dyDescent="0.2">
      <c r="A13" s="327" t="s">
        <v>37</v>
      </c>
      <c r="B13" s="328">
        <v>27.45424292845258</v>
      </c>
      <c r="C13" s="328">
        <v>13.16225165562914</v>
      </c>
      <c r="D13" s="328">
        <v>11.231281198003328</v>
      </c>
      <c r="E13" s="328">
        <v>9.6505823627287857</v>
      </c>
      <c r="F13" s="328">
        <v>9.9833610648918469</v>
      </c>
      <c r="G13" s="328">
        <v>10.513245033112582</v>
      </c>
      <c r="H13" s="328">
        <v>10.8153078202995</v>
      </c>
      <c r="I13" s="328">
        <v>10.565723793677204</v>
      </c>
      <c r="J13" s="328">
        <v>11.73044925124792</v>
      </c>
      <c r="K13" s="328">
        <v>12.645590682196339</v>
      </c>
      <c r="L13" s="328">
        <v>11.940298507462687</v>
      </c>
      <c r="M13" s="328">
        <v>13.560732113144759</v>
      </c>
      <c r="N13" s="328">
        <v>14.143094841930116</v>
      </c>
      <c r="O13" s="328">
        <v>13.621262458471762</v>
      </c>
      <c r="P13" s="328">
        <v>9.2192691029900331</v>
      </c>
      <c r="Q13" s="328">
        <v>11.194029850746269</v>
      </c>
      <c r="R13" s="328">
        <v>9.4009983361064897</v>
      </c>
      <c r="S13" s="328">
        <v>12.209302325581396</v>
      </c>
      <c r="T13" s="328">
        <v>12.895174708818635</v>
      </c>
      <c r="U13" s="328">
        <v>13.144758735440933</v>
      </c>
      <c r="V13" s="328">
        <v>12.271973466003317</v>
      </c>
      <c r="W13" s="328">
        <v>12.043189368770765</v>
      </c>
      <c r="X13" s="328">
        <v>14.119601328903654</v>
      </c>
      <c r="Y13" s="328">
        <v>14.392678868552412</v>
      </c>
      <c r="Z13" s="328">
        <v>13.953488372093023</v>
      </c>
      <c r="AA13" s="328">
        <v>14.013266998341626</v>
      </c>
      <c r="AB13" s="328">
        <v>14.403973509933774</v>
      </c>
      <c r="AC13" s="328">
        <v>16.611295681063122</v>
      </c>
      <c r="AD13" s="328">
        <v>19.269102990033222</v>
      </c>
      <c r="AE13" s="328">
        <v>21.096345514950166</v>
      </c>
      <c r="AF13" s="328">
        <v>17.275747508305649</v>
      </c>
      <c r="AG13" s="328">
        <v>18.894830659536542</v>
      </c>
      <c r="AH13" s="328">
        <v>17.441860465116278</v>
      </c>
      <c r="AI13" s="328">
        <v>14.950166112956811</v>
      </c>
      <c r="AJ13" s="329">
        <f t="shared" si="0"/>
        <v>-0.14285714285714279</v>
      </c>
      <c r="AK13" s="328">
        <f t="shared" si="1"/>
        <v>-2.4916943521594668</v>
      </c>
      <c r="AL13" s="329">
        <f t="shared" si="2"/>
        <v>0.24137931034482762</v>
      </c>
      <c r="AM13" s="328">
        <f t="shared" si="3"/>
        <v>2.9069767441860463</v>
      </c>
    </row>
    <row r="14" spans="1:39" x14ac:dyDescent="0.2">
      <c r="B14" s="21"/>
    </row>
    <row r="25" spans="2:2" x14ac:dyDescent="0.2">
      <c r="B25" s="21"/>
    </row>
    <row r="26" spans="2:2" x14ac:dyDescent="0.2">
      <c r="B26" s="21"/>
    </row>
    <row r="27" spans="2:2" x14ac:dyDescent="0.2">
      <c r="B27" s="21"/>
    </row>
    <row r="28" spans="2:2" x14ac:dyDescent="0.2">
      <c r="B28" s="21"/>
    </row>
    <row r="29" spans="2:2" x14ac:dyDescent="0.2">
      <c r="B29" s="21"/>
    </row>
    <row r="30" spans="2:2" x14ac:dyDescent="0.2">
      <c r="B30" s="21"/>
    </row>
    <row r="31" spans="2:2" x14ac:dyDescent="0.2">
      <c r="B31" s="21"/>
    </row>
    <row r="32" spans="2:2" x14ac:dyDescent="0.2">
      <c r="B32" s="21"/>
    </row>
    <row r="33" spans="2:2" x14ac:dyDescent="0.2">
      <c r="B33" s="21"/>
    </row>
    <row r="34" spans="2:2" x14ac:dyDescent="0.2">
      <c r="B34" s="21"/>
    </row>
    <row r="35" spans="2:2" x14ac:dyDescent="0.2">
      <c r="B35" s="21"/>
    </row>
    <row r="36" spans="2:2" x14ac:dyDescent="0.2">
      <c r="B36" s="21"/>
    </row>
    <row r="37" spans="2:2" x14ac:dyDescent="0.2">
      <c r="B37" s="21"/>
    </row>
    <row r="38" spans="2:2" x14ac:dyDescent="0.2">
      <c r="B38" s="21"/>
    </row>
    <row r="39" spans="2:2" x14ac:dyDescent="0.2">
      <c r="B39" s="21"/>
    </row>
    <row r="40" spans="2:2" x14ac:dyDescent="0.2">
      <c r="B40" s="21"/>
    </row>
    <row r="41" spans="2:2" x14ac:dyDescent="0.2">
      <c r="B41" s="21"/>
    </row>
    <row r="42" spans="2:2" x14ac:dyDescent="0.2">
      <c r="B42" s="21"/>
    </row>
    <row r="43" spans="2:2" x14ac:dyDescent="0.2">
      <c r="B43" s="21"/>
    </row>
    <row r="44" spans="2:2" x14ac:dyDescent="0.2">
      <c r="B44" s="21"/>
    </row>
    <row r="45" spans="2:2" x14ac:dyDescent="0.2">
      <c r="B45" s="21"/>
    </row>
    <row r="46" spans="2:2" x14ac:dyDescent="0.2">
      <c r="B46" s="21"/>
    </row>
    <row r="47" spans="2:2" x14ac:dyDescent="0.2">
      <c r="B47" s="21"/>
    </row>
    <row r="48" spans="2:2" x14ac:dyDescent="0.2">
      <c r="B48" s="21"/>
    </row>
    <row r="49" spans="2:2" x14ac:dyDescent="0.2">
      <c r="B49" s="21"/>
    </row>
    <row r="50" spans="2:2" x14ac:dyDescent="0.2">
      <c r="B50" s="21"/>
    </row>
    <row r="51" spans="2:2" x14ac:dyDescent="0.2">
      <c r="B51" s="21"/>
    </row>
    <row r="52" spans="2:2" x14ac:dyDescent="0.2">
      <c r="B52" s="21"/>
    </row>
    <row r="53" spans="2:2" x14ac:dyDescent="0.2">
      <c r="B53" s="21"/>
    </row>
    <row r="54" spans="2:2" x14ac:dyDescent="0.2">
      <c r="B54" s="21"/>
    </row>
    <row r="55" spans="2:2" x14ac:dyDescent="0.2">
      <c r="B55" s="21"/>
    </row>
    <row r="56" spans="2:2" x14ac:dyDescent="0.2">
      <c r="B56" s="21"/>
    </row>
    <row r="57" spans="2:2" x14ac:dyDescent="0.2">
      <c r="B57" s="21"/>
    </row>
    <row r="58" spans="2:2" x14ac:dyDescent="0.2">
      <c r="B58" s="21"/>
    </row>
    <row r="59" spans="2:2" x14ac:dyDescent="0.2">
      <c r="B59" s="21"/>
    </row>
    <row r="60" spans="2:2" x14ac:dyDescent="0.2">
      <c r="B60" s="21"/>
    </row>
    <row r="61" spans="2:2" x14ac:dyDescent="0.2">
      <c r="B61" s="21"/>
    </row>
    <row r="62" spans="2:2" x14ac:dyDescent="0.2">
      <c r="B62" s="21"/>
    </row>
    <row r="63" spans="2:2" x14ac:dyDescent="0.2">
      <c r="B63" s="21"/>
    </row>
    <row r="64" spans="2:2" x14ac:dyDescent="0.2">
      <c r="B64" s="21"/>
    </row>
    <row r="65" spans="2:2" x14ac:dyDescent="0.2">
      <c r="B65" s="21"/>
    </row>
    <row r="66" spans="2:2" x14ac:dyDescent="0.2">
      <c r="B66" s="21"/>
    </row>
    <row r="67" spans="2:2" x14ac:dyDescent="0.2">
      <c r="B67" s="21"/>
    </row>
    <row r="68" spans="2:2" x14ac:dyDescent="0.2">
      <c r="B68" s="21"/>
    </row>
    <row r="69" spans="2:2" x14ac:dyDescent="0.2">
      <c r="B69" s="21"/>
    </row>
    <row r="70" spans="2:2" x14ac:dyDescent="0.2">
      <c r="B70" s="21"/>
    </row>
    <row r="71" spans="2:2" x14ac:dyDescent="0.2">
      <c r="B71" s="21"/>
    </row>
    <row r="72" spans="2:2" x14ac:dyDescent="0.2">
      <c r="B72" s="21"/>
    </row>
    <row r="73" spans="2:2" x14ac:dyDescent="0.2">
      <c r="B73" s="21"/>
    </row>
    <row r="74" spans="2:2" x14ac:dyDescent="0.2">
      <c r="B74" s="21"/>
    </row>
    <row r="75" spans="2:2" x14ac:dyDescent="0.2">
      <c r="B75" s="21"/>
    </row>
    <row r="76" spans="2:2" x14ac:dyDescent="0.2">
      <c r="B76" s="21"/>
    </row>
    <row r="77" spans="2:2" x14ac:dyDescent="0.2">
      <c r="B77" s="21"/>
    </row>
    <row r="78" spans="2:2" x14ac:dyDescent="0.2">
      <c r="B78" s="21"/>
    </row>
    <row r="79" spans="2:2" x14ac:dyDescent="0.2">
      <c r="B79" s="21"/>
    </row>
    <row r="80" spans="2:2" x14ac:dyDescent="0.2">
      <c r="B80" s="21"/>
    </row>
    <row r="81" spans="2:2" x14ac:dyDescent="0.2">
      <c r="B81" s="21"/>
    </row>
    <row r="82" spans="2:2" x14ac:dyDescent="0.2">
      <c r="B82" s="21"/>
    </row>
    <row r="83" spans="2:2" x14ac:dyDescent="0.2">
      <c r="B83" s="21"/>
    </row>
    <row r="84" spans="2:2" x14ac:dyDescent="0.2">
      <c r="B84" s="21"/>
    </row>
    <row r="85" spans="2:2" x14ac:dyDescent="0.2">
      <c r="B85" s="21"/>
    </row>
    <row r="86" spans="2:2" x14ac:dyDescent="0.2">
      <c r="B86" s="21"/>
    </row>
    <row r="87" spans="2:2" x14ac:dyDescent="0.2">
      <c r="B87" s="21"/>
    </row>
    <row r="88" spans="2:2" x14ac:dyDescent="0.2">
      <c r="B88" s="21"/>
    </row>
    <row r="89" spans="2:2" x14ac:dyDescent="0.2">
      <c r="B89" s="21"/>
    </row>
    <row r="90" spans="2:2" x14ac:dyDescent="0.2">
      <c r="B90" s="21"/>
    </row>
    <row r="91" spans="2:2" x14ac:dyDescent="0.2">
      <c r="B91" s="21"/>
    </row>
    <row r="92" spans="2:2" x14ac:dyDescent="0.2">
      <c r="B92" s="21"/>
    </row>
    <row r="93" spans="2:2" x14ac:dyDescent="0.2">
      <c r="B93" s="21"/>
    </row>
    <row r="94" spans="2:2" x14ac:dyDescent="0.2">
      <c r="B94" s="21"/>
    </row>
    <row r="95" spans="2:2" x14ac:dyDescent="0.2">
      <c r="B95" s="21"/>
    </row>
    <row r="96" spans="2:2" x14ac:dyDescent="0.2">
      <c r="B96" s="21"/>
    </row>
    <row r="97" spans="2:2" x14ac:dyDescent="0.2">
      <c r="B97" s="21"/>
    </row>
    <row r="98" spans="2:2" x14ac:dyDescent="0.2">
      <c r="B98" s="21"/>
    </row>
    <row r="99" spans="2:2" x14ac:dyDescent="0.2">
      <c r="B99" s="21"/>
    </row>
    <row r="100" spans="2:2" x14ac:dyDescent="0.2">
      <c r="B100" s="21"/>
    </row>
    <row r="101" spans="2:2" x14ac:dyDescent="0.2">
      <c r="B101" s="21"/>
    </row>
    <row r="102" spans="2:2" x14ac:dyDescent="0.2">
      <c r="B102" s="21"/>
    </row>
    <row r="103" spans="2:2" x14ac:dyDescent="0.2">
      <c r="B103" s="21"/>
    </row>
    <row r="104" spans="2:2" x14ac:dyDescent="0.2">
      <c r="B104" s="21"/>
    </row>
    <row r="105" spans="2:2" x14ac:dyDescent="0.2">
      <c r="B105" s="21"/>
    </row>
    <row r="106" spans="2:2" x14ac:dyDescent="0.2">
      <c r="B106" s="21"/>
    </row>
    <row r="107" spans="2:2" x14ac:dyDescent="0.2">
      <c r="B107" s="21"/>
    </row>
    <row r="108" spans="2:2" x14ac:dyDescent="0.2">
      <c r="B108" s="21"/>
    </row>
    <row r="109" spans="2:2" x14ac:dyDescent="0.2">
      <c r="B109" s="21"/>
    </row>
    <row r="110" spans="2:2" x14ac:dyDescent="0.2">
      <c r="B110" s="21"/>
    </row>
    <row r="111" spans="2:2" x14ac:dyDescent="0.2">
      <c r="B111" s="21"/>
    </row>
    <row r="112" spans="2:2" x14ac:dyDescent="0.2">
      <c r="B112" s="21"/>
    </row>
    <row r="113" spans="2:2" x14ac:dyDescent="0.2">
      <c r="B113" s="21"/>
    </row>
    <row r="114" spans="2:2" x14ac:dyDescent="0.2">
      <c r="B114" s="21"/>
    </row>
    <row r="115" spans="2:2" x14ac:dyDescent="0.2">
      <c r="B115" s="21"/>
    </row>
    <row r="116" spans="2:2" x14ac:dyDescent="0.2">
      <c r="B116" s="21"/>
    </row>
    <row r="117" spans="2:2" x14ac:dyDescent="0.2">
      <c r="B117" s="21"/>
    </row>
    <row r="118" spans="2:2" x14ac:dyDescent="0.2">
      <c r="B118" s="21"/>
    </row>
    <row r="119" spans="2:2" x14ac:dyDescent="0.2">
      <c r="B119" s="21"/>
    </row>
    <row r="120" spans="2:2" x14ac:dyDescent="0.2">
      <c r="B120" s="21"/>
    </row>
    <row r="121" spans="2:2" x14ac:dyDescent="0.2">
      <c r="B121" s="21"/>
    </row>
    <row r="122" spans="2:2" x14ac:dyDescent="0.2">
      <c r="B122" s="21"/>
    </row>
    <row r="123" spans="2:2" x14ac:dyDescent="0.2">
      <c r="B123" s="21"/>
    </row>
    <row r="124" spans="2:2" x14ac:dyDescent="0.2">
      <c r="B124" s="21"/>
    </row>
    <row r="125" spans="2:2" x14ac:dyDescent="0.2">
      <c r="B125" s="21"/>
    </row>
    <row r="126" spans="2:2" x14ac:dyDescent="0.2">
      <c r="B126" s="21"/>
    </row>
    <row r="127" spans="2:2" x14ac:dyDescent="0.2">
      <c r="B127" s="21"/>
    </row>
    <row r="128" spans="2:2" x14ac:dyDescent="0.2">
      <c r="B128" s="21"/>
    </row>
    <row r="129" spans="2:2" x14ac:dyDescent="0.2">
      <c r="B129" s="21"/>
    </row>
    <row r="130" spans="2:2" x14ac:dyDescent="0.2">
      <c r="B130" s="21"/>
    </row>
    <row r="131" spans="2:2" x14ac:dyDescent="0.2">
      <c r="B131" s="21"/>
    </row>
    <row r="132" spans="2:2" x14ac:dyDescent="0.2">
      <c r="B132" s="21"/>
    </row>
    <row r="133" spans="2:2" x14ac:dyDescent="0.2">
      <c r="B133" s="21"/>
    </row>
    <row r="134" spans="2:2" x14ac:dyDescent="0.2">
      <c r="B134" s="21"/>
    </row>
    <row r="135" spans="2:2" x14ac:dyDescent="0.2">
      <c r="B135" s="21"/>
    </row>
    <row r="136" spans="2:2" x14ac:dyDescent="0.2">
      <c r="B136" s="21"/>
    </row>
    <row r="137" spans="2:2" x14ac:dyDescent="0.2">
      <c r="B137" s="21"/>
    </row>
    <row r="138" spans="2:2" x14ac:dyDescent="0.2">
      <c r="B138" s="21"/>
    </row>
    <row r="139" spans="2:2" x14ac:dyDescent="0.2">
      <c r="B139" s="21"/>
    </row>
    <row r="140" spans="2:2" x14ac:dyDescent="0.2">
      <c r="B140" s="21"/>
    </row>
    <row r="141" spans="2:2" x14ac:dyDescent="0.2">
      <c r="B141" s="21"/>
    </row>
    <row r="142" spans="2:2" x14ac:dyDescent="0.2">
      <c r="B142" s="21"/>
    </row>
    <row r="143" spans="2:2" x14ac:dyDescent="0.2">
      <c r="B143" s="21"/>
    </row>
    <row r="144" spans="2:2" x14ac:dyDescent="0.2">
      <c r="B144" s="21"/>
    </row>
    <row r="145" spans="2:2" x14ac:dyDescent="0.2">
      <c r="B145" s="21"/>
    </row>
    <row r="146" spans="2:2" x14ac:dyDescent="0.2">
      <c r="B146" s="21"/>
    </row>
    <row r="147" spans="2:2" x14ac:dyDescent="0.2">
      <c r="B147" s="21"/>
    </row>
    <row r="148" spans="2:2" x14ac:dyDescent="0.2">
      <c r="B148" s="21"/>
    </row>
    <row r="149" spans="2:2" x14ac:dyDescent="0.2">
      <c r="B149" s="21"/>
    </row>
    <row r="150" spans="2:2" x14ac:dyDescent="0.2">
      <c r="B150" s="21"/>
    </row>
    <row r="151" spans="2:2" x14ac:dyDescent="0.2">
      <c r="B151" s="21"/>
    </row>
    <row r="152" spans="2:2" x14ac:dyDescent="0.2">
      <c r="B152" s="21"/>
    </row>
    <row r="153" spans="2:2" x14ac:dyDescent="0.2">
      <c r="B153" s="21"/>
    </row>
    <row r="154" spans="2:2" x14ac:dyDescent="0.2">
      <c r="B154" s="21"/>
    </row>
    <row r="155" spans="2:2" x14ac:dyDescent="0.2">
      <c r="B155" s="21"/>
    </row>
    <row r="156" spans="2:2" x14ac:dyDescent="0.2">
      <c r="B156" s="21"/>
    </row>
    <row r="157" spans="2:2" x14ac:dyDescent="0.2">
      <c r="B157" s="21"/>
    </row>
    <row r="158" spans="2:2" x14ac:dyDescent="0.2">
      <c r="B158" s="21"/>
    </row>
    <row r="159" spans="2:2" x14ac:dyDescent="0.2">
      <c r="B159" s="21"/>
    </row>
    <row r="160" spans="2:2" x14ac:dyDescent="0.2">
      <c r="B160" s="21"/>
    </row>
    <row r="161" spans="2:2" x14ac:dyDescent="0.2">
      <c r="B161" s="21"/>
    </row>
    <row r="162" spans="2:2" x14ac:dyDescent="0.2">
      <c r="B162" s="21"/>
    </row>
    <row r="163" spans="2:2" x14ac:dyDescent="0.2">
      <c r="B163" s="21"/>
    </row>
    <row r="164" spans="2:2" x14ac:dyDescent="0.2">
      <c r="B164" s="21"/>
    </row>
    <row r="165" spans="2:2" x14ac:dyDescent="0.2">
      <c r="B165" s="21"/>
    </row>
    <row r="166" spans="2:2" x14ac:dyDescent="0.2">
      <c r="B166" s="21"/>
    </row>
    <row r="167" spans="2:2" x14ac:dyDescent="0.2">
      <c r="B167" s="21"/>
    </row>
    <row r="168" spans="2:2" x14ac:dyDescent="0.2">
      <c r="B168" s="21"/>
    </row>
    <row r="169" spans="2:2" x14ac:dyDescent="0.2">
      <c r="B169" s="21"/>
    </row>
    <row r="170" spans="2:2" x14ac:dyDescent="0.2">
      <c r="B170" s="21"/>
    </row>
    <row r="171" spans="2:2" x14ac:dyDescent="0.2">
      <c r="B171" s="21"/>
    </row>
    <row r="172" spans="2:2" x14ac:dyDescent="0.2">
      <c r="B172" s="21"/>
    </row>
    <row r="173" spans="2:2" x14ac:dyDescent="0.2">
      <c r="B173" s="21"/>
    </row>
    <row r="174" spans="2:2" x14ac:dyDescent="0.2">
      <c r="B174" s="21"/>
    </row>
    <row r="175" spans="2:2" x14ac:dyDescent="0.2">
      <c r="B175" s="21"/>
    </row>
    <row r="176" spans="2:2" x14ac:dyDescent="0.2">
      <c r="B176" s="21"/>
    </row>
    <row r="177" spans="2:2" x14ac:dyDescent="0.2">
      <c r="B177" s="21"/>
    </row>
    <row r="178" spans="2:2" x14ac:dyDescent="0.2">
      <c r="B178" s="21"/>
    </row>
    <row r="179" spans="2:2" x14ac:dyDescent="0.2">
      <c r="B179" s="21"/>
    </row>
    <row r="180" spans="2:2" x14ac:dyDescent="0.2">
      <c r="B180" s="21"/>
    </row>
    <row r="181" spans="2:2" x14ac:dyDescent="0.2">
      <c r="B181" s="21"/>
    </row>
    <row r="182" spans="2:2" x14ac:dyDescent="0.2">
      <c r="B182" s="21"/>
    </row>
    <row r="183" spans="2:2" x14ac:dyDescent="0.2">
      <c r="B183" s="21"/>
    </row>
    <row r="184" spans="2:2" x14ac:dyDescent="0.2">
      <c r="B184" s="21"/>
    </row>
    <row r="185" spans="2:2" x14ac:dyDescent="0.2">
      <c r="B185" s="21"/>
    </row>
    <row r="186" spans="2:2" x14ac:dyDescent="0.2">
      <c r="B186" s="21"/>
    </row>
    <row r="187" spans="2:2" x14ac:dyDescent="0.2">
      <c r="B187" s="21"/>
    </row>
    <row r="188" spans="2:2" x14ac:dyDescent="0.2">
      <c r="B188" s="21"/>
    </row>
    <row r="189" spans="2:2" x14ac:dyDescent="0.2">
      <c r="B189" s="21"/>
    </row>
    <row r="190" spans="2:2" x14ac:dyDescent="0.2">
      <c r="B190" s="21"/>
    </row>
    <row r="191" spans="2:2" x14ac:dyDescent="0.2">
      <c r="B191" s="21"/>
    </row>
    <row r="192" spans="2:2" x14ac:dyDescent="0.2">
      <c r="B192" s="21"/>
    </row>
    <row r="193" spans="2:2" x14ac:dyDescent="0.2">
      <c r="B193" s="21"/>
    </row>
    <row r="194" spans="2:2" x14ac:dyDescent="0.2">
      <c r="B194" s="21"/>
    </row>
    <row r="195" spans="2:2" x14ac:dyDescent="0.2">
      <c r="B195" s="21"/>
    </row>
    <row r="196" spans="2:2" x14ac:dyDescent="0.2">
      <c r="B196" s="21"/>
    </row>
    <row r="197" spans="2:2" x14ac:dyDescent="0.2">
      <c r="B197" s="21"/>
    </row>
    <row r="198" spans="2:2" x14ac:dyDescent="0.2">
      <c r="B198" s="21"/>
    </row>
    <row r="199" spans="2:2" x14ac:dyDescent="0.2">
      <c r="B199" s="21"/>
    </row>
    <row r="200" spans="2:2" x14ac:dyDescent="0.2">
      <c r="B200" s="21"/>
    </row>
    <row r="201" spans="2:2" x14ac:dyDescent="0.2">
      <c r="B201" s="21"/>
    </row>
    <row r="202" spans="2:2" x14ac:dyDescent="0.2">
      <c r="B202" s="21"/>
    </row>
    <row r="203" spans="2:2" x14ac:dyDescent="0.2">
      <c r="B203" s="21"/>
    </row>
    <row r="204" spans="2:2" x14ac:dyDescent="0.2">
      <c r="B204" s="21"/>
    </row>
    <row r="205" spans="2:2" x14ac:dyDescent="0.2">
      <c r="B205" s="21"/>
    </row>
    <row r="206" spans="2:2" x14ac:dyDescent="0.2">
      <c r="B206" s="21"/>
    </row>
    <row r="207" spans="2:2" x14ac:dyDescent="0.2">
      <c r="B207" s="21"/>
    </row>
    <row r="208" spans="2:2" x14ac:dyDescent="0.2">
      <c r="B208" s="21"/>
    </row>
    <row r="209" spans="2:2" x14ac:dyDescent="0.2">
      <c r="B209" s="21"/>
    </row>
    <row r="210" spans="2:2" x14ac:dyDescent="0.2">
      <c r="B210" s="21"/>
    </row>
    <row r="211" spans="2:2" x14ac:dyDescent="0.2">
      <c r="B211" s="21"/>
    </row>
    <row r="212" spans="2:2" x14ac:dyDescent="0.2">
      <c r="B212" s="21"/>
    </row>
    <row r="213" spans="2:2" x14ac:dyDescent="0.2">
      <c r="B213" s="21"/>
    </row>
    <row r="214" spans="2:2" x14ac:dyDescent="0.2">
      <c r="B214" s="21"/>
    </row>
    <row r="215" spans="2:2" x14ac:dyDescent="0.2">
      <c r="B215" s="21"/>
    </row>
    <row r="216" spans="2:2" x14ac:dyDescent="0.2">
      <c r="B216" s="21"/>
    </row>
  </sheetData>
  <mergeCells count="8">
    <mergeCell ref="H1:I1"/>
    <mergeCell ref="AJ6:AK6"/>
    <mergeCell ref="AL6:AM6"/>
    <mergeCell ref="A6:A7"/>
    <mergeCell ref="B6:I6"/>
    <mergeCell ref="J6:U6"/>
    <mergeCell ref="V6:AG6"/>
    <mergeCell ref="AH6:AI6"/>
  </mergeCells>
  <hyperlinks>
    <hyperlink ref="H1:I1" location="Index!A1" display="Regresar al Índice" xr:uid="{00000000-0004-0000-0200-000000000000}"/>
  </hyperlinks>
  <pageMargins left="0.7" right="0.7" top="0.75" bottom="0.75" header="0.3" footer="0.3"/>
  <pageSetup orientation="portrait" horizontalDpi="4294967295" verticalDpi="4294967295"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6CAFC-CCB0-4D59-8847-F18314ED6ED8}">
  <sheetPr codeName="Hoja53"/>
  <dimension ref="A1:L126"/>
  <sheetViews>
    <sheetView workbookViewId="0">
      <selection activeCell="A2" sqref="A2"/>
    </sheetView>
  </sheetViews>
  <sheetFormatPr baseColWidth="10" defaultRowHeight="12.75" x14ac:dyDescent="0.2"/>
  <cols>
    <col min="1" max="16384" width="11.42578125" style="347"/>
  </cols>
  <sheetData>
    <row r="1" spans="1:12" x14ac:dyDescent="0.2">
      <c r="A1" s="107" t="s">
        <v>1782</v>
      </c>
      <c r="H1" s="409" t="s">
        <v>38</v>
      </c>
      <c r="I1" s="409"/>
    </row>
    <row r="2" spans="1:12" x14ac:dyDescent="0.2">
      <c r="A2" s="347" t="s">
        <v>646</v>
      </c>
    </row>
    <row r="5" spans="1:12" x14ac:dyDescent="0.2">
      <c r="A5" s="347" t="s">
        <v>300</v>
      </c>
      <c r="B5" s="347" t="s">
        <v>344</v>
      </c>
      <c r="C5" s="347" t="s">
        <v>657</v>
      </c>
      <c r="D5" s="347" t="s">
        <v>649</v>
      </c>
      <c r="G5" s="347" t="s">
        <v>1236</v>
      </c>
      <c r="H5" s="347" t="s">
        <v>1235</v>
      </c>
      <c r="I5" s="347" t="s">
        <v>1562</v>
      </c>
      <c r="J5" s="347" t="s">
        <v>1251</v>
      </c>
      <c r="K5" s="347" t="s">
        <v>1563</v>
      </c>
      <c r="L5" s="347" t="s">
        <v>1252</v>
      </c>
    </row>
    <row r="6" spans="1:12" x14ac:dyDescent="0.2">
      <c r="A6" s="347" t="s">
        <v>61</v>
      </c>
      <c r="B6" s="347" t="s">
        <v>140</v>
      </c>
      <c r="C6" s="349">
        <v>652</v>
      </c>
      <c r="D6" s="349">
        <v>513</v>
      </c>
      <c r="G6" s="349">
        <v>1879</v>
      </c>
      <c r="H6" s="349">
        <v>1645</v>
      </c>
      <c r="I6" s="348">
        <v>14.2</v>
      </c>
      <c r="J6" s="348">
        <v>13</v>
      </c>
      <c r="K6" s="349">
        <v>1784</v>
      </c>
      <c r="L6" s="349">
        <v>1764</v>
      </c>
    </row>
    <row r="7" spans="1:12" x14ac:dyDescent="0.2">
      <c r="A7" s="347" t="s">
        <v>54</v>
      </c>
      <c r="B7" s="347" t="s">
        <v>141</v>
      </c>
      <c r="C7" s="349">
        <v>636</v>
      </c>
      <c r="D7" s="349">
        <v>526</v>
      </c>
    </row>
    <row r="8" spans="1:12" x14ac:dyDescent="0.2">
      <c r="A8" s="347" t="s">
        <v>54</v>
      </c>
      <c r="B8" s="347" t="s">
        <v>142</v>
      </c>
      <c r="C8" s="349">
        <v>1033</v>
      </c>
      <c r="D8" s="349">
        <v>551</v>
      </c>
    </row>
    <row r="9" spans="1:12" x14ac:dyDescent="0.2">
      <c r="A9" s="347" t="s">
        <v>54</v>
      </c>
      <c r="B9" s="347" t="s">
        <v>143</v>
      </c>
      <c r="C9" s="349">
        <v>753</v>
      </c>
      <c r="D9" s="349">
        <v>556</v>
      </c>
    </row>
    <row r="10" spans="1:12" x14ac:dyDescent="0.2">
      <c r="A10" s="347" t="s">
        <v>54</v>
      </c>
      <c r="B10" s="347" t="s">
        <v>144</v>
      </c>
      <c r="C10" s="349">
        <v>809</v>
      </c>
      <c r="D10" s="349">
        <v>569</v>
      </c>
    </row>
    <row r="11" spans="1:12" x14ac:dyDescent="0.2">
      <c r="A11" s="347" t="s">
        <v>54</v>
      </c>
      <c r="B11" s="347" t="s">
        <v>145</v>
      </c>
      <c r="C11" s="349">
        <v>548</v>
      </c>
      <c r="D11" s="349">
        <v>579</v>
      </c>
    </row>
    <row r="12" spans="1:12" x14ac:dyDescent="0.2">
      <c r="A12" s="347" t="s">
        <v>54</v>
      </c>
      <c r="B12" s="347" t="s">
        <v>146</v>
      </c>
      <c r="C12" s="349">
        <v>358</v>
      </c>
      <c r="D12" s="349">
        <v>586</v>
      </c>
    </row>
    <row r="13" spans="1:12" x14ac:dyDescent="0.2">
      <c r="A13" s="347" t="s">
        <v>54</v>
      </c>
      <c r="B13" s="347" t="s">
        <v>147</v>
      </c>
      <c r="C13" s="349">
        <v>393</v>
      </c>
      <c r="D13" s="349">
        <v>601</v>
      </c>
    </row>
    <row r="14" spans="1:12" x14ac:dyDescent="0.2">
      <c r="A14" s="347" t="s">
        <v>54</v>
      </c>
      <c r="B14" s="347" t="s">
        <v>148</v>
      </c>
      <c r="C14" s="349">
        <v>438</v>
      </c>
      <c r="D14" s="349">
        <v>613</v>
      </c>
    </row>
    <row r="15" spans="1:12" x14ac:dyDescent="0.2">
      <c r="A15" s="347" t="s">
        <v>54</v>
      </c>
      <c r="B15" s="347" t="s">
        <v>149</v>
      </c>
      <c r="C15" s="349">
        <v>484</v>
      </c>
      <c r="D15" s="349">
        <v>620</v>
      </c>
    </row>
    <row r="16" spans="1:12" x14ac:dyDescent="0.2">
      <c r="A16" s="347" t="s">
        <v>54</v>
      </c>
      <c r="B16" s="347" t="s">
        <v>150</v>
      </c>
      <c r="C16" s="349">
        <v>474</v>
      </c>
      <c r="D16" s="349">
        <v>608</v>
      </c>
    </row>
    <row r="17" spans="1:4" x14ac:dyDescent="0.2">
      <c r="A17" s="347" t="s">
        <v>54</v>
      </c>
      <c r="B17" s="347" t="s">
        <v>151</v>
      </c>
      <c r="C17" s="349">
        <v>624</v>
      </c>
      <c r="D17" s="349">
        <v>600</v>
      </c>
    </row>
    <row r="18" spans="1:4" x14ac:dyDescent="0.2">
      <c r="A18" s="347" t="s">
        <v>74</v>
      </c>
      <c r="B18" s="347" t="s">
        <v>140</v>
      </c>
      <c r="C18" s="349">
        <v>699</v>
      </c>
      <c r="D18" s="349">
        <v>604</v>
      </c>
    </row>
    <row r="19" spans="1:4" x14ac:dyDescent="0.2">
      <c r="A19" s="347" t="s">
        <v>54</v>
      </c>
      <c r="B19" s="347" t="s">
        <v>141</v>
      </c>
      <c r="C19" s="349">
        <v>840</v>
      </c>
      <c r="D19" s="349">
        <v>621</v>
      </c>
    </row>
    <row r="20" spans="1:4" x14ac:dyDescent="0.2">
      <c r="A20" s="347" t="s">
        <v>54</v>
      </c>
      <c r="B20" s="347" t="s">
        <v>142</v>
      </c>
      <c r="C20" s="349">
        <v>939</v>
      </c>
      <c r="D20" s="349">
        <v>613</v>
      </c>
    </row>
    <row r="21" spans="1:4" x14ac:dyDescent="0.2">
      <c r="A21" s="347" t="s">
        <v>54</v>
      </c>
      <c r="B21" s="347" t="s">
        <v>143</v>
      </c>
      <c r="C21" s="349">
        <v>1027</v>
      </c>
      <c r="D21" s="349">
        <v>636</v>
      </c>
    </row>
    <row r="22" spans="1:4" x14ac:dyDescent="0.2">
      <c r="A22" s="347" t="s">
        <v>54</v>
      </c>
      <c r="B22" s="347" t="s">
        <v>144</v>
      </c>
      <c r="C22" s="349">
        <v>828</v>
      </c>
      <c r="D22" s="349">
        <v>638</v>
      </c>
    </row>
    <row r="23" spans="1:4" x14ac:dyDescent="0.2">
      <c r="A23" s="347" t="s">
        <v>54</v>
      </c>
      <c r="B23" s="347" t="s">
        <v>145</v>
      </c>
      <c r="C23" s="349">
        <v>736</v>
      </c>
      <c r="D23" s="349">
        <v>653</v>
      </c>
    </row>
    <row r="24" spans="1:4" x14ac:dyDescent="0.2">
      <c r="A24" s="347" t="s">
        <v>54</v>
      </c>
      <c r="B24" s="347" t="s">
        <v>146</v>
      </c>
      <c r="C24" s="349">
        <v>595</v>
      </c>
      <c r="D24" s="349">
        <v>673</v>
      </c>
    </row>
    <row r="25" spans="1:4" x14ac:dyDescent="0.2">
      <c r="A25" s="347" t="s">
        <v>54</v>
      </c>
      <c r="B25" s="347" t="s">
        <v>147</v>
      </c>
      <c r="C25" s="349">
        <v>559</v>
      </c>
      <c r="D25" s="349">
        <v>687</v>
      </c>
    </row>
    <row r="26" spans="1:4" x14ac:dyDescent="0.2">
      <c r="A26" s="347" t="s">
        <v>54</v>
      </c>
      <c r="B26" s="347" t="s">
        <v>148</v>
      </c>
      <c r="C26" s="349">
        <v>520</v>
      </c>
      <c r="D26" s="349">
        <v>694</v>
      </c>
    </row>
    <row r="27" spans="1:4" x14ac:dyDescent="0.2">
      <c r="A27" s="347" t="s">
        <v>54</v>
      </c>
      <c r="B27" s="347" t="s">
        <v>149</v>
      </c>
      <c r="C27" s="349">
        <v>611</v>
      </c>
      <c r="D27" s="349">
        <v>704</v>
      </c>
    </row>
    <row r="28" spans="1:4" x14ac:dyDescent="0.2">
      <c r="A28" s="347" t="s">
        <v>54</v>
      </c>
      <c r="B28" s="347" t="s">
        <v>150</v>
      </c>
      <c r="C28" s="349">
        <v>644</v>
      </c>
      <c r="D28" s="349">
        <v>718</v>
      </c>
    </row>
    <row r="29" spans="1:4" x14ac:dyDescent="0.2">
      <c r="A29" s="347" t="s">
        <v>54</v>
      </c>
      <c r="B29" s="347" t="s">
        <v>151</v>
      </c>
      <c r="C29" s="349">
        <v>783</v>
      </c>
      <c r="D29" s="349">
        <v>732</v>
      </c>
    </row>
    <row r="30" spans="1:4" x14ac:dyDescent="0.2">
      <c r="A30" s="347" t="s">
        <v>75</v>
      </c>
      <c r="B30" s="347" t="s">
        <v>140</v>
      </c>
      <c r="C30" s="349">
        <v>691</v>
      </c>
      <c r="D30" s="349">
        <v>731</v>
      </c>
    </row>
    <row r="31" spans="1:4" x14ac:dyDescent="0.2">
      <c r="A31" s="347" t="s">
        <v>54</v>
      </c>
      <c r="B31" s="347" t="s">
        <v>141</v>
      </c>
      <c r="C31" s="349">
        <v>721</v>
      </c>
      <c r="D31" s="349">
        <v>721</v>
      </c>
    </row>
    <row r="32" spans="1:4" x14ac:dyDescent="0.2">
      <c r="A32" s="347" t="s">
        <v>54</v>
      </c>
      <c r="B32" s="347" t="s">
        <v>142</v>
      </c>
      <c r="C32" s="349">
        <v>755</v>
      </c>
      <c r="D32" s="349">
        <v>706</v>
      </c>
    </row>
    <row r="33" spans="1:4" x14ac:dyDescent="0.2">
      <c r="A33" s="347" t="s">
        <v>54</v>
      </c>
      <c r="B33" s="347" t="s">
        <v>143</v>
      </c>
      <c r="C33" s="349">
        <v>828</v>
      </c>
      <c r="D33" s="349">
        <v>689</v>
      </c>
    </row>
    <row r="34" spans="1:4" x14ac:dyDescent="0.2">
      <c r="A34" s="347" t="s">
        <v>54</v>
      </c>
      <c r="B34" s="347" t="s">
        <v>144</v>
      </c>
      <c r="C34" s="349">
        <v>882</v>
      </c>
      <c r="D34" s="349">
        <v>694</v>
      </c>
    </row>
    <row r="35" spans="1:4" x14ac:dyDescent="0.2">
      <c r="A35" s="347" t="s">
        <v>54</v>
      </c>
      <c r="B35" s="347" t="s">
        <v>145</v>
      </c>
      <c r="C35" s="349">
        <v>824</v>
      </c>
      <c r="D35" s="349">
        <v>701</v>
      </c>
    </row>
    <row r="36" spans="1:4" x14ac:dyDescent="0.2">
      <c r="A36" s="347" t="s">
        <v>54</v>
      </c>
      <c r="B36" s="347" t="s">
        <v>146</v>
      </c>
      <c r="C36" s="349">
        <v>649</v>
      </c>
      <c r="D36" s="349">
        <v>706</v>
      </c>
    </row>
    <row r="37" spans="1:4" x14ac:dyDescent="0.2">
      <c r="A37" s="347" t="s">
        <v>54</v>
      </c>
      <c r="B37" s="347" t="s">
        <v>147</v>
      </c>
      <c r="C37" s="349">
        <v>594</v>
      </c>
      <c r="D37" s="349">
        <v>709</v>
      </c>
    </row>
    <row r="38" spans="1:4" x14ac:dyDescent="0.2">
      <c r="A38" s="347" t="s">
        <v>54</v>
      </c>
      <c r="B38" s="347" t="s">
        <v>148</v>
      </c>
      <c r="C38" s="349">
        <v>663</v>
      </c>
      <c r="D38" s="349">
        <v>720</v>
      </c>
    </row>
    <row r="39" spans="1:4" x14ac:dyDescent="0.2">
      <c r="A39" s="347" t="s">
        <v>54</v>
      </c>
      <c r="B39" s="347" t="s">
        <v>149</v>
      </c>
      <c r="C39" s="349">
        <v>617</v>
      </c>
      <c r="D39" s="349">
        <v>721</v>
      </c>
    </row>
    <row r="40" spans="1:4" x14ac:dyDescent="0.2">
      <c r="A40" s="347" t="s">
        <v>54</v>
      </c>
      <c r="B40" s="347" t="s">
        <v>150</v>
      </c>
      <c r="C40" s="349">
        <v>715</v>
      </c>
      <c r="D40" s="349">
        <v>727</v>
      </c>
    </row>
    <row r="41" spans="1:4" x14ac:dyDescent="0.2">
      <c r="A41" s="347" t="s">
        <v>54</v>
      </c>
      <c r="B41" s="347" t="s">
        <v>151</v>
      </c>
      <c r="C41" s="349">
        <v>744</v>
      </c>
      <c r="D41" s="349">
        <v>724</v>
      </c>
    </row>
    <row r="42" spans="1:4" x14ac:dyDescent="0.2">
      <c r="A42" s="347" t="s">
        <v>76</v>
      </c>
      <c r="B42" s="347" t="s">
        <v>140</v>
      </c>
      <c r="C42" s="349">
        <v>711</v>
      </c>
      <c r="D42" s="349">
        <v>725</v>
      </c>
    </row>
    <row r="43" spans="1:4" x14ac:dyDescent="0.2">
      <c r="A43" s="347" t="s">
        <v>54</v>
      </c>
      <c r="B43" s="347" t="s">
        <v>141</v>
      </c>
      <c r="C43" s="349">
        <v>745</v>
      </c>
      <c r="D43" s="349">
        <v>727</v>
      </c>
    </row>
    <row r="44" spans="1:4" x14ac:dyDescent="0.2">
      <c r="A44" s="347" t="s">
        <v>54</v>
      </c>
      <c r="B44" s="347" t="s">
        <v>142</v>
      </c>
      <c r="C44" s="349">
        <v>843</v>
      </c>
      <c r="D44" s="349">
        <v>735</v>
      </c>
    </row>
    <row r="45" spans="1:4" x14ac:dyDescent="0.2">
      <c r="A45" s="347" t="s">
        <v>54</v>
      </c>
      <c r="B45" s="347" t="s">
        <v>143</v>
      </c>
      <c r="C45" s="349">
        <v>874</v>
      </c>
      <c r="D45" s="349">
        <v>739</v>
      </c>
    </row>
    <row r="46" spans="1:4" x14ac:dyDescent="0.2">
      <c r="A46" s="347" t="s">
        <v>54</v>
      </c>
      <c r="B46" s="347" t="s">
        <v>144</v>
      </c>
      <c r="C46" s="349">
        <v>894</v>
      </c>
      <c r="D46" s="349">
        <v>739</v>
      </c>
    </row>
    <row r="47" spans="1:4" x14ac:dyDescent="0.2">
      <c r="A47" s="347" t="s">
        <v>54</v>
      </c>
      <c r="B47" s="347" t="s">
        <v>145</v>
      </c>
      <c r="C47" s="349">
        <v>802</v>
      </c>
      <c r="D47" s="349">
        <v>738</v>
      </c>
    </row>
    <row r="48" spans="1:4" x14ac:dyDescent="0.2">
      <c r="A48" s="347" t="s">
        <v>54</v>
      </c>
      <c r="B48" s="347" t="s">
        <v>146</v>
      </c>
      <c r="C48" s="349">
        <v>570</v>
      </c>
      <c r="D48" s="349">
        <v>731</v>
      </c>
    </row>
    <row r="49" spans="1:4" x14ac:dyDescent="0.2">
      <c r="A49" s="347" t="s">
        <v>54</v>
      </c>
      <c r="B49" s="347" t="s">
        <v>147</v>
      </c>
      <c r="C49" s="349">
        <v>561</v>
      </c>
      <c r="D49" s="349">
        <v>728</v>
      </c>
    </row>
    <row r="50" spans="1:4" x14ac:dyDescent="0.2">
      <c r="A50" s="347" t="s">
        <v>54</v>
      </c>
      <c r="B50" s="347" t="s">
        <v>148</v>
      </c>
      <c r="C50" s="349">
        <v>623</v>
      </c>
      <c r="D50" s="349">
        <v>725</v>
      </c>
    </row>
    <row r="51" spans="1:4" x14ac:dyDescent="0.2">
      <c r="A51" s="347" t="s">
        <v>54</v>
      </c>
      <c r="B51" s="347" t="s">
        <v>149</v>
      </c>
      <c r="C51" s="349">
        <v>635</v>
      </c>
      <c r="D51" s="349">
        <v>726</v>
      </c>
    </row>
    <row r="52" spans="1:4" x14ac:dyDescent="0.2">
      <c r="A52" s="347" t="s">
        <v>54</v>
      </c>
      <c r="B52" s="347" t="s">
        <v>150</v>
      </c>
      <c r="C52" s="349">
        <v>590</v>
      </c>
      <c r="D52" s="349">
        <v>716</v>
      </c>
    </row>
    <row r="53" spans="1:4" x14ac:dyDescent="0.2">
      <c r="A53" s="347" t="s">
        <v>54</v>
      </c>
      <c r="B53" s="347" t="s">
        <v>151</v>
      </c>
      <c r="C53" s="349">
        <v>675</v>
      </c>
      <c r="D53" s="349">
        <v>710</v>
      </c>
    </row>
    <row r="54" spans="1:4" x14ac:dyDescent="0.2">
      <c r="A54" s="347" t="s">
        <v>77</v>
      </c>
      <c r="B54" s="347" t="s">
        <v>140</v>
      </c>
      <c r="C54" s="349">
        <v>645</v>
      </c>
      <c r="D54" s="349">
        <v>705</v>
      </c>
    </row>
    <row r="55" spans="1:4" x14ac:dyDescent="0.2">
      <c r="A55" s="347" t="s">
        <v>54</v>
      </c>
      <c r="B55" s="347" t="s">
        <v>141</v>
      </c>
      <c r="C55" s="349">
        <v>871</v>
      </c>
      <c r="D55" s="349">
        <v>715</v>
      </c>
    </row>
    <row r="56" spans="1:4" x14ac:dyDescent="0.2">
      <c r="A56" s="347" t="s">
        <v>54</v>
      </c>
      <c r="B56" s="347" t="s">
        <v>142</v>
      </c>
      <c r="C56" s="349">
        <v>1039</v>
      </c>
      <c r="D56" s="349">
        <v>732</v>
      </c>
    </row>
    <row r="57" spans="1:4" x14ac:dyDescent="0.2">
      <c r="A57" s="347" t="s">
        <v>54</v>
      </c>
      <c r="B57" s="347" t="s">
        <v>143</v>
      </c>
      <c r="C57" s="349">
        <v>992</v>
      </c>
      <c r="D57" s="349">
        <v>741</v>
      </c>
    </row>
    <row r="58" spans="1:4" x14ac:dyDescent="0.2">
      <c r="A58" s="347" t="s">
        <v>54</v>
      </c>
      <c r="B58" s="347" t="s">
        <v>144</v>
      </c>
      <c r="C58" s="349">
        <v>1045</v>
      </c>
      <c r="D58" s="349">
        <v>754</v>
      </c>
    </row>
    <row r="59" spans="1:4" x14ac:dyDescent="0.2">
      <c r="A59" s="347" t="s">
        <v>54</v>
      </c>
      <c r="B59" s="347" t="s">
        <v>145</v>
      </c>
      <c r="C59" s="349">
        <v>949</v>
      </c>
      <c r="D59" s="349">
        <v>766</v>
      </c>
    </row>
    <row r="60" spans="1:4" x14ac:dyDescent="0.2">
      <c r="A60" s="347" t="s">
        <v>54</v>
      </c>
      <c r="B60" s="347" t="s">
        <v>146</v>
      </c>
      <c r="C60" s="349">
        <v>754</v>
      </c>
      <c r="D60" s="349">
        <v>782</v>
      </c>
    </row>
    <row r="61" spans="1:4" x14ac:dyDescent="0.2">
      <c r="A61" s="347" t="s">
        <v>54</v>
      </c>
      <c r="B61" s="347" t="s">
        <v>147</v>
      </c>
      <c r="C61" s="349">
        <v>691</v>
      </c>
      <c r="D61" s="349">
        <v>792</v>
      </c>
    </row>
    <row r="62" spans="1:4" x14ac:dyDescent="0.2">
      <c r="A62" s="347" t="s">
        <v>54</v>
      </c>
      <c r="B62" s="347" t="s">
        <v>148</v>
      </c>
      <c r="C62" s="349">
        <v>759</v>
      </c>
      <c r="D62" s="349">
        <v>804</v>
      </c>
    </row>
    <row r="63" spans="1:4" x14ac:dyDescent="0.2">
      <c r="A63" s="347" t="s">
        <v>54</v>
      </c>
      <c r="B63" s="347" t="s">
        <v>149</v>
      </c>
      <c r="C63" s="349">
        <v>885</v>
      </c>
      <c r="D63" s="349">
        <v>825</v>
      </c>
    </row>
    <row r="64" spans="1:4" x14ac:dyDescent="0.2">
      <c r="A64" s="347" t="s">
        <v>54</v>
      </c>
      <c r="B64" s="347" t="s">
        <v>150</v>
      </c>
      <c r="C64" s="349">
        <v>959</v>
      </c>
      <c r="D64" s="349">
        <v>855</v>
      </c>
    </row>
    <row r="65" spans="1:4" x14ac:dyDescent="0.2">
      <c r="A65" s="347" t="s">
        <v>54</v>
      </c>
      <c r="B65" s="347" t="s">
        <v>151</v>
      </c>
      <c r="C65" s="349">
        <v>1129</v>
      </c>
      <c r="D65" s="349">
        <v>893</v>
      </c>
    </row>
    <row r="66" spans="1:4" x14ac:dyDescent="0.2">
      <c r="A66" s="347" t="s">
        <v>78</v>
      </c>
      <c r="B66" s="347" t="s">
        <v>140</v>
      </c>
      <c r="C66" s="349">
        <v>980</v>
      </c>
      <c r="D66" s="349">
        <v>921</v>
      </c>
    </row>
    <row r="67" spans="1:4" x14ac:dyDescent="0.2">
      <c r="A67" s="347" t="s">
        <v>54</v>
      </c>
      <c r="B67" s="347" t="s">
        <v>141</v>
      </c>
      <c r="C67" s="349">
        <v>983</v>
      </c>
      <c r="D67" s="349">
        <v>931</v>
      </c>
    </row>
    <row r="68" spans="1:4" x14ac:dyDescent="0.2">
      <c r="A68" s="347" t="s">
        <v>54</v>
      </c>
      <c r="B68" s="347" t="s">
        <v>142</v>
      </c>
      <c r="C68" s="349">
        <v>986</v>
      </c>
      <c r="D68" s="349">
        <v>926</v>
      </c>
    </row>
    <row r="69" spans="1:4" x14ac:dyDescent="0.2">
      <c r="A69" s="347" t="s">
        <v>54</v>
      </c>
      <c r="B69" s="347" t="s">
        <v>143</v>
      </c>
      <c r="C69" s="349">
        <v>997</v>
      </c>
      <c r="D69" s="349">
        <v>926</v>
      </c>
    </row>
    <row r="70" spans="1:4" x14ac:dyDescent="0.2">
      <c r="A70" s="347" t="s">
        <v>54</v>
      </c>
      <c r="B70" s="347" t="s">
        <v>144</v>
      </c>
      <c r="C70" s="349">
        <v>990</v>
      </c>
      <c r="D70" s="349">
        <v>922</v>
      </c>
    </row>
    <row r="71" spans="1:4" x14ac:dyDescent="0.2">
      <c r="A71" s="347" t="s">
        <v>54</v>
      </c>
      <c r="B71" s="347" t="s">
        <v>145</v>
      </c>
      <c r="C71" s="349">
        <v>1008</v>
      </c>
      <c r="D71" s="349">
        <v>927</v>
      </c>
    </row>
    <row r="72" spans="1:4" x14ac:dyDescent="0.2">
      <c r="A72" s="347" t="s">
        <v>54</v>
      </c>
      <c r="B72" s="347" t="s">
        <v>146</v>
      </c>
      <c r="C72" s="349">
        <v>759</v>
      </c>
      <c r="D72" s="349">
        <v>927</v>
      </c>
    </row>
    <row r="73" spans="1:4" x14ac:dyDescent="0.2">
      <c r="A73" s="347" t="s">
        <v>54</v>
      </c>
      <c r="B73" s="347" t="s">
        <v>147</v>
      </c>
      <c r="C73" s="349">
        <v>718</v>
      </c>
      <c r="D73" s="349">
        <v>930</v>
      </c>
    </row>
    <row r="74" spans="1:4" x14ac:dyDescent="0.2">
      <c r="A74" s="347" t="s">
        <v>54</v>
      </c>
      <c r="B74" s="347" t="s">
        <v>148</v>
      </c>
      <c r="C74" s="349">
        <v>753</v>
      </c>
      <c r="D74" s="349">
        <v>929</v>
      </c>
    </row>
    <row r="75" spans="1:4" x14ac:dyDescent="0.2">
      <c r="A75" s="347" t="s">
        <v>54</v>
      </c>
      <c r="B75" s="347" t="s">
        <v>149</v>
      </c>
      <c r="C75" s="349">
        <v>777</v>
      </c>
      <c r="D75" s="349">
        <v>920</v>
      </c>
    </row>
    <row r="76" spans="1:4" x14ac:dyDescent="0.2">
      <c r="A76" s="347" t="s">
        <v>54</v>
      </c>
      <c r="B76" s="347" t="s">
        <v>150</v>
      </c>
      <c r="C76" s="349">
        <v>817</v>
      </c>
      <c r="D76" s="349">
        <v>908</v>
      </c>
    </row>
    <row r="77" spans="1:4" x14ac:dyDescent="0.2">
      <c r="A77" s="347" t="s">
        <v>54</v>
      </c>
      <c r="B77" s="347" t="s">
        <v>151</v>
      </c>
      <c r="C77" s="349">
        <v>797</v>
      </c>
      <c r="D77" s="349">
        <v>880</v>
      </c>
    </row>
    <row r="78" spans="1:4" x14ac:dyDescent="0.2">
      <c r="A78" s="347" t="s">
        <v>79</v>
      </c>
      <c r="B78" s="347" t="s">
        <v>140</v>
      </c>
      <c r="C78" s="349">
        <v>859</v>
      </c>
      <c r="D78" s="349">
        <v>870</v>
      </c>
    </row>
    <row r="79" spans="1:4" x14ac:dyDescent="0.2">
      <c r="A79" s="347" t="s">
        <v>54</v>
      </c>
      <c r="B79" s="347" t="s">
        <v>141</v>
      </c>
      <c r="C79" s="349">
        <v>1083</v>
      </c>
      <c r="D79" s="349">
        <v>879</v>
      </c>
    </row>
    <row r="80" spans="1:4" x14ac:dyDescent="0.2">
      <c r="A80" s="347" t="s">
        <v>54</v>
      </c>
      <c r="B80" s="347" t="s">
        <v>142</v>
      </c>
      <c r="C80" s="349">
        <v>1114</v>
      </c>
      <c r="D80" s="349">
        <v>889</v>
      </c>
    </row>
    <row r="81" spans="1:4" x14ac:dyDescent="0.2">
      <c r="A81" s="347" t="s">
        <v>54</v>
      </c>
      <c r="B81" s="347" t="s">
        <v>143</v>
      </c>
      <c r="C81" s="349">
        <v>1143</v>
      </c>
      <c r="D81" s="349">
        <v>902</v>
      </c>
    </row>
    <row r="82" spans="1:4" x14ac:dyDescent="0.2">
      <c r="A82" s="347" t="s">
        <v>54</v>
      </c>
      <c r="B82" s="347" t="s">
        <v>144</v>
      </c>
      <c r="C82" s="349">
        <v>1164</v>
      </c>
      <c r="D82" s="349">
        <v>916</v>
      </c>
    </row>
    <row r="83" spans="1:4" x14ac:dyDescent="0.2">
      <c r="A83" s="347" t="s">
        <v>54</v>
      </c>
      <c r="B83" s="347" t="s">
        <v>145</v>
      </c>
      <c r="C83" s="349">
        <v>1145</v>
      </c>
      <c r="D83" s="349">
        <v>927</v>
      </c>
    </row>
    <row r="84" spans="1:4" x14ac:dyDescent="0.2">
      <c r="A84" s="347" t="s">
        <v>54</v>
      </c>
      <c r="B84" s="347" t="s">
        <v>146</v>
      </c>
      <c r="C84" s="349">
        <v>1080</v>
      </c>
      <c r="D84" s="349">
        <v>954</v>
      </c>
    </row>
    <row r="85" spans="1:4" x14ac:dyDescent="0.2">
      <c r="A85" s="347" t="s">
        <v>54</v>
      </c>
      <c r="B85" s="347" t="s">
        <v>147</v>
      </c>
      <c r="C85" s="349">
        <v>946</v>
      </c>
      <c r="D85" s="349">
        <v>973</v>
      </c>
    </row>
    <row r="86" spans="1:4" x14ac:dyDescent="0.2">
      <c r="A86" s="347" t="s">
        <v>54</v>
      </c>
      <c r="B86" s="347" t="s">
        <v>148</v>
      </c>
      <c r="C86" s="349">
        <v>1021</v>
      </c>
      <c r="D86" s="349">
        <v>996</v>
      </c>
    </row>
    <row r="87" spans="1:4" x14ac:dyDescent="0.2">
      <c r="A87" s="347" t="s">
        <v>54</v>
      </c>
      <c r="B87" s="347" t="s">
        <v>149</v>
      </c>
      <c r="C87" s="349">
        <v>1080</v>
      </c>
      <c r="D87" s="349">
        <v>1021</v>
      </c>
    </row>
    <row r="88" spans="1:4" x14ac:dyDescent="0.2">
      <c r="A88" s="347" t="s">
        <v>54</v>
      </c>
      <c r="B88" s="347" t="s">
        <v>150</v>
      </c>
      <c r="C88" s="349">
        <v>1103</v>
      </c>
      <c r="D88" s="349">
        <v>1045</v>
      </c>
    </row>
    <row r="89" spans="1:4" x14ac:dyDescent="0.2">
      <c r="A89" s="347" t="s">
        <v>54</v>
      </c>
      <c r="B89" s="347" t="s">
        <v>151</v>
      </c>
      <c r="C89" s="349">
        <v>1157</v>
      </c>
      <c r="D89" s="349">
        <v>1075</v>
      </c>
    </row>
    <row r="90" spans="1:4" x14ac:dyDescent="0.2">
      <c r="A90" s="347" t="s">
        <v>80</v>
      </c>
      <c r="B90" s="347" t="s">
        <v>140</v>
      </c>
      <c r="C90" s="349">
        <v>1173</v>
      </c>
      <c r="D90" s="349">
        <v>1101</v>
      </c>
    </row>
    <row r="91" spans="1:4" x14ac:dyDescent="0.2">
      <c r="A91" s="347" t="s">
        <v>54</v>
      </c>
      <c r="B91" s="347" t="s">
        <v>141</v>
      </c>
      <c r="C91" s="349">
        <v>1171</v>
      </c>
      <c r="D91" s="349">
        <v>1108</v>
      </c>
    </row>
    <row r="92" spans="1:4" x14ac:dyDescent="0.2">
      <c r="A92" s="347" t="s">
        <v>54</v>
      </c>
      <c r="B92" s="347" t="s">
        <v>142</v>
      </c>
      <c r="C92" s="349">
        <v>1195</v>
      </c>
      <c r="D92" s="349">
        <v>1115</v>
      </c>
    </row>
    <row r="93" spans="1:4" x14ac:dyDescent="0.2">
      <c r="A93" s="347" t="s">
        <v>54</v>
      </c>
      <c r="B93" s="347" t="s">
        <v>143</v>
      </c>
      <c r="C93" s="349">
        <v>1129</v>
      </c>
      <c r="D93" s="349">
        <v>1114</v>
      </c>
    </row>
    <row r="94" spans="1:4" x14ac:dyDescent="0.2">
      <c r="A94" s="347" t="s">
        <v>54</v>
      </c>
      <c r="B94" s="347" t="s">
        <v>144</v>
      </c>
      <c r="C94" s="349">
        <v>1189</v>
      </c>
      <c r="D94" s="349">
        <v>1116</v>
      </c>
    </row>
    <row r="95" spans="1:4" x14ac:dyDescent="0.2">
      <c r="A95" s="347" t="s">
        <v>54</v>
      </c>
      <c r="B95" s="347" t="s">
        <v>145</v>
      </c>
      <c r="C95" s="349">
        <v>1204</v>
      </c>
      <c r="D95" s="349">
        <v>1121</v>
      </c>
    </row>
    <row r="96" spans="1:4" x14ac:dyDescent="0.2">
      <c r="A96" s="347" t="s">
        <v>54</v>
      </c>
      <c r="B96" s="347" t="s">
        <v>146</v>
      </c>
      <c r="C96" s="349">
        <v>1172</v>
      </c>
      <c r="D96" s="349">
        <v>1128</v>
      </c>
    </row>
    <row r="97" spans="1:4" x14ac:dyDescent="0.2">
      <c r="A97" s="347" t="s">
        <v>54</v>
      </c>
      <c r="B97" s="347" t="s">
        <v>147</v>
      </c>
      <c r="C97" s="349">
        <v>1145</v>
      </c>
      <c r="D97" s="349">
        <v>1145</v>
      </c>
    </row>
    <row r="98" spans="1:4" x14ac:dyDescent="0.2">
      <c r="A98" s="347" t="s">
        <v>54</v>
      </c>
      <c r="B98" s="347" t="s">
        <v>148</v>
      </c>
      <c r="C98" s="349">
        <v>1189</v>
      </c>
      <c r="D98" s="349">
        <v>1159</v>
      </c>
    </row>
    <row r="99" spans="1:4" x14ac:dyDescent="0.2">
      <c r="A99" s="347" t="s">
        <v>54</v>
      </c>
      <c r="B99" s="347" t="s">
        <v>149</v>
      </c>
      <c r="C99" s="349">
        <v>1267</v>
      </c>
      <c r="D99" s="349">
        <v>1175</v>
      </c>
    </row>
    <row r="100" spans="1:4" x14ac:dyDescent="0.2">
      <c r="A100" s="347" t="s">
        <v>54</v>
      </c>
      <c r="B100" s="347" t="s">
        <v>150</v>
      </c>
      <c r="C100" s="349">
        <v>1309</v>
      </c>
      <c r="D100" s="349">
        <v>1192</v>
      </c>
    </row>
    <row r="101" spans="1:4" x14ac:dyDescent="0.2">
      <c r="A101" s="347" t="s">
        <v>54</v>
      </c>
      <c r="B101" s="347" t="s">
        <v>151</v>
      </c>
      <c r="C101" s="349">
        <v>1370</v>
      </c>
      <c r="D101" s="349">
        <v>1209</v>
      </c>
    </row>
    <row r="102" spans="1:4" x14ac:dyDescent="0.2">
      <c r="A102" s="347" t="s">
        <v>464</v>
      </c>
      <c r="B102" s="347" t="s">
        <v>140</v>
      </c>
      <c r="C102" s="349">
        <v>1433</v>
      </c>
      <c r="D102" s="349">
        <v>1231</v>
      </c>
    </row>
    <row r="103" spans="1:4" x14ac:dyDescent="0.2">
      <c r="A103" s="347" t="s">
        <v>54</v>
      </c>
      <c r="B103" s="347" t="s">
        <v>141</v>
      </c>
      <c r="C103" s="349">
        <v>1483</v>
      </c>
      <c r="D103" s="349">
        <v>1257</v>
      </c>
    </row>
    <row r="104" spans="1:4" x14ac:dyDescent="0.2">
      <c r="A104" s="347" t="s">
        <v>54</v>
      </c>
      <c r="B104" s="347" t="s">
        <v>142</v>
      </c>
      <c r="C104" s="349">
        <v>1545</v>
      </c>
      <c r="D104" s="349">
        <v>1286</v>
      </c>
    </row>
    <row r="105" spans="1:4" x14ac:dyDescent="0.2">
      <c r="A105" s="347" t="s">
        <v>54</v>
      </c>
      <c r="B105" s="347" t="s">
        <v>143</v>
      </c>
      <c r="C105" s="349">
        <v>1535</v>
      </c>
      <c r="D105" s="349">
        <v>1320</v>
      </c>
    </row>
    <row r="106" spans="1:4" x14ac:dyDescent="0.2">
      <c r="A106" s="347" t="s">
        <v>54</v>
      </c>
      <c r="B106" s="347" t="s">
        <v>144</v>
      </c>
      <c r="C106" s="349">
        <v>1580</v>
      </c>
      <c r="D106" s="349">
        <v>1353</v>
      </c>
    </row>
    <row r="107" spans="1:4" x14ac:dyDescent="0.2">
      <c r="A107" s="347" t="s">
        <v>54</v>
      </c>
      <c r="B107" s="347" t="s">
        <v>145</v>
      </c>
      <c r="C107" s="349">
        <v>1553</v>
      </c>
      <c r="D107" s="349">
        <v>1382</v>
      </c>
    </row>
    <row r="108" spans="1:4" x14ac:dyDescent="0.2">
      <c r="A108" s="347" t="s">
        <v>54</v>
      </c>
      <c r="B108" s="347" t="s">
        <v>146</v>
      </c>
      <c r="C108" s="349">
        <v>1550</v>
      </c>
      <c r="D108" s="349">
        <v>1413</v>
      </c>
    </row>
    <row r="109" spans="1:4" x14ac:dyDescent="0.2">
      <c r="A109" s="347" t="s">
        <v>54</v>
      </c>
      <c r="B109" s="347" t="s">
        <v>147</v>
      </c>
      <c r="C109" s="349">
        <v>1534</v>
      </c>
      <c r="D109" s="349">
        <v>1446</v>
      </c>
    </row>
    <row r="110" spans="1:4" x14ac:dyDescent="0.2">
      <c r="A110" s="347" t="s">
        <v>54</v>
      </c>
      <c r="B110" s="347" t="s">
        <v>148</v>
      </c>
      <c r="C110" s="349">
        <v>1527</v>
      </c>
      <c r="D110" s="349">
        <v>1474</v>
      </c>
    </row>
    <row r="111" spans="1:4" x14ac:dyDescent="0.2">
      <c r="A111" s="347" t="s">
        <v>54</v>
      </c>
      <c r="B111" s="347" t="s">
        <v>149</v>
      </c>
      <c r="C111" s="349">
        <v>1569</v>
      </c>
      <c r="D111" s="349">
        <v>1499</v>
      </c>
    </row>
    <row r="112" spans="1:4" x14ac:dyDescent="0.2">
      <c r="A112" s="347" t="s">
        <v>54</v>
      </c>
      <c r="B112" s="347" t="s">
        <v>150</v>
      </c>
      <c r="C112" s="349">
        <v>1588</v>
      </c>
      <c r="D112" s="349">
        <v>1522</v>
      </c>
    </row>
    <row r="113" spans="1:4" x14ac:dyDescent="0.2">
      <c r="A113" s="347" t="s">
        <v>54</v>
      </c>
      <c r="B113" s="347" t="s">
        <v>151</v>
      </c>
      <c r="C113" s="349">
        <v>1637</v>
      </c>
      <c r="D113" s="349">
        <v>1545</v>
      </c>
    </row>
    <row r="114" spans="1:4" x14ac:dyDescent="0.2">
      <c r="A114" s="347" t="s">
        <v>779</v>
      </c>
      <c r="B114" s="347" t="s">
        <v>140</v>
      </c>
      <c r="C114" s="349">
        <v>1645</v>
      </c>
      <c r="D114" s="349">
        <v>1562</v>
      </c>
    </row>
    <row r="115" spans="1:4" x14ac:dyDescent="0.2">
      <c r="A115" s="347" t="s">
        <v>54</v>
      </c>
      <c r="B115" s="347" t="s">
        <v>141</v>
      </c>
      <c r="C115" s="349">
        <v>1682</v>
      </c>
      <c r="D115" s="349">
        <v>1579</v>
      </c>
    </row>
    <row r="116" spans="1:4" x14ac:dyDescent="0.2">
      <c r="A116" s="347" t="s">
        <v>54</v>
      </c>
      <c r="B116" s="347" t="s">
        <v>142</v>
      </c>
      <c r="C116" s="349">
        <v>1736</v>
      </c>
      <c r="D116" s="349">
        <v>1595</v>
      </c>
    </row>
    <row r="117" spans="1:4" x14ac:dyDescent="0.2">
      <c r="A117" s="347" t="s">
        <v>54</v>
      </c>
      <c r="B117" s="347" t="s">
        <v>143</v>
      </c>
      <c r="C117" s="349">
        <v>1778</v>
      </c>
      <c r="D117" s="349">
        <v>1615</v>
      </c>
    </row>
    <row r="118" spans="1:4" x14ac:dyDescent="0.2">
      <c r="A118" s="347" t="s">
        <v>54</v>
      </c>
      <c r="B118" s="347" t="s">
        <v>144</v>
      </c>
      <c r="C118" s="349">
        <v>1791</v>
      </c>
      <c r="D118" s="349">
        <v>1632</v>
      </c>
    </row>
    <row r="119" spans="1:4" x14ac:dyDescent="0.2">
      <c r="A119" s="347" t="s">
        <v>54</v>
      </c>
      <c r="B119" s="347" t="s">
        <v>145</v>
      </c>
      <c r="C119" s="349">
        <v>1784</v>
      </c>
      <c r="D119" s="349">
        <v>1652</v>
      </c>
    </row>
    <row r="120" spans="1:4" x14ac:dyDescent="0.2">
      <c r="A120" s="347" t="s">
        <v>54</v>
      </c>
      <c r="B120" s="347" t="s">
        <v>146</v>
      </c>
      <c r="C120" s="349">
        <v>1740</v>
      </c>
      <c r="D120" s="349">
        <v>1668</v>
      </c>
    </row>
    <row r="121" spans="1:4" x14ac:dyDescent="0.2">
      <c r="A121" s="347" t="s">
        <v>54</v>
      </c>
      <c r="B121" s="347" t="s">
        <v>147</v>
      </c>
      <c r="C121" s="349">
        <v>1781</v>
      </c>
      <c r="D121" s="349">
        <v>1688</v>
      </c>
    </row>
    <row r="122" spans="1:4" x14ac:dyDescent="0.2">
      <c r="A122" s="347" t="s">
        <v>54</v>
      </c>
      <c r="B122" s="347" t="s">
        <v>148</v>
      </c>
      <c r="C122" s="349">
        <v>1792</v>
      </c>
      <c r="D122" s="349">
        <v>1710</v>
      </c>
    </row>
    <row r="123" spans="1:4" x14ac:dyDescent="0.2">
      <c r="A123" s="347" t="s">
        <v>54</v>
      </c>
      <c r="B123" s="347" t="s">
        <v>149</v>
      </c>
      <c r="C123" s="349">
        <v>1769</v>
      </c>
      <c r="D123" s="349">
        <v>1727</v>
      </c>
    </row>
    <row r="124" spans="1:4" x14ac:dyDescent="0.2">
      <c r="A124" s="347" t="s">
        <v>54</v>
      </c>
      <c r="B124" s="347" t="s">
        <v>150</v>
      </c>
      <c r="C124" s="349">
        <v>1826</v>
      </c>
      <c r="D124" s="349">
        <v>1747</v>
      </c>
    </row>
    <row r="125" spans="1:4" x14ac:dyDescent="0.2">
      <c r="A125" s="347" t="s">
        <v>54</v>
      </c>
      <c r="B125" s="347" t="s">
        <v>151</v>
      </c>
      <c r="C125" s="349">
        <v>1849</v>
      </c>
      <c r="D125" s="349">
        <v>1764</v>
      </c>
    </row>
    <row r="126" spans="1:4" x14ac:dyDescent="0.2">
      <c r="A126" s="347" t="s">
        <v>1237</v>
      </c>
      <c r="B126" s="347" t="s">
        <v>140</v>
      </c>
      <c r="C126" s="349">
        <v>1879</v>
      </c>
      <c r="D126" s="349">
        <v>1784</v>
      </c>
    </row>
  </sheetData>
  <mergeCells count="1">
    <mergeCell ref="H1:I1"/>
  </mergeCells>
  <hyperlinks>
    <hyperlink ref="H1:I1" location="Index!A1" display="Regresar al Índice" xr:uid="{6A8E6295-82AA-44FF-AB83-075D85BB56D2}"/>
  </hyperlink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CD3F6-2EA8-4FF8-A2FA-C6F913FCEC69}">
  <sheetPr codeName="Hoja54"/>
  <dimension ref="A1:L126"/>
  <sheetViews>
    <sheetView workbookViewId="0">
      <selection activeCell="A2" sqref="A2"/>
    </sheetView>
  </sheetViews>
  <sheetFormatPr baseColWidth="10" defaultRowHeight="12.75" x14ac:dyDescent="0.2"/>
  <cols>
    <col min="1" max="16384" width="11.42578125" style="347"/>
  </cols>
  <sheetData>
    <row r="1" spans="1:12" x14ac:dyDescent="0.2">
      <c r="A1" s="107" t="s">
        <v>1783</v>
      </c>
      <c r="H1" s="409" t="s">
        <v>38</v>
      </c>
      <c r="I1" s="409"/>
    </row>
    <row r="2" spans="1:12" x14ac:dyDescent="0.2">
      <c r="A2" s="347" t="s">
        <v>646</v>
      </c>
    </row>
    <row r="3" spans="1:12" x14ac:dyDescent="0.2">
      <c r="A3" s="347" t="s">
        <v>658</v>
      </c>
    </row>
    <row r="5" spans="1:12" x14ac:dyDescent="0.2">
      <c r="A5" s="347" t="s">
        <v>300</v>
      </c>
      <c r="B5" s="347" t="s">
        <v>344</v>
      </c>
      <c r="C5" s="347" t="s">
        <v>657</v>
      </c>
      <c r="D5" s="347" t="s">
        <v>52</v>
      </c>
      <c r="E5" s="347" t="s">
        <v>345</v>
      </c>
      <c r="H5" s="347" t="s">
        <v>1564</v>
      </c>
      <c r="I5" s="347" t="s">
        <v>1253</v>
      </c>
      <c r="J5" s="347" t="s">
        <v>1562</v>
      </c>
      <c r="K5" s="347" t="s">
        <v>1251</v>
      </c>
      <c r="L5" s="347" t="s">
        <v>659</v>
      </c>
    </row>
    <row r="6" spans="1:12" x14ac:dyDescent="0.2">
      <c r="A6" s="347" t="s">
        <v>61</v>
      </c>
      <c r="B6" s="347" t="s">
        <v>140</v>
      </c>
      <c r="C6" s="349">
        <v>85880</v>
      </c>
      <c r="D6" s="348">
        <v>7.1</v>
      </c>
      <c r="E6" s="348">
        <v>11.4</v>
      </c>
      <c r="H6" s="349">
        <v>218989</v>
      </c>
      <c r="I6" s="349">
        <v>216461</v>
      </c>
      <c r="J6" s="348">
        <v>17.100000000000001</v>
      </c>
      <c r="K6" s="348">
        <v>17.2</v>
      </c>
      <c r="L6" s="348">
        <v>15.8</v>
      </c>
    </row>
    <row r="7" spans="1:12" x14ac:dyDescent="0.2">
      <c r="A7" s="347" t="s">
        <v>54</v>
      </c>
      <c r="B7" s="347" t="s">
        <v>141</v>
      </c>
      <c r="C7" s="349">
        <v>86176</v>
      </c>
      <c r="D7" s="348">
        <v>6.3</v>
      </c>
      <c r="E7" s="348">
        <v>11.1</v>
      </c>
    </row>
    <row r="8" spans="1:12" x14ac:dyDescent="0.2">
      <c r="A8" s="347" t="s">
        <v>54</v>
      </c>
      <c r="B8" s="347" t="s">
        <v>142</v>
      </c>
      <c r="C8" s="349">
        <v>85911</v>
      </c>
      <c r="D8" s="348">
        <v>4.9000000000000004</v>
      </c>
      <c r="E8" s="348">
        <v>10.6</v>
      </c>
    </row>
    <row r="9" spans="1:12" x14ac:dyDescent="0.2">
      <c r="A9" s="347" t="s">
        <v>54</v>
      </c>
      <c r="B9" s="347" t="s">
        <v>143</v>
      </c>
      <c r="C9" s="349">
        <v>85846</v>
      </c>
      <c r="D9" s="348">
        <v>3.7</v>
      </c>
      <c r="E9" s="348">
        <v>10.1</v>
      </c>
    </row>
    <row r="10" spans="1:12" x14ac:dyDescent="0.2">
      <c r="A10" s="347" t="s">
        <v>54</v>
      </c>
      <c r="B10" s="347" t="s">
        <v>144</v>
      </c>
      <c r="C10" s="349">
        <v>86325</v>
      </c>
      <c r="D10" s="348">
        <v>2.8</v>
      </c>
      <c r="E10" s="348">
        <v>9.4</v>
      </c>
    </row>
    <row r="11" spans="1:12" x14ac:dyDescent="0.2">
      <c r="A11" s="347" t="s">
        <v>54</v>
      </c>
      <c r="B11" s="347" t="s">
        <v>145</v>
      </c>
      <c r="C11" s="349">
        <v>86504</v>
      </c>
      <c r="D11" s="348">
        <v>1.6</v>
      </c>
      <c r="E11" s="348">
        <v>8.3000000000000007</v>
      </c>
    </row>
    <row r="12" spans="1:12" x14ac:dyDescent="0.2">
      <c r="A12" s="347" t="s">
        <v>54</v>
      </c>
      <c r="B12" s="347" t="s">
        <v>146</v>
      </c>
      <c r="C12" s="349">
        <v>86893</v>
      </c>
      <c r="D12" s="348">
        <v>0.4</v>
      </c>
      <c r="E12" s="348">
        <v>7</v>
      </c>
    </row>
    <row r="13" spans="1:12" x14ac:dyDescent="0.2">
      <c r="A13" s="347" t="s">
        <v>54</v>
      </c>
      <c r="B13" s="347" t="s">
        <v>147</v>
      </c>
      <c r="C13" s="349">
        <v>88222</v>
      </c>
      <c r="D13" s="348">
        <v>1.7</v>
      </c>
      <c r="E13" s="348">
        <v>5.9</v>
      </c>
    </row>
    <row r="14" spans="1:12" x14ac:dyDescent="0.2">
      <c r="A14" s="347" t="s">
        <v>54</v>
      </c>
      <c r="B14" s="347" t="s">
        <v>148</v>
      </c>
      <c r="C14" s="349">
        <v>89213</v>
      </c>
      <c r="D14" s="348">
        <v>3.4</v>
      </c>
      <c r="E14" s="348">
        <v>5.0999999999999996</v>
      </c>
    </row>
    <row r="15" spans="1:12" x14ac:dyDescent="0.2">
      <c r="A15" s="347" t="s">
        <v>54</v>
      </c>
      <c r="B15" s="347" t="s">
        <v>149</v>
      </c>
      <c r="C15" s="349">
        <v>89283</v>
      </c>
      <c r="D15" s="348">
        <v>3.1</v>
      </c>
      <c r="E15" s="348">
        <v>4.3</v>
      </c>
    </row>
    <row r="16" spans="1:12" x14ac:dyDescent="0.2">
      <c r="A16" s="347" t="s">
        <v>54</v>
      </c>
      <c r="B16" s="347" t="s">
        <v>150</v>
      </c>
      <c r="C16" s="349">
        <v>89142</v>
      </c>
      <c r="D16" s="348">
        <v>3.3</v>
      </c>
      <c r="E16" s="348">
        <v>3.8</v>
      </c>
    </row>
    <row r="17" spans="1:5" x14ac:dyDescent="0.2">
      <c r="A17" s="347" t="s">
        <v>54</v>
      </c>
      <c r="B17" s="347" t="s">
        <v>151</v>
      </c>
      <c r="C17" s="349">
        <v>89353</v>
      </c>
      <c r="D17" s="348">
        <v>4.5999999999999996</v>
      </c>
      <c r="E17" s="348">
        <v>3.6</v>
      </c>
    </row>
    <row r="18" spans="1:5" x14ac:dyDescent="0.2">
      <c r="A18" s="347" t="s">
        <v>74</v>
      </c>
      <c r="B18" s="347" t="s">
        <v>140</v>
      </c>
      <c r="C18" s="349">
        <v>89186</v>
      </c>
      <c r="D18" s="348">
        <v>3.8</v>
      </c>
      <c r="E18" s="348">
        <v>3.3</v>
      </c>
    </row>
    <row r="19" spans="1:5" x14ac:dyDescent="0.2">
      <c r="A19" s="347" t="s">
        <v>54</v>
      </c>
      <c r="B19" s="347" t="s">
        <v>141</v>
      </c>
      <c r="C19" s="349">
        <v>89732</v>
      </c>
      <c r="D19" s="348">
        <v>4.0999999999999996</v>
      </c>
      <c r="E19" s="348">
        <v>3.1</v>
      </c>
    </row>
    <row r="20" spans="1:5" x14ac:dyDescent="0.2">
      <c r="A20" s="347" t="s">
        <v>54</v>
      </c>
      <c r="B20" s="347" t="s">
        <v>142</v>
      </c>
      <c r="C20" s="349">
        <v>90608</v>
      </c>
      <c r="D20" s="348">
        <v>5.5</v>
      </c>
      <c r="E20" s="348">
        <v>3.2</v>
      </c>
    </row>
    <row r="21" spans="1:5" x14ac:dyDescent="0.2">
      <c r="A21" s="347" t="s">
        <v>54</v>
      </c>
      <c r="B21" s="347" t="s">
        <v>143</v>
      </c>
      <c r="C21" s="349">
        <v>92414</v>
      </c>
      <c r="D21" s="348">
        <v>7.7</v>
      </c>
      <c r="E21" s="348">
        <v>3.5</v>
      </c>
    </row>
    <row r="22" spans="1:5" x14ac:dyDescent="0.2">
      <c r="A22" s="347" t="s">
        <v>54</v>
      </c>
      <c r="B22" s="347" t="s">
        <v>144</v>
      </c>
      <c r="C22" s="349">
        <v>93450</v>
      </c>
      <c r="D22" s="348">
        <v>8.3000000000000007</v>
      </c>
      <c r="E22" s="348">
        <v>3.9</v>
      </c>
    </row>
    <row r="23" spans="1:5" x14ac:dyDescent="0.2">
      <c r="A23" s="347" t="s">
        <v>54</v>
      </c>
      <c r="B23" s="347" t="s">
        <v>145</v>
      </c>
      <c r="C23" s="349">
        <v>94163</v>
      </c>
      <c r="D23" s="348">
        <v>8.9</v>
      </c>
      <c r="E23" s="348">
        <v>4.5999999999999996</v>
      </c>
    </row>
    <row r="24" spans="1:5" x14ac:dyDescent="0.2">
      <c r="A24" s="347" t="s">
        <v>54</v>
      </c>
      <c r="B24" s="347" t="s">
        <v>146</v>
      </c>
      <c r="C24" s="349">
        <v>94807</v>
      </c>
      <c r="D24" s="348">
        <v>9.1</v>
      </c>
      <c r="E24" s="348">
        <v>5.3</v>
      </c>
    </row>
    <row r="25" spans="1:5" x14ac:dyDescent="0.2">
      <c r="A25" s="347" t="s">
        <v>54</v>
      </c>
      <c r="B25" s="347" t="s">
        <v>147</v>
      </c>
      <c r="C25" s="349">
        <v>94879</v>
      </c>
      <c r="D25" s="348">
        <v>7.5</v>
      </c>
      <c r="E25" s="348">
        <v>5.8</v>
      </c>
    </row>
    <row r="26" spans="1:5" x14ac:dyDescent="0.2">
      <c r="A26" s="347" t="s">
        <v>54</v>
      </c>
      <c r="B26" s="347" t="s">
        <v>148</v>
      </c>
      <c r="C26" s="349">
        <v>95388</v>
      </c>
      <c r="D26" s="348">
        <v>6.9</v>
      </c>
      <c r="E26" s="348">
        <v>6.1</v>
      </c>
    </row>
    <row r="27" spans="1:5" x14ac:dyDescent="0.2">
      <c r="A27" s="347" t="s">
        <v>54</v>
      </c>
      <c r="B27" s="347" t="s">
        <v>149</v>
      </c>
      <c r="C27" s="349">
        <v>96553</v>
      </c>
      <c r="D27" s="348">
        <v>8.1</v>
      </c>
      <c r="E27" s="348">
        <v>6.5</v>
      </c>
    </row>
    <row r="28" spans="1:5" x14ac:dyDescent="0.2">
      <c r="A28" s="347" t="s">
        <v>54</v>
      </c>
      <c r="B28" s="347" t="s">
        <v>150</v>
      </c>
      <c r="C28" s="349">
        <v>96823</v>
      </c>
      <c r="D28" s="348">
        <v>8.6</v>
      </c>
      <c r="E28" s="348">
        <v>6.9</v>
      </c>
    </row>
    <row r="29" spans="1:5" x14ac:dyDescent="0.2">
      <c r="A29" s="347" t="s">
        <v>54</v>
      </c>
      <c r="B29" s="347" t="s">
        <v>151</v>
      </c>
      <c r="C29" s="349">
        <v>98487</v>
      </c>
      <c r="D29" s="348">
        <v>10.199999999999999</v>
      </c>
      <c r="E29" s="348">
        <v>7.4</v>
      </c>
    </row>
    <row r="30" spans="1:5" x14ac:dyDescent="0.2">
      <c r="A30" s="347" t="s">
        <v>75</v>
      </c>
      <c r="B30" s="347" t="s">
        <v>140</v>
      </c>
      <c r="C30" s="349">
        <v>99518</v>
      </c>
      <c r="D30" s="348">
        <v>11.6</v>
      </c>
      <c r="E30" s="348">
        <v>8</v>
      </c>
    </row>
    <row r="31" spans="1:5" x14ac:dyDescent="0.2">
      <c r="A31" s="347" t="s">
        <v>54</v>
      </c>
      <c r="B31" s="347" t="s">
        <v>141</v>
      </c>
      <c r="C31" s="349">
        <v>100582</v>
      </c>
      <c r="D31" s="348">
        <v>12.1</v>
      </c>
      <c r="E31" s="348">
        <v>8.6999999999999993</v>
      </c>
    </row>
    <row r="32" spans="1:5" x14ac:dyDescent="0.2">
      <c r="A32" s="347" t="s">
        <v>54</v>
      </c>
      <c r="B32" s="347" t="s">
        <v>142</v>
      </c>
      <c r="C32" s="349">
        <v>101680</v>
      </c>
      <c r="D32" s="348">
        <v>12.2</v>
      </c>
      <c r="E32" s="348">
        <v>9.3000000000000007</v>
      </c>
    </row>
    <row r="33" spans="1:5" x14ac:dyDescent="0.2">
      <c r="A33" s="347" t="s">
        <v>54</v>
      </c>
      <c r="B33" s="347" t="s">
        <v>143</v>
      </c>
      <c r="C33" s="349">
        <v>102359</v>
      </c>
      <c r="D33" s="348">
        <v>10.8</v>
      </c>
      <c r="E33" s="348">
        <v>9.5</v>
      </c>
    </row>
    <row r="34" spans="1:5" x14ac:dyDescent="0.2">
      <c r="A34" s="347" t="s">
        <v>54</v>
      </c>
      <c r="B34" s="347" t="s">
        <v>144</v>
      </c>
      <c r="C34" s="349">
        <v>103269</v>
      </c>
      <c r="D34" s="348">
        <v>10.5</v>
      </c>
      <c r="E34" s="348">
        <v>9.6999999999999993</v>
      </c>
    </row>
    <row r="35" spans="1:5" x14ac:dyDescent="0.2">
      <c r="A35" s="347" t="s">
        <v>54</v>
      </c>
      <c r="B35" s="347" t="s">
        <v>145</v>
      </c>
      <c r="C35" s="349">
        <v>104756</v>
      </c>
      <c r="D35" s="348">
        <v>11.2</v>
      </c>
      <c r="E35" s="348">
        <v>9.9</v>
      </c>
    </row>
    <row r="36" spans="1:5" x14ac:dyDescent="0.2">
      <c r="A36" s="347" t="s">
        <v>54</v>
      </c>
      <c r="B36" s="347" t="s">
        <v>146</v>
      </c>
      <c r="C36" s="349">
        <v>106933</v>
      </c>
      <c r="D36" s="348">
        <v>12.8</v>
      </c>
      <c r="E36" s="348">
        <v>10.199999999999999</v>
      </c>
    </row>
    <row r="37" spans="1:5" x14ac:dyDescent="0.2">
      <c r="A37" s="347" t="s">
        <v>54</v>
      </c>
      <c r="B37" s="347" t="s">
        <v>147</v>
      </c>
      <c r="C37" s="349">
        <v>108541</v>
      </c>
      <c r="D37" s="348">
        <v>14.4</v>
      </c>
      <c r="E37" s="348">
        <v>10.8</v>
      </c>
    </row>
    <row r="38" spans="1:5" x14ac:dyDescent="0.2">
      <c r="A38" s="347" t="s">
        <v>54</v>
      </c>
      <c r="B38" s="347" t="s">
        <v>148</v>
      </c>
      <c r="C38" s="349">
        <v>110707</v>
      </c>
      <c r="D38" s="348">
        <v>16.100000000000001</v>
      </c>
      <c r="E38" s="348">
        <v>11.6</v>
      </c>
    </row>
    <row r="39" spans="1:5" x14ac:dyDescent="0.2">
      <c r="A39" s="347" t="s">
        <v>54</v>
      </c>
      <c r="B39" s="347" t="s">
        <v>149</v>
      </c>
      <c r="C39" s="349">
        <v>111703</v>
      </c>
      <c r="D39" s="348">
        <v>15.7</v>
      </c>
      <c r="E39" s="348">
        <v>12.2</v>
      </c>
    </row>
    <row r="40" spans="1:5" x14ac:dyDescent="0.2">
      <c r="A40" s="347" t="s">
        <v>54</v>
      </c>
      <c r="B40" s="347" t="s">
        <v>150</v>
      </c>
      <c r="C40" s="349">
        <v>113393</v>
      </c>
      <c r="D40" s="348">
        <v>17.100000000000001</v>
      </c>
      <c r="E40" s="348">
        <v>12.9</v>
      </c>
    </row>
    <row r="41" spans="1:5" x14ac:dyDescent="0.2">
      <c r="A41" s="347" t="s">
        <v>54</v>
      </c>
      <c r="B41" s="347" t="s">
        <v>151</v>
      </c>
      <c r="C41" s="349">
        <v>114994</v>
      </c>
      <c r="D41" s="348">
        <v>16.8</v>
      </c>
      <c r="E41" s="348">
        <v>13.4</v>
      </c>
    </row>
    <row r="42" spans="1:5" x14ac:dyDescent="0.2">
      <c r="A42" s="347" t="s">
        <v>76</v>
      </c>
      <c r="B42" s="347" t="s">
        <v>140</v>
      </c>
      <c r="C42" s="349">
        <v>116525</v>
      </c>
      <c r="D42" s="348">
        <v>17.100000000000001</v>
      </c>
      <c r="E42" s="348">
        <v>13.9</v>
      </c>
    </row>
    <row r="43" spans="1:5" x14ac:dyDescent="0.2">
      <c r="A43" s="347" t="s">
        <v>54</v>
      </c>
      <c r="B43" s="347" t="s">
        <v>141</v>
      </c>
      <c r="C43" s="349">
        <v>118626</v>
      </c>
      <c r="D43" s="348">
        <v>17.899999999999999</v>
      </c>
      <c r="E43" s="348">
        <v>14.4</v>
      </c>
    </row>
    <row r="44" spans="1:5" x14ac:dyDescent="0.2">
      <c r="A44" s="347" t="s">
        <v>54</v>
      </c>
      <c r="B44" s="347" t="s">
        <v>142</v>
      </c>
      <c r="C44" s="349">
        <v>119779</v>
      </c>
      <c r="D44" s="348">
        <v>17.8</v>
      </c>
      <c r="E44" s="348">
        <v>14.8</v>
      </c>
    </row>
    <row r="45" spans="1:5" x14ac:dyDescent="0.2">
      <c r="A45" s="347" t="s">
        <v>54</v>
      </c>
      <c r="B45" s="347" t="s">
        <v>143</v>
      </c>
      <c r="C45" s="349">
        <v>121373</v>
      </c>
      <c r="D45" s="348">
        <v>18.600000000000001</v>
      </c>
      <c r="E45" s="348">
        <v>15.5</v>
      </c>
    </row>
    <row r="46" spans="1:5" x14ac:dyDescent="0.2">
      <c r="A46" s="347" t="s">
        <v>54</v>
      </c>
      <c r="B46" s="347" t="s">
        <v>144</v>
      </c>
      <c r="C46" s="349">
        <v>123257</v>
      </c>
      <c r="D46" s="348">
        <v>19.399999999999999</v>
      </c>
      <c r="E46" s="348">
        <v>16.2</v>
      </c>
    </row>
    <row r="47" spans="1:5" x14ac:dyDescent="0.2">
      <c r="A47" s="347" t="s">
        <v>54</v>
      </c>
      <c r="B47" s="347" t="s">
        <v>145</v>
      </c>
      <c r="C47" s="349">
        <v>125276</v>
      </c>
      <c r="D47" s="348">
        <v>19.600000000000001</v>
      </c>
      <c r="E47" s="348">
        <v>16.899999999999999</v>
      </c>
    </row>
    <row r="48" spans="1:5" x14ac:dyDescent="0.2">
      <c r="A48" s="347" t="s">
        <v>54</v>
      </c>
      <c r="B48" s="347" t="s">
        <v>146</v>
      </c>
      <c r="C48" s="349">
        <v>125775</v>
      </c>
      <c r="D48" s="348">
        <v>17.600000000000001</v>
      </c>
      <c r="E48" s="348">
        <v>17.3</v>
      </c>
    </row>
    <row r="49" spans="1:5" x14ac:dyDescent="0.2">
      <c r="A49" s="347" t="s">
        <v>54</v>
      </c>
      <c r="B49" s="347" t="s">
        <v>147</v>
      </c>
      <c r="C49" s="349">
        <v>126878</v>
      </c>
      <c r="D49" s="348">
        <v>16.899999999999999</v>
      </c>
      <c r="E49" s="348">
        <v>17.5</v>
      </c>
    </row>
    <row r="50" spans="1:5" x14ac:dyDescent="0.2">
      <c r="A50" s="347" t="s">
        <v>54</v>
      </c>
      <c r="B50" s="347" t="s">
        <v>148</v>
      </c>
      <c r="C50" s="349">
        <v>127749</v>
      </c>
      <c r="D50" s="348">
        <v>15.4</v>
      </c>
      <c r="E50" s="348">
        <v>17.5</v>
      </c>
    </row>
    <row r="51" spans="1:5" x14ac:dyDescent="0.2">
      <c r="A51" s="347" t="s">
        <v>54</v>
      </c>
      <c r="B51" s="347" t="s">
        <v>149</v>
      </c>
      <c r="C51" s="349">
        <v>129531</v>
      </c>
      <c r="D51" s="348">
        <v>16</v>
      </c>
      <c r="E51" s="348">
        <v>17.5</v>
      </c>
    </row>
    <row r="52" spans="1:5" x14ac:dyDescent="0.2">
      <c r="A52" s="347" t="s">
        <v>54</v>
      </c>
      <c r="B52" s="347" t="s">
        <v>150</v>
      </c>
      <c r="C52" s="349">
        <v>131396</v>
      </c>
      <c r="D52" s="348">
        <v>15.9</v>
      </c>
      <c r="E52" s="348">
        <v>17.399999999999999</v>
      </c>
    </row>
    <row r="53" spans="1:5" x14ac:dyDescent="0.2">
      <c r="A53" s="347" t="s">
        <v>54</v>
      </c>
      <c r="B53" s="347" t="s">
        <v>151</v>
      </c>
      <c r="C53" s="349">
        <v>132152</v>
      </c>
      <c r="D53" s="348">
        <v>14.9</v>
      </c>
      <c r="E53" s="348">
        <v>17.3</v>
      </c>
    </row>
    <row r="54" spans="1:5" x14ac:dyDescent="0.2">
      <c r="A54" s="347" t="s">
        <v>77</v>
      </c>
      <c r="B54" s="347" t="s">
        <v>140</v>
      </c>
      <c r="C54" s="349">
        <v>132687</v>
      </c>
      <c r="D54" s="348">
        <v>13.9</v>
      </c>
      <c r="E54" s="348">
        <v>17</v>
      </c>
    </row>
    <row r="55" spans="1:5" x14ac:dyDescent="0.2">
      <c r="A55" s="347" t="s">
        <v>54</v>
      </c>
      <c r="B55" s="347" t="s">
        <v>141</v>
      </c>
      <c r="C55" s="349">
        <v>133808</v>
      </c>
      <c r="D55" s="348">
        <v>12.8</v>
      </c>
      <c r="E55" s="348">
        <v>16.600000000000001</v>
      </c>
    </row>
    <row r="56" spans="1:5" x14ac:dyDescent="0.2">
      <c r="A56" s="347" t="s">
        <v>54</v>
      </c>
      <c r="B56" s="347" t="s">
        <v>142</v>
      </c>
      <c r="C56" s="349">
        <v>136212</v>
      </c>
      <c r="D56" s="348">
        <v>13.7</v>
      </c>
      <c r="E56" s="348">
        <v>16.2</v>
      </c>
    </row>
    <row r="57" spans="1:5" x14ac:dyDescent="0.2">
      <c r="A57" s="347" t="s">
        <v>54</v>
      </c>
      <c r="B57" s="347" t="s">
        <v>143</v>
      </c>
      <c r="C57" s="349">
        <v>135850</v>
      </c>
      <c r="D57" s="348">
        <v>11.9</v>
      </c>
      <c r="E57" s="348">
        <v>15.7</v>
      </c>
    </row>
    <row r="58" spans="1:5" x14ac:dyDescent="0.2">
      <c r="A58" s="347" t="s">
        <v>54</v>
      </c>
      <c r="B58" s="347" t="s">
        <v>144</v>
      </c>
      <c r="C58" s="349">
        <v>136751</v>
      </c>
      <c r="D58" s="348">
        <v>10.9</v>
      </c>
      <c r="E58" s="348">
        <v>15</v>
      </c>
    </row>
    <row r="59" spans="1:5" x14ac:dyDescent="0.2">
      <c r="A59" s="347" t="s">
        <v>54</v>
      </c>
      <c r="B59" s="347" t="s">
        <v>145</v>
      </c>
      <c r="C59" s="349">
        <v>137356</v>
      </c>
      <c r="D59" s="348">
        <v>9.6</v>
      </c>
      <c r="E59" s="348">
        <v>14.1</v>
      </c>
    </row>
    <row r="60" spans="1:5" x14ac:dyDescent="0.2">
      <c r="A60" s="347" t="s">
        <v>54</v>
      </c>
      <c r="B60" s="347" t="s">
        <v>146</v>
      </c>
      <c r="C60" s="349">
        <v>137685</v>
      </c>
      <c r="D60" s="348">
        <v>9.5</v>
      </c>
      <c r="E60" s="348">
        <v>13.5</v>
      </c>
    </row>
    <row r="61" spans="1:5" x14ac:dyDescent="0.2">
      <c r="A61" s="347" t="s">
        <v>54</v>
      </c>
      <c r="B61" s="347" t="s">
        <v>147</v>
      </c>
      <c r="C61" s="349">
        <v>138238</v>
      </c>
      <c r="D61" s="348">
        <v>9</v>
      </c>
      <c r="E61" s="348">
        <v>12.8</v>
      </c>
    </row>
    <row r="62" spans="1:5" x14ac:dyDescent="0.2">
      <c r="A62" s="347" t="s">
        <v>54</v>
      </c>
      <c r="B62" s="347" t="s">
        <v>148</v>
      </c>
      <c r="C62" s="349">
        <v>138534</v>
      </c>
      <c r="D62" s="348">
        <v>8.4</v>
      </c>
      <c r="E62" s="348">
        <v>12.2</v>
      </c>
    </row>
    <row r="63" spans="1:5" x14ac:dyDescent="0.2">
      <c r="A63" s="347" t="s">
        <v>54</v>
      </c>
      <c r="B63" s="347" t="s">
        <v>149</v>
      </c>
      <c r="C63" s="349">
        <v>138793</v>
      </c>
      <c r="D63" s="348">
        <v>7.2</v>
      </c>
      <c r="E63" s="348">
        <v>11.5</v>
      </c>
    </row>
    <row r="64" spans="1:5" x14ac:dyDescent="0.2">
      <c r="A64" s="347" t="s">
        <v>54</v>
      </c>
      <c r="B64" s="347" t="s">
        <v>150</v>
      </c>
      <c r="C64" s="349">
        <v>139464</v>
      </c>
      <c r="D64" s="348">
        <v>6.1</v>
      </c>
      <c r="E64" s="348">
        <v>10.7</v>
      </c>
    </row>
    <row r="65" spans="1:5" x14ac:dyDescent="0.2">
      <c r="A65" s="347" t="s">
        <v>54</v>
      </c>
      <c r="B65" s="347" t="s">
        <v>151</v>
      </c>
      <c r="C65" s="349">
        <v>140339</v>
      </c>
      <c r="D65" s="348">
        <v>6.2</v>
      </c>
      <c r="E65" s="348">
        <v>9.9</v>
      </c>
    </row>
    <row r="66" spans="1:5" x14ac:dyDescent="0.2">
      <c r="A66" s="347" t="s">
        <v>78</v>
      </c>
      <c r="B66" s="347" t="s">
        <v>140</v>
      </c>
      <c r="C66" s="349">
        <v>142777</v>
      </c>
      <c r="D66" s="348">
        <v>7.6</v>
      </c>
      <c r="E66" s="348">
        <v>9.4</v>
      </c>
    </row>
    <row r="67" spans="1:5" x14ac:dyDescent="0.2">
      <c r="A67" s="347" t="s">
        <v>54</v>
      </c>
      <c r="B67" s="347" t="s">
        <v>141</v>
      </c>
      <c r="C67" s="349">
        <v>142907</v>
      </c>
      <c r="D67" s="348">
        <v>6.8</v>
      </c>
      <c r="E67" s="348">
        <v>8.9</v>
      </c>
    </row>
    <row r="68" spans="1:5" x14ac:dyDescent="0.2">
      <c r="A68" s="347" t="s">
        <v>54</v>
      </c>
      <c r="B68" s="347" t="s">
        <v>142</v>
      </c>
      <c r="C68" s="349">
        <v>143404</v>
      </c>
      <c r="D68" s="348">
        <v>5.3</v>
      </c>
      <c r="E68" s="348">
        <v>8.1999999999999993</v>
      </c>
    </row>
    <row r="69" spans="1:5" x14ac:dyDescent="0.2">
      <c r="A69" s="347" t="s">
        <v>54</v>
      </c>
      <c r="B69" s="347" t="s">
        <v>143</v>
      </c>
      <c r="C69" s="349">
        <v>145628</v>
      </c>
      <c r="D69" s="348">
        <v>7.2</v>
      </c>
      <c r="E69" s="348">
        <v>7.8</v>
      </c>
    </row>
    <row r="70" spans="1:5" x14ac:dyDescent="0.2">
      <c r="A70" s="347" t="s">
        <v>54</v>
      </c>
      <c r="B70" s="347" t="s">
        <v>144</v>
      </c>
      <c r="C70" s="349">
        <v>147175</v>
      </c>
      <c r="D70" s="348">
        <v>7.6</v>
      </c>
      <c r="E70" s="348">
        <v>7.5</v>
      </c>
    </row>
    <row r="71" spans="1:5" x14ac:dyDescent="0.2">
      <c r="A71" s="347" t="s">
        <v>54</v>
      </c>
      <c r="B71" s="347" t="s">
        <v>145</v>
      </c>
      <c r="C71" s="349">
        <v>148775</v>
      </c>
      <c r="D71" s="348">
        <v>8.3000000000000007</v>
      </c>
      <c r="E71" s="348">
        <v>7.4</v>
      </c>
    </row>
    <row r="72" spans="1:5" x14ac:dyDescent="0.2">
      <c r="A72" s="347" t="s">
        <v>54</v>
      </c>
      <c r="B72" s="347" t="s">
        <v>146</v>
      </c>
      <c r="C72" s="349">
        <v>150585</v>
      </c>
      <c r="D72" s="348">
        <v>9.4</v>
      </c>
      <c r="E72" s="348">
        <v>7.4</v>
      </c>
    </row>
    <row r="73" spans="1:5" x14ac:dyDescent="0.2">
      <c r="A73" s="347" t="s">
        <v>54</v>
      </c>
      <c r="B73" s="347" t="s">
        <v>147</v>
      </c>
      <c r="C73" s="349">
        <v>152352</v>
      </c>
      <c r="D73" s="348">
        <v>10.199999999999999</v>
      </c>
      <c r="E73" s="348">
        <v>7.5</v>
      </c>
    </row>
    <row r="74" spans="1:5" x14ac:dyDescent="0.2">
      <c r="A74" s="347" t="s">
        <v>54</v>
      </c>
      <c r="B74" s="347" t="s">
        <v>148</v>
      </c>
      <c r="C74" s="349">
        <v>153698</v>
      </c>
      <c r="D74" s="348">
        <v>10.9</v>
      </c>
      <c r="E74" s="348">
        <v>7.7</v>
      </c>
    </row>
    <row r="75" spans="1:5" x14ac:dyDescent="0.2">
      <c r="A75" s="347" t="s">
        <v>54</v>
      </c>
      <c r="B75" s="347" t="s">
        <v>149</v>
      </c>
      <c r="C75" s="349">
        <v>154716</v>
      </c>
      <c r="D75" s="348">
        <v>11.5</v>
      </c>
      <c r="E75" s="348">
        <v>8.1</v>
      </c>
    </row>
    <row r="76" spans="1:5" x14ac:dyDescent="0.2">
      <c r="A76" s="347" t="s">
        <v>54</v>
      </c>
      <c r="B76" s="347" t="s">
        <v>150</v>
      </c>
      <c r="C76" s="349">
        <v>155564</v>
      </c>
      <c r="D76" s="348">
        <v>11.5</v>
      </c>
      <c r="E76" s="348">
        <v>8.5</v>
      </c>
    </row>
    <row r="77" spans="1:5" x14ac:dyDescent="0.2">
      <c r="A77" s="347" t="s">
        <v>54</v>
      </c>
      <c r="B77" s="347" t="s">
        <v>151</v>
      </c>
      <c r="C77" s="349">
        <v>156659</v>
      </c>
      <c r="D77" s="348">
        <v>11.6</v>
      </c>
      <c r="E77" s="348">
        <v>9</v>
      </c>
    </row>
    <row r="78" spans="1:5" x14ac:dyDescent="0.2">
      <c r="A78" s="347" t="s">
        <v>79</v>
      </c>
      <c r="B78" s="347" t="s">
        <v>140</v>
      </c>
      <c r="C78" s="349">
        <v>157482</v>
      </c>
      <c r="D78" s="348">
        <v>10.3</v>
      </c>
      <c r="E78" s="348">
        <v>9.1999999999999993</v>
      </c>
    </row>
    <row r="79" spans="1:5" x14ac:dyDescent="0.2">
      <c r="A79" s="347" t="s">
        <v>54</v>
      </c>
      <c r="B79" s="347" t="s">
        <v>141</v>
      </c>
      <c r="C79" s="349">
        <v>159316</v>
      </c>
      <c r="D79" s="348">
        <v>11.5</v>
      </c>
      <c r="E79" s="348">
        <v>9.6</v>
      </c>
    </row>
    <row r="80" spans="1:5" x14ac:dyDescent="0.2">
      <c r="A80" s="347" t="s">
        <v>54</v>
      </c>
      <c r="B80" s="347" t="s">
        <v>142</v>
      </c>
      <c r="C80" s="349">
        <v>161115</v>
      </c>
      <c r="D80" s="348">
        <v>12.4</v>
      </c>
      <c r="E80" s="348">
        <v>10.199999999999999</v>
      </c>
    </row>
    <row r="81" spans="1:5" x14ac:dyDescent="0.2">
      <c r="A81" s="347" t="s">
        <v>54</v>
      </c>
      <c r="B81" s="347" t="s">
        <v>143</v>
      </c>
      <c r="C81" s="349">
        <v>162289</v>
      </c>
      <c r="D81" s="348">
        <v>11.4</v>
      </c>
      <c r="E81" s="348">
        <v>10.6</v>
      </c>
    </row>
    <row r="82" spans="1:5" x14ac:dyDescent="0.2">
      <c r="A82" s="347" t="s">
        <v>54</v>
      </c>
      <c r="B82" s="347" t="s">
        <v>144</v>
      </c>
      <c r="C82" s="349">
        <v>163684</v>
      </c>
      <c r="D82" s="348">
        <v>11.2</v>
      </c>
      <c r="E82" s="348">
        <v>10.9</v>
      </c>
    </row>
    <row r="83" spans="1:5" x14ac:dyDescent="0.2">
      <c r="A83" s="347" t="s">
        <v>54</v>
      </c>
      <c r="B83" s="347" t="s">
        <v>145</v>
      </c>
      <c r="C83" s="349">
        <v>164835</v>
      </c>
      <c r="D83" s="348">
        <v>10.8</v>
      </c>
      <c r="E83" s="348">
        <v>11.1</v>
      </c>
    </row>
    <row r="84" spans="1:5" x14ac:dyDescent="0.2">
      <c r="A84" s="347" t="s">
        <v>54</v>
      </c>
      <c r="B84" s="347" t="s">
        <v>146</v>
      </c>
      <c r="C84" s="349">
        <v>166748</v>
      </c>
      <c r="D84" s="348">
        <v>10.7</v>
      </c>
      <c r="E84" s="348">
        <v>11.2</v>
      </c>
    </row>
    <row r="85" spans="1:5" x14ac:dyDescent="0.2">
      <c r="A85" s="347" t="s">
        <v>54</v>
      </c>
      <c r="B85" s="347" t="s">
        <v>147</v>
      </c>
      <c r="C85" s="349">
        <v>168202</v>
      </c>
      <c r="D85" s="348">
        <v>10.4</v>
      </c>
      <c r="E85" s="348">
        <v>11.2</v>
      </c>
    </row>
    <row r="86" spans="1:5" x14ac:dyDescent="0.2">
      <c r="A86" s="347" t="s">
        <v>54</v>
      </c>
      <c r="B86" s="347" t="s">
        <v>148</v>
      </c>
      <c r="C86" s="349">
        <v>170009</v>
      </c>
      <c r="D86" s="348">
        <v>10.6</v>
      </c>
      <c r="E86" s="348">
        <v>11.2</v>
      </c>
    </row>
    <row r="87" spans="1:5" x14ac:dyDescent="0.2">
      <c r="A87" s="347" t="s">
        <v>54</v>
      </c>
      <c r="B87" s="347" t="s">
        <v>149</v>
      </c>
      <c r="C87" s="349">
        <v>171834</v>
      </c>
      <c r="D87" s="348">
        <v>11.1</v>
      </c>
      <c r="E87" s="348">
        <v>11.1</v>
      </c>
    </row>
    <row r="88" spans="1:5" x14ac:dyDescent="0.2">
      <c r="A88" s="347" t="s">
        <v>54</v>
      </c>
      <c r="B88" s="347" t="s">
        <v>150</v>
      </c>
      <c r="C88" s="349">
        <v>173166</v>
      </c>
      <c r="D88" s="348">
        <v>11.3</v>
      </c>
      <c r="E88" s="348">
        <v>11.1</v>
      </c>
    </row>
    <row r="89" spans="1:5" x14ac:dyDescent="0.2">
      <c r="A89" s="347" t="s">
        <v>54</v>
      </c>
      <c r="B89" s="347" t="s">
        <v>151</v>
      </c>
      <c r="C89" s="349">
        <v>173508</v>
      </c>
      <c r="D89" s="348">
        <v>10.8</v>
      </c>
      <c r="E89" s="348">
        <v>11</v>
      </c>
    </row>
    <row r="90" spans="1:5" x14ac:dyDescent="0.2">
      <c r="A90" s="347" t="s">
        <v>80</v>
      </c>
      <c r="B90" s="347" t="s">
        <v>140</v>
      </c>
      <c r="C90" s="349">
        <v>172619</v>
      </c>
      <c r="D90" s="348">
        <v>9.6</v>
      </c>
      <c r="E90" s="348">
        <v>11</v>
      </c>
    </row>
    <row r="91" spans="1:5" x14ac:dyDescent="0.2">
      <c r="A91" s="347" t="s">
        <v>54</v>
      </c>
      <c r="B91" s="347" t="s">
        <v>141</v>
      </c>
      <c r="C91" s="349">
        <v>171348</v>
      </c>
      <c r="D91" s="348">
        <v>7.6</v>
      </c>
      <c r="E91" s="348">
        <v>10.7</v>
      </c>
    </row>
    <row r="92" spans="1:5" x14ac:dyDescent="0.2">
      <c r="A92" s="347" t="s">
        <v>54</v>
      </c>
      <c r="B92" s="347" t="s">
        <v>142</v>
      </c>
      <c r="C92" s="349">
        <v>170146</v>
      </c>
      <c r="D92" s="348">
        <v>5.6</v>
      </c>
      <c r="E92" s="348">
        <v>10.1</v>
      </c>
    </row>
    <row r="93" spans="1:5" x14ac:dyDescent="0.2">
      <c r="A93" s="347" t="s">
        <v>54</v>
      </c>
      <c r="B93" s="347" t="s">
        <v>143</v>
      </c>
      <c r="C93" s="349">
        <v>166828</v>
      </c>
      <c r="D93" s="348">
        <v>2.8</v>
      </c>
      <c r="E93" s="348">
        <v>9.4</v>
      </c>
    </row>
    <row r="94" spans="1:5" x14ac:dyDescent="0.2">
      <c r="A94" s="347" t="s">
        <v>54</v>
      </c>
      <c r="B94" s="347" t="s">
        <v>144</v>
      </c>
      <c r="C94" s="349">
        <v>161512</v>
      </c>
      <c r="D94" s="348">
        <v>-1.3</v>
      </c>
      <c r="E94" s="348">
        <v>8.3000000000000007</v>
      </c>
    </row>
    <row r="95" spans="1:5" x14ac:dyDescent="0.2">
      <c r="A95" s="347" t="s">
        <v>54</v>
      </c>
      <c r="B95" s="347" t="s">
        <v>145</v>
      </c>
      <c r="C95" s="349">
        <v>159325</v>
      </c>
      <c r="D95" s="348">
        <v>-3.3</v>
      </c>
      <c r="E95" s="348">
        <v>7.1</v>
      </c>
    </row>
    <row r="96" spans="1:5" x14ac:dyDescent="0.2">
      <c r="A96" s="347" t="s">
        <v>54</v>
      </c>
      <c r="B96" s="347" t="s">
        <v>146</v>
      </c>
      <c r="C96" s="349">
        <v>159217</v>
      </c>
      <c r="D96" s="348">
        <v>-4.5</v>
      </c>
      <c r="E96" s="348">
        <v>5.9</v>
      </c>
    </row>
    <row r="97" spans="1:5" x14ac:dyDescent="0.2">
      <c r="A97" s="347" t="s">
        <v>54</v>
      </c>
      <c r="B97" s="347" t="s">
        <v>147</v>
      </c>
      <c r="C97" s="349">
        <v>158293</v>
      </c>
      <c r="D97" s="348">
        <v>-5.9</v>
      </c>
      <c r="E97" s="348">
        <v>4.5</v>
      </c>
    </row>
    <row r="98" spans="1:5" x14ac:dyDescent="0.2">
      <c r="A98" s="347" t="s">
        <v>54</v>
      </c>
      <c r="B98" s="347" t="s">
        <v>148</v>
      </c>
      <c r="C98" s="349">
        <v>158070</v>
      </c>
      <c r="D98" s="348">
        <v>-7</v>
      </c>
      <c r="E98" s="348">
        <v>3.1</v>
      </c>
    </row>
    <row r="99" spans="1:5" x14ac:dyDescent="0.2">
      <c r="A99" s="347" t="s">
        <v>54</v>
      </c>
      <c r="B99" s="347" t="s">
        <v>149</v>
      </c>
      <c r="C99" s="349">
        <v>157797</v>
      </c>
      <c r="D99" s="348">
        <v>-8.1999999999999993</v>
      </c>
      <c r="E99" s="348">
        <v>1.4</v>
      </c>
    </row>
    <row r="100" spans="1:5" x14ac:dyDescent="0.2">
      <c r="A100" s="347" t="s">
        <v>54</v>
      </c>
      <c r="B100" s="347" t="s">
        <v>150</v>
      </c>
      <c r="C100" s="349">
        <v>157532</v>
      </c>
      <c r="D100" s="348">
        <v>-9</v>
      </c>
      <c r="E100" s="348">
        <v>-0.2</v>
      </c>
    </row>
    <row r="101" spans="1:5" x14ac:dyDescent="0.2">
      <c r="A101" s="347" t="s">
        <v>54</v>
      </c>
      <c r="B101" s="347" t="s">
        <v>151</v>
      </c>
      <c r="C101" s="349">
        <v>158562</v>
      </c>
      <c r="D101" s="348">
        <v>-8.6</v>
      </c>
      <c r="E101" s="348">
        <v>-1.9</v>
      </c>
    </row>
    <row r="102" spans="1:5" x14ac:dyDescent="0.2">
      <c r="A102" s="347" t="s">
        <v>464</v>
      </c>
      <c r="B102" s="347" t="s">
        <v>140</v>
      </c>
      <c r="C102" s="349">
        <v>159676</v>
      </c>
      <c r="D102" s="348">
        <v>-7.5</v>
      </c>
      <c r="E102" s="348">
        <v>-3.3</v>
      </c>
    </row>
    <row r="103" spans="1:5" x14ac:dyDescent="0.2">
      <c r="A103" s="347" t="s">
        <v>54</v>
      </c>
      <c r="B103" s="347" t="s">
        <v>141</v>
      </c>
      <c r="C103" s="349">
        <v>161505</v>
      </c>
      <c r="D103" s="348">
        <v>-5.7</v>
      </c>
      <c r="E103" s="348">
        <v>-4.4000000000000004</v>
      </c>
    </row>
    <row r="104" spans="1:5" x14ac:dyDescent="0.2">
      <c r="A104" s="347" t="s">
        <v>54</v>
      </c>
      <c r="B104" s="347" t="s">
        <v>142</v>
      </c>
      <c r="C104" s="349">
        <v>163406</v>
      </c>
      <c r="D104" s="348">
        <v>-4</v>
      </c>
      <c r="E104" s="348">
        <v>-5.2</v>
      </c>
    </row>
    <row r="105" spans="1:5" x14ac:dyDescent="0.2">
      <c r="A105" s="347" t="s">
        <v>54</v>
      </c>
      <c r="B105" s="347" t="s">
        <v>143</v>
      </c>
      <c r="C105" s="349">
        <v>167804</v>
      </c>
      <c r="D105" s="348">
        <v>0.6</v>
      </c>
      <c r="E105" s="348">
        <v>-5.4</v>
      </c>
    </row>
    <row r="106" spans="1:5" x14ac:dyDescent="0.2">
      <c r="A106" s="347" t="s">
        <v>54</v>
      </c>
      <c r="B106" s="347" t="s">
        <v>144</v>
      </c>
      <c r="C106" s="349">
        <v>172405</v>
      </c>
      <c r="D106" s="348">
        <v>6.7</v>
      </c>
      <c r="E106" s="348">
        <v>-4.7</v>
      </c>
    </row>
    <row r="107" spans="1:5" x14ac:dyDescent="0.2">
      <c r="A107" s="347" t="s">
        <v>54</v>
      </c>
      <c r="B107" s="347" t="s">
        <v>145</v>
      </c>
      <c r="C107" s="349">
        <v>175142</v>
      </c>
      <c r="D107" s="348">
        <v>9.9</v>
      </c>
      <c r="E107" s="348">
        <v>-3.6</v>
      </c>
    </row>
    <row r="108" spans="1:5" x14ac:dyDescent="0.2">
      <c r="A108" s="347" t="s">
        <v>54</v>
      </c>
      <c r="B108" s="347" t="s">
        <v>146</v>
      </c>
      <c r="C108" s="349">
        <v>176869</v>
      </c>
      <c r="D108" s="348">
        <v>11.1</v>
      </c>
      <c r="E108" s="348">
        <v>-2.2999999999999998</v>
      </c>
    </row>
    <row r="109" spans="1:5" x14ac:dyDescent="0.2">
      <c r="A109" s="347" t="s">
        <v>54</v>
      </c>
      <c r="B109" s="347" t="s">
        <v>147</v>
      </c>
      <c r="C109" s="349">
        <v>178286</v>
      </c>
      <c r="D109" s="348">
        <v>12.6</v>
      </c>
      <c r="E109" s="348">
        <v>-0.8</v>
      </c>
    </row>
    <row r="110" spans="1:5" x14ac:dyDescent="0.2">
      <c r="A110" s="347" t="s">
        <v>54</v>
      </c>
      <c r="B110" s="347" t="s">
        <v>148</v>
      </c>
      <c r="C110" s="349">
        <v>178498</v>
      </c>
      <c r="D110" s="348">
        <v>12.9</v>
      </c>
      <c r="E110" s="348">
        <v>0.9</v>
      </c>
    </row>
    <row r="111" spans="1:5" x14ac:dyDescent="0.2">
      <c r="A111" s="347" t="s">
        <v>54</v>
      </c>
      <c r="B111" s="347" t="s">
        <v>149</v>
      </c>
      <c r="C111" s="349">
        <v>180023</v>
      </c>
      <c r="D111" s="348">
        <v>14.1</v>
      </c>
      <c r="E111" s="348">
        <v>2.8</v>
      </c>
    </row>
    <row r="112" spans="1:5" x14ac:dyDescent="0.2">
      <c r="A112" s="347" t="s">
        <v>54</v>
      </c>
      <c r="B112" s="347" t="s">
        <v>150</v>
      </c>
      <c r="C112" s="349">
        <v>182221</v>
      </c>
      <c r="D112" s="348">
        <v>15.7</v>
      </c>
      <c r="E112" s="348">
        <v>4.8</v>
      </c>
    </row>
    <row r="113" spans="1:5" x14ac:dyDescent="0.2">
      <c r="A113" s="347" t="s">
        <v>54</v>
      </c>
      <c r="B113" s="347" t="s">
        <v>151</v>
      </c>
      <c r="C113" s="349">
        <v>184620</v>
      </c>
      <c r="D113" s="348">
        <v>16.399999999999999</v>
      </c>
      <c r="E113" s="348">
        <v>6.9</v>
      </c>
    </row>
    <row r="114" spans="1:5" x14ac:dyDescent="0.2">
      <c r="A114" s="347" t="s">
        <v>779</v>
      </c>
      <c r="B114" s="347" t="s">
        <v>140</v>
      </c>
      <c r="C114" s="349">
        <v>187088</v>
      </c>
      <c r="D114" s="348">
        <v>17.2</v>
      </c>
      <c r="E114" s="348">
        <v>9</v>
      </c>
    </row>
    <row r="115" spans="1:5" x14ac:dyDescent="0.2">
      <c r="A115" s="347" t="s">
        <v>54</v>
      </c>
      <c r="B115" s="347" t="s">
        <v>141</v>
      </c>
      <c r="C115" s="349">
        <v>189599</v>
      </c>
      <c r="D115" s="348">
        <v>17.399999999999999</v>
      </c>
      <c r="E115" s="348">
        <v>10.9</v>
      </c>
    </row>
    <row r="116" spans="1:5" x14ac:dyDescent="0.2">
      <c r="A116" s="347" t="s">
        <v>54</v>
      </c>
      <c r="B116" s="347" t="s">
        <v>142</v>
      </c>
      <c r="C116" s="349">
        <v>191077</v>
      </c>
      <c r="D116" s="348">
        <v>16.899999999999999</v>
      </c>
      <c r="E116" s="348">
        <v>12.6</v>
      </c>
    </row>
    <row r="117" spans="1:5" x14ac:dyDescent="0.2">
      <c r="A117" s="347" t="s">
        <v>54</v>
      </c>
      <c r="B117" s="347" t="s">
        <v>143</v>
      </c>
      <c r="C117" s="349">
        <v>192650</v>
      </c>
      <c r="D117" s="348">
        <v>14.8</v>
      </c>
      <c r="E117" s="348">
        <v>13.8</v>
      </c>
    </row>
    <row r="118" spans="1:5" x14ac:dyDescent="0.2">
      <c r="A118" s="347" t="s">
        <v>54</v>
      </c>
      <c r="B118" s="347" t="s">
        <v>144</v>
      </c>
      <c r="C118" s="349">
        <v>196010</v>
      </c>
      <c r="D118" s="348">
        <v>13.7</v>
      </c>
      <c r="E118" s="348">
        <v>14.4</v>
      </c>
    </row>
    <row r="119" spans="1:5" x14ac:dyDescent="0.2">
      <c r="A119" s="347" t="s">
        <v>54</v>
      </c>
      <c r="B119" s="347" t="s">
        <v>145</v>
      </c>
      <c r="C119" s="349">
        <v>198459</v>
      </c>
      <c r="D119" s="348">
        <v>13.3</v>
      </c>
      <c r="E119" s="348">
        <v>14.7</v>
      </c>
    </row>
    <row r="120" spans="1:5" x14ac:dyDescent="0.2">
      <c r="A120" s="347" t="s">
        <v>54</v>
      </c>
      <c r="B120" s="347" t="s">
        <v>146</v>
      </c>
      <c r="C120" s="349">
        <v>200569</v>
      </c>
      <c r="D120" s="348">
        <v>13.4</v>
      </c>
      <c r="E120" s="348">
        <v>14.9</v>
      </c>
    </row>
    <row r="121" spans="1:5" x14ac:dyDescent="0.2">
      <c r="A121" s="347" t="s">
        <v>54</v>
      </c>
      <c r="B121" s="347" t="s">
        <v>147</v>
      </c>
      <c r="C121" s="349">
        <v>204329</v>
      </c>
      <c r="D121" s="348">
        <v>14.6</v>
      </c>
      <c r="E121" s="348">
        <v>15</v>
      </c>
    </row>
    <row r="122" spans="1:5" x14ac:dyDescent="0.2">
      <c r="A122" s="347" t="s">
        <v>54</v>
      </c>
      <c r="B122" s="347" t="s">
        <v>148</v>
      </c>
      <c r="C122" s="349">
        <v>208783</v>
      </c>
      <c r="D122" s="348">
        <v>17</v>
      </c>
      <c r="E122" s="348">
        <v>15.4</v>
      </c>
    </row>
    <row r="123" spans="1:5" x14ac:dyDescent="0.2">
      <c r="A123" s="347" t="s">
        <v>54</v>
      </c>
      <c r="B123" s="347" t="s">
        <v>149</v>
      </c>
      <c r="C123" s="349">
        <v>211146</v>
      </c>
      <c r="D123" s="348">
        <v>17.3</v>
      </c>
      <c r="E123" s="348">
        <v>15.6</v>
      </c>
    </row>
    <row r="124" spans="1:5" x14ac:dyDescent="0.2">
      <c r="A124" s="347" t="s">
        <v>54</v>
      </c>
      <c r="B124" s="347" t="s">
        <v>150</v>
      </c>
      <c r="C124" s="349">
        <v>213250</v>
      </c>
      <c r="D124" s="348">
        <v>17</v>
      </c>
      <c r="E124" s="348">
        <v>15.8</v>
      </c>
    </row>
    <row r="125" spans="1:5" x14ac:dyDescent="0.2">
      <c r="A125" s="347" t="s">
        <v>54</v>
      </c>
      <c r="B125" s="347" t="s">
        <v>151</v>
      </c>
      <c r="C125" s="349">
        <v>216461</v>
      </c>
      <c r="D125" s="348">
        <v>17.2</v>
      </c>
      <c r="E125" s="348">
        <v>15.8</v>
      </c>
    </row>
    <row r="126" spans="1:5" x14ac:dyDescent="0.2">
      <c r="A126" s="347" t="s">
        <v>1237</v>
      </c>
      <c r="B126" s="347" t="s">
        <v>140</v>
      </c>
      <c r="C126" s="349">
        <v>218989</v>
      </c>
      <c r="D126" s="348">
        <v>17.100000000000001</v>
      </c>
      <c r="E126" s="348">
        <v>15.8</v>
      </c>
    </row>
  </sheetData>
  <mergeCells count="1">
    <mergeCell ref="H1:I1"/>
  </mergeCells>
  <hyperlinks>
    <hyperlink ref="H1:I1" location="Index!A1" display="Regresar al Índice" xr:uid="{C3BE59BB-7A36-409A-B783-0D034F77C885}"/>
  </hyperlink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8F4E6-670F-464C-8520-04BF7FAF759A}">
  <sheetPr codeName="Hoja55"/>
  <dimension ref="A1:L126"/>
  <sheetViews>
    <sheetView workbookViewId="0">
      <selection activeCell="A2" sqref="A2"/>
    </sheetView>
  </sheetViews>
  <sheetFormatPr baseColWidth="10" defaultRowHeight="12.75" x14ac:dyDescent="0.2"/>
  <cols>
    <col min="1" max="16384" width="11.42578125" style="347"/>
  </cols>
  <sheetData>
    <row r="1" spans="1:12" x14ac:dyDescent="0.2">
      <c r="A1" s="107" t="s">
        <v>1784</v>
      </c>
      <c r="H1" s="409" t="s">
        <v>38</v>
      </c>
      <c r="I1" s="409"/>
    </row>
    <row r="2" spans="1:12" x14ac:dyDescent="0.2">
      <c r="A2" s="347" t="s">
        <v>646</v>
      </c>
    </row>
    <row r="5" spans="1:12" x14ac:dyDescent="0.2">
      <c r="A5" s="347" t="s">
        <v>300</v>
      </c>
      <c r="B5" s="347" t="s">
        <v>344</v>
      </c>
      <c r="C5" s="347" t="s">
        <v>660</v>
      </c>
      <c r="D5" s="347" t="s">
        <v>649</v>
      </c>
      <c r="G5" s="347" t="s">
        <v>1565</v>
      </c>
      <c r="H5" s="347" t="s">
        <v>1254</v>
      </c>
      <c r="I5" s="347" t="s">
        <v>1566</v>
      </c>
      <c r="J5" s="347" t="s">
        <v>661</v>
      </c>
      <c r="K5" s="347" t="s">
        <v>1563</v>
      </c>
      <c r="L5" s="347" t="s">
        <v>1252</v>
      </c>
    </row>
    <row r="6" spans="1:12" x14ac:dyDescent="0.2">
      <c r="A6" s="347" t="s">
        <v>61</v>
      </c>
      <c r="B6" s="347" t="s">
        <v>140</v>
      </c>
      <c r="C6" s="349">
        <v>448</v>
      </c>
      <c r="D6" s="349">
        <v>427</v>
      </c>
      <c r="G6" s="349">
        <v>422</v>
      </c>
      <c r="H6" s="349">
        <v>422</v>
      </c>
      <c r="I6" s="349">
        <v>416</v>
      </c>
      <c r="J6" s="348">
        <v>1.4</v>
      </c>
      <c r="K6" s="349">
        <v>420</v>
      </c>
      <c r="L6" s="349">
        <v>419</v>
      </c>
    </row>
    <row r="7" spans="1:12" x14ac:dyDescent="0.2">
      <c r="A7" s="347" t="s">
        <v>54</v>
      </c>
      <c r="B7" s="347" t="s">
        <v>141</v>
      </c>
      <c r="C7" s="349">
        <v>450</v>
      </c>
      <c r="D7" s="349">
        <v>429</v>
      </c>
    </row>
    <row r="8" spans="1:12" x14ac:dyDescent="0.2">
      <c r="A8" s="347" t="s">
        <v>54</v>
      </c>
      <c r="B8" s="347" t="s">
        <v>142</v>
      </c>
      <c r="C8" s="349">
        <v>454</v>
      </c>
      <c r="D8" s="349">
        <v>432</v>
      </c>
    </row>
    <row r="9" spans="1:12" x14ac:dyDescent="0.2">
      <c r="A9" s="347" t="s">
        <v>54</v>
      </c>
      <c r="B9" s="347" t="s">
        <v>143</v>
      </c>
      <c r="C9" s="349">
        <v>452</v>
      </c>
      <c r="D9" s="349">
        <v>434</v>
      </c>
    </row>
    <row r="10" spans="1:12" x14ac:dyDescent="0.2">
      <c r="A10" s="347" t="s">
        <v>54</v>
      </c>
      <c r="B10" s="347" t="s">
        <v>144</v>
      </c>
      <c r="C10" s="349">
        <v>453</v>
      </c>
      <c r="D10" s="349">
        <v>437</v>
      </c>
    </row>
    <row r="11" spans="1:12" x14ac:dyDescent="0.2">
      <c r="A11" s="347" t="s">
        <v>54</v>
      </c>
      <c r="B11" s="347" t="s">
        <v>145</v>
      </c>
      <c r="C11" s="349">
        <v>451</v>
      </c>
      <c r="D11" s="349">
        <v>439</v>
      </c>
    </row>
    <row r="12" spans="1:12" x14ac:dyDescent="0.2">
      <c r="A12" s="347" t="s">
        <v>54</v>
      </c>
      <c r="B12" s="347" t="s">
        <v>146</v>
      </c>
      <c r="C12" s="349">
        <v>444</v>
      </c>
      <c r="D12" s="349">
        <v>440</v>
      </c>
    </row>
    <row r="13" spans="1:12" x14ac:dyDescent="0.2">
      <c r="A13" s="347" t="s">
        <v>54</v>
      </c>
      <c r="B13" s="347" t="s">
        <v>147</v>
      </c>
      <c r="C13" s="349">
        <v>448</v>
      </c>
      <c r="D13" s="349">
        <v>442</v>
      </c>
    </row>
    <row r="14" spans="1:12" x14ac:dyDescent="0.2">
      <c r="A14" s="347" t="s">
        <v>54</v>
      </c>
      <c r="B14" s="347" t="s">
        <v>148</v>
      </c>
      <c r="C14" s="349">
        <v>438</v>
      </c>
      <c r="D14" s="349">
        <v>442</v>
      </c>
    </row>
    <row r="15" spans="1:12" x14ac:dyDescent="0.2">
      <c r="A15" s="347" t="s">
        <v>54</v>
      </c>
      <c r="B15" s="347" t="s">
        <v>149</v>
      </c>
      <c r="C15" s="349">
        <v>439</v>
      </c>
      <c r="D15" s="349">
        <v>444</v>
      </c>
    </row>
    <row r="16" spans="1:12" x14ac:dyDescent="0.2">
      <c r="A16" s="347" t="s">
        <v>54</v>
      </c>
      <c r="B16" s="347" t="s">
        <v>150</v>
      </c>
      <c r="C16" s="349">
        <v>437</v>
      </c>
      <c r="D16" s="349">
        <v>445</v>
      </c>
    </row>
    <row r="17" spans="1:4" x14ac:dyDescent="0.2">
      <c r="A17" s="347" t="s">
        <v>54</v>
      </c>
      <c r="B17" s="347" t="s">
        <v>151</v>
      </c>
      <c r="C17" s="349">
        <v>437</v>
      </c>
      <c r="D17" s="349">
        <v>446</v>
      </c>
    </row>
    <row r="18" spans="1:4" x14ac:dyDescent="0.2">
      <c r="A18" s="347" t="s">
        <v>74</v>
      </c>
      <c r="B18" s="347" t="s">
        <v>140</v>
      </c>
      <c r="C18" s="349">
        <v>426</v>
      </c>
      <c r="D18" s="349">
        <v>444</v>
      </c>
    </row>
    <row r="19" spans="1:4" x14ac:dyDescent="0.2">
      <c r="A19" s="347" t="s">
        <v>54</v>
      </c>
      <c r="B19" s="347" t="s">
        <v>141</v>
      </c>
      <c r="C19" s="349">
        <v>423</v>
      </c>
      <c r="D19" s="349">
        <v>442</v>
      </c>
    </row>
    <row r="20" spans="1:4" x14ac:dyDescent="0.2">
      <c r="A20" s="347" t="s">
        <v>54</v>
      </c>
      <c r="B20" s="347" t="s">
        <v>142</v>
      </c>
      <c r="C20" s="349">
        <v>426</v>
      </c>
      <c r="D20" s="349">
        <v>440</v>
      </c>
    </row>
    <row r="21" spans="1:4" x14ac:dyDescent="0.2">
      <c r="A21" s="347" t="s">
        <v>54</v>
      </c>
      <c r="B21" s="347" t="s">
        <v>143</v>
      </c>
      <c r="C21" s="349">
        <v>424</v>
      </c>
      <c r="D21" s="349">
        <v>437</v>
      </c>
    </row>
    <row r="22" spans="1:4" x14ac:dyDescent="0.2">
      <c r="A22" s="347" t="s">
        <v>54</v>
      </c>
      <c r="B22" s="347" t="s">
        <v>144</v>
      </c>
      <c r="C22" s="349">
        <v>425</v>
      </c>
      <c r="D22" s="349">
        <v>435</v>
      </c>
    </row>
    <row r="23" spans="1:4" x14ac:dyDescent="0.2">
      <c r="A23" s="347" t="s">
        <v>54</v>
      </c>
      <c r="B23" s="347" t="s">
        <v>145</v>
      </c>
      <c r="C23" s="349">
        <v>420</v>
      </c>
      <c r="D23" s="349">
        <v>432</v>
      </c>
    </row>
    <row r="24" spans="1:4" x14ac:dyDescent="0.2">
      <c r="A24" s="347" t="s">
        <v>54</v>
      </c>
      <c r="B24" s="347" t="s">
        <v>146</v>
      </c>
      <c r="C24" s="349">
        <v>421</v>
      </c>
      <c r="D24" s="349">
        <v>430</v>
      </c>
    </row>
    <row r="25" spans="1:4" x14ac:dyDescent="0.2">
      <c r="A25" s="347" t="s">
        <v>54</v>
      </c>
      <c r="B25" s="347" t="s">
        <v>147</v>
      </c>
      <c r="C25" s="349">
        <v>423</v>
      </c>
      <c r="D25" s="349">
        <v>428</v>
      </c>
    </row>
    <row r="26" spans="1:4" x14ac:dyDescent="0.2">
      <c r="A26" s="347" t="s">
        <v>54</v>
      </c>
      <c r="B26" s="347" t="s">
        <v>148</v>
      </c>
      <c r="C26" s="349">
        <v>409</v>
      </c>
      <c r="D26" s="349">
        <v>426</v>
      </c>
    </row>
    <row r="27" spans="1:4" x14ac:dyDescent="0.2">
      <c r="A27" s="347" t="s">
        <v>54</v>
      </c>
      <c r="B27" s="347" t="s">
        <v>149</v>
      </c>
      <c r="C27" s="349">
        <v>408</v>
      </c>
      <c r="D27" s="349">
        <v>423</v>
      </c>
    </row>
    <row r="28" spans="1:4" x14ac:dyDescent="0.2">
      <c r="A28" s="347" t="s">
        <v>54</v>
      </c>
      <c r="B28" s="347" t="s">
        <v>150</v>
      </c>
      <c r="C28" s="349">
        <v>408</v>
      </c>
      <c r="D28" s="349">
        <v>421</v>
      </c>
    </row>
    <row r="29" spans="1:4" x14ac:dyDescent="0.2">
      <c r="A29" s="347" t="s">
        <v>54</v>
      </c>
      <c r="B29" s="347" t="s">
        <v>151</v>
      </c>
      <c r="C29" s="349">
        <v>409</v>
      </c>
      <c r="D29" s="349">
        <v>418</v>
      </c>
    </row>
    <row r="30" spans="1:4" x14ac:dyDescent="0.2">
      <c r="A30" s="347" t="s">
        <v>75</v>
      </c>
      <c r="B30" s="347" t="s">
        <v>140</v>
      </c>
      <c r="C30" s="349">
        <v>409</v>
      </c>
      <c r="D30" s="349">
        <v>417</v>
      </c>
    </row>
    <row r="31" spans="1:4" x14ac:dyDescent="0.2">
      <c r="A31" s="347" t="s">
        <v>54</v>
      </c>
      <c r="B31" s="347" t="s">
        <v>141</v>
      </c>
      <c r="C31" s="349">
        <v>409</v>
      </c>
      <c r="D31" s="349">
        <v>416</v>
      </c>
    </row>
    <row r="32" spans="1:4" x14ac:dyDescent="0.2">
      <c r="A32" s="347" t="s">
        <v>54</v>
      </c>
      <c r="B32" s="347" t="s">
        <v>142</v>
      </c>
      <c r="C32" s="349">
        <v>413</v>
      </c>
      <c r="D32" s="349">
        <v>415</v>
      </c>
    </row>
    <row r="33" spans="1:4" x14ac:dyDescent="0.2">
      <c r="A33" s="347" t="s">
        <v>54</v>
      </c>
      <c r="B33" s="347" t="s">
        <v>143</v>
      </c>
      <c r="C33" s="349">
        <v>413</v>
      </c>
      <c r="D33" s="349">
        <v>414</v>
      </c>
    </row>
    <row r="34" spans="1:4" x14ac:dyDescent="0.2">
      <c r="A34" s="347" t="s">
        <v>54</v>
      </c>
      <c r="B34" s="347" t="s">
        <v>144</v>
      </c>
      <c r="C34" s="349">
        <v>414</v>
      </c>
      <c r="D34" s="349">
        <v>413</v>
      </c>
    </row>
    <row r="35" spans="1:4" x14ac:dyDescent="0.2">
      <c r="A35" s="347" t="s">
        <v>54</v>
      </c>
      <c r="B35" s="347" t="s">
        <v>145</v>
      </c>
      <c r="C35" s="349">
        <v>417</v>
      </c>
      <c r="D35" s="349">
        <v>413</v>
      </c>
    </row>
    <row r="36" spans="1:4" x14ac:dyDescent="0.2">
      <c r="A36" s="347" t="s">
        <v>54</v>
      </c>
      <c r="B36" s="347" t="s">
        <v>146</v>
      </c>
      <c r="C36" s="349">
        <v>412</v>
      </c>
      <c r="D36" s="349">
        <v>412</v>
      </c>
    </row>
    <row r="37" spans="1:4" x14ac:dyDescent="0.2">
      <c r="A37" s="347" t="s">
        <v>54</v>
      </c>
      <c r="B37" s="347" t="s">
        <v>147</v>
      </c>
      <c r="C37" s="349">
        <v>410</v>
      </c>
      <c r="D37" s="349">
        <v>411</v>
      </c>
    </row>
    <row r="38" spans="1:4" x14ac:dyDescent="0.2">
      <c r="A38" s="347" t="s">
        <v>54</v>
      </c>
      <c r="B38" s="347" t="s">
        <v>148</v>
      </c>
      <c r="C38" s="349">
        <v>411</v>
      </c>
      <c r="D38" s="349">
        <v>411</v>
      </c>
    </row>
    <row r="39" spans="1:4" x14ac:dyDescent="0.2">
      <c r="A39" s="347" t="s">
        <v>54</v>
      </c>
      <c r="B39" s="347" t="s">
        <v>149</v>
      </c>
      <c r="C39" s="349">
        <v>406</v>
      </c>
      <c r="D39" s="349">
        <v>411</v>
      </c>
    </row>
    <row r="40" spans="1:4" x14ac:dyDescent="0.2">
      <c r="A40" s="347" t="s">
        <v>54</v>
      </c>
      <c r="B40" s="347" t="s">
        <v>150</v>
      </c>
      <c r="C40" s="349">
        <v>404</v>
      </c>
      <c r="D40" s="349">
        <v>411</v>
      </c>
    </row>
    <row r="41" spans="1:4" x14ac:dyDescent="0.2">
      <c r="A41" s="347" t="s">
        <v>54</v>
      </c>
      <c r="B41" s="347" t="s">
        <v>151</v>
      </c>
      <c r="C41" s="349">
        <v>399</v>
      </c>
      <c r="D41" s="349">
        <v>410</v>
      </c>
    </row>
    <row r="42" spans="1:4" x14ac:dyDescent="0.2">
      <c r="A42" s="347" t="s">
        <v>76</v>
      </c>
      <c r="B42" s="347" t="s">
        <v>140</v>
      </c>
      <c r="C42" s="349">
        <v>396</v>
      </c>
      <c r="D42" s="349">
        <v>409</v>
      </c>
    </row>
    <row r="43" spans="1:4" x14ac:dyDescent="0.2">
      <c r="A43" s="347" t="s">
        <v>54</v>
      </c>
      <c r="B43" s="347" t="s">
        <v>141</v>
      </c>
      <c r="C43" s="349">
        <v>397</v>
      </c>
      <c r="D43" s="349">
        <v>408</v>
      </c>
    </row>
    <row r="44" spans="1:4" x14ac:dyDescent="0.2">
      <c r="A44" s="347" t="s">
        <v>54</v>
      </c>
      <c r="B44" s="347" t="s">
        <v>142</v>
      </c>
      <c r="C44" s="349">
        <v>402</v>
      </c>
      <c r="D44" s="349">
        <v>407</v>
      </c>
    </row>
    <row r="45" spans="1:4" x14ac:dyDescent="0.2">
      <c r="A45" s="347" t="s">
        <v>54</v>
      </c>
      <c r="B45" s="347" t="s">
        <v>143</v>
      </c>
      <c r="C45" s="349">
        <v>401</v>
      </c>
      <c r="D45" s="349">
        <v>406</v>
      </c>
    </row>
    <row r="46" spans="1:4" x14ac:dyDescent="0.2">
      <c r="A46" s="347" t="s">
        <v>54</v>
      </c>
      <c r="B46" s="347" t="s">
        <v>144</v>
      </c>
      <c r="C46" s="349">
        <v>402</v>
      </c>
      <c r="D46" s="349">
        <v>405</v>
      </c>
    </row>
    <row r="47" spans="1:4" x14ac:dyDescent="0.2">
      <c r="A47" s="347" t="s">
        <v>54</v>
      </c>
      <c r="B47" s="347" t="s">
        <v>145</v>
      </c>
      <c r="C47" s="349">
        <v>401</v>
      </c>
      <c r="D47" s="349">
        <v>403</v>
      </c>
    </row>
    <row r="48" spans="1:4" x14ac:dyDescent="0.2">
      <c r="A48" s="347" t="s">
        <v>54</v>
      </c>
      <c r="B48" s="347" t="s">
        <v>146</v>
      </c>
      <c r="C48" s="349">
        <v>406</v>
      </c>
      <c r="D48" s="349">
        <v>403</v>
      </c>
    </row>
    <row r="49" spans="1:4" x14ac:dyDescent="0.2">
      <c r="A49" s="347" t="s">
        <v>54</v>
      </c>
      <c r="B49" s="347" t="s">
        <v>147</v>
      </c>
      <c r="C49" s="349">
        <v>404</v>
      </c>
      <c r="D49" s="349">
        <v>402</v>
      </c>
    </row>
    <row r="50" spans="1:4" x14ac:dyDescent="0.2">
      <c r="A50" s="347" t="s">
        <v>54</v>
      </c>
      <c r="B50" s="347" t="s">
        <v>148</v>
      </c>
      <c r="C50" s="349">
        <v>393</v>
      </c>
      <c r="D50" s="349">
        <v>401</v>
      </c>
    </row>
    <row r="51" spans="1:4" x14ac:dyDescent="0.2">
      <c r="A51" s="347" t="s">
        <v>54</v>
      </c>
      <c r="B51" s="347" t="s">
        <v>149</v>
      </c>
      <c r="C51" s="349">
        <v>394</v>
      </c>
      <c r="D51" s="349">
        <v>400</v>
      </c>
    </row>
    <row r="52" spans="1:4" x14ac:dyDescent="0.2">
      <c r="A52" s="347" t="s">
        <v>54</v>
      </c>
      <c r="B52" s="347" t="s">
        <v>150</v>
      </c>
      <c r="C52" s="349">
        <v>395</v>
      </c>
      <c r="D52" s="349">
        <v>399</v>
      </c>
    </row>
    <row r="53" spans="1:4" x14ac:dyDescent="0.2">
      <c r="A53" s="347" t="s">
        <v>54</v>
      </c>
      <c r="B53" s="347" t="s">
        <v>151</v>
      </c>
      <c r="C53" s="349">
        <v>394</v>
      </c>
      <c r="D53" s="349">
        <v>399</v>
      </c>
    </row>
    <row r="54" spans="1:4" x14ac:dyDescent="0.2">
      <c r="A54" s="347" t="s">
        <v>77</v>
      </c>
      <c r="B54" s="347" t="s">
        <v>140</v>
      </c>
      <c r="C54" s="349">
        <v>395</v>
      </c>
      <c r="D54" s="349">
        <v>399</v>
      </c>
    </row>
    <row r="55" spans="1:4" x14ac:dyDescent="0.2">
      <c r="A55" s="347" t="s">
        <v>54</v>
      </c>
      <c r="B55" s="347" t="s">
        <v>141</v>
      </c>
      <c r="C55" s="349">
        <v>393</v>
      </c>
      <c r="D55" s="349">
        <v>398</v>
      </c>
    </row>
    <row r="56" spans="1:4" x14ac:dyDescent="0.2">
      <c r="A56" s="347" t="s">
        <v>54</v>
      </c>
      <c r="B56" s="347" t="s">
        <v>142</v>
      </c>
      <c r="C56" s="349">
        <v>394</v>
      </c>
      <c r="D56" s="349">
        <v>398</v>
      </c>
    </row>
    <row r="57" spans="1:4" x14ac:dyDescent="0.2">
      <c r="A57" s="347" t="s">
        <v>54</v>
      </c>
      <c r="B57" s="347" t="s">
        <v>143</v>
      </c>
      <c r="C57" s="349">
        <v>390</v>
      </c>
      <c r="D57" s="349">
        <v>397</v>
      </c>
    </row>
    <row r="58" spans="1:4" x14ac:dyDescent="0.2">
      <c r="A58" s="347" t="s">
        <v>54</v>
      </c>
      <c r="B58" s="347" t="s">
        <v>144</v>
      </c>
      <c r="C58" s="349">
        <v>391</v>
      </c>
      <c r="D58" s="349">
        <v>396</v>
      </c>
    </row>
    <row r="59" spans="1:4" x14ac:dyDescent="0.2">
      <c r="A59" s="347" t="s">
        <v>54</v>
      </c>
      <c r="B59" s="347" t="s">
        <v>145</v>
      </c>
      <c r="C59" s="349">
        <v>393</v>
      </c>
      <c r="D59" s="349">
        <v>395</v>
      </c>
    </row>
    <row r="60" spans="1:4" x14ac:dyDescent="0.2">
      <c r="A60" s="347" t="s">
        <v>54</v>
      </c>
      <c r="B60" s="347" t="s">
        <v>146</v>
      </c>
      <c r="C60" s="349">
        <v>394</v>
      </c>
      <c r="D60" s="349">
        <v>394</v>
      </c>
    </row>
    <row r="61" spans="1:4" x14ac:dyDescent="0.2">
      <c r="A61" s="347" t="s">
        <v>54</v>
      </c>
      <c r="B61" s="347" t="s">
        <v>147</v>
      </c>
      <c r="C61" s="349">
        <v>396</v>
      </c>
      <c r="D61" s="349">
        <v>394</v>
      </c>
    </row>
    <row r="62" spans="1:4" x14ac:dyDescent="0.2">
      <c r="A62" s="347" t="s">
        <v>54</v>
      </c>
      <c r="B62" s="347" t="s">
        <v>148</v>
      </c>
      <c r="C62" s="349">
        <v>388</v>
      </c>
      <c r="D62" s="349">
        <v>393</v>
      </c>
    </row>
    <row r="63" spans="1:4" x14ac:dyDescent="0.2">
      <c r="A63" s="347" t="s">
        <v>54</v>
      </c>
      <c r="B63" s="347" t="s">
        <v>149</v>
      </c>
      <c r="C63" s="349">
        <v>389</v>
      </c>
      <c r="D63" s="349">
        <v>393</v>
      </c>
    </row>
    <row r="64" spans="1:4" x14ac:dyDescent="0.2">
      <c r="A64" s="347" t="s">
        <v>54</v>
      </c>
      <c r="B64" s="347" t="s">
        <v>150</v>
      </c>
      <c r="C64" s="349">
        <v>387</v>
      </c>
      <c r="D64" s="349">
        <v>392</v>
      </c>
    </row>
    <row r="65" spans="1:4" x14ac:dyDescent="0.2">
      <c r="A65" s="347" t="s">
        <v>54</v>
      </c>
      <c r="B65" s="347" t="s">
        <v>151</v>
      </c>
      <c r="C65" s="349">
        <v>390</v>
      </c>
      <c r="D65" s="349">
        <v>392</v>
      </c>
    </row>
    <row r="66" spans="1:4" x14ac:dyDescent="0.2">
      <c r="A66" s="347" t="s">
        <v>78</v>
      </c>
      <c r="B66" s="347" t="s">
        <v>140</v>
      </c>
      <c r="C66" s="349">
        <v>389</v>
      </c>
      <c r="D66" s="349">
        <v>391</v>
      </c>
    </row>
    <row r="67" spans="1:4" x14ac:dyDescent="0.2">
      <c r="A67" s="347" t="s">
        <v>54</v>
      </c>
      <c r="B67" s="347" t="s">
        <v>141</v>
      </c>
      <c r="C67" s="349">
        <v>387</v>
      </c>
      <c r="D67" s="349">
        <v>391</v>
      </c>
    </row>
    <row r="68" spans="1:4" x14ac:dyDescent="0.2">
      <c r="A68" s="347" t="s">
        <v>54</v>
      </c>
      <c r="B68" s="347" t="s">
        <v>142</v>
      </c>
      <c r="C68" s="349">
        <v>386</v>
      </c>
      <c r="D68" s="349">
        <v>390</v>
      </c>
    </row>
    <row r="69" spans="1:4" x14ac:dyDescent="0.2">
      <c r="A69" s="347" t="s">
        <v>54</v>
      </c>
      <c r="B69" s="347" t="s">
        <v>143</v>
      </c>
      <c r="C69" s="349">
        <v>386</v>
      </c>
      <c r="D69" s="349">
        <v>390</v>
      </c>
    </row>
    <row r="70" spans="1:4" x14ac:dyDescent="0.2">
      <c r="A70" s="347" t="s">
        <v>54</v>
      </c>
      <c r="B70" s="347" t="s">
        <v>144</v>
      </c>
      <c r="C70" s="349">
        <v>388</v>
      </c>
      <c r="D70" s="349">
        <v>389</v>
      </c>
    </row>
    <row r="71" spans="1:4" x14ac:dyDescent="0.2">
      <c r="A71" s="347" t="s">
        <v>54</v>
      </c>
      <c r="B71" s="347" t="s">
        <v>145</v>
      </c>
      <c r="C71" s="349">
        <v>389</v>
      </c>
      <c r="D71" s="349">
        <v>389</v>
      </c>
    </row>
    <row r="72" spans="1:4" x14ac:dyDescent="0.2">
      <c r="A72" s="347" t="s">
        <v>54</v>
      </c>
      <c r="B72" s="347" t="s">
        <v>146</v>
      </c>
      <c r="C72" s="349">
        <v>389</v>
      </c>
      <c r="D72" s="349">
        <v>389</v>
      </c>
    </row>
    <row r="73" spans="1:4" x14ac:dyDescent="0.2">
      <c r="A73" s="347" t="s">
        <v>54</v>
      </c>
      <c r="B73" s="347" t="s">
        <v>147</v>
      </c>
      <c r="C73" s="349">
        <v>388</v>
      </c>
      <c r="D73" s="349">
        <v>388</v>
      </c>
    </row>
    <row r="74" spans="1:4" x14ac:dyDescent="0.2">
      <c r="A74" s="347" t="s">
        <v>54</v>
      </c>
      <c r="B74" s="347" t="s">
        <v>148</v>
      </c>
      <c r="C74" s="349">
        <v>381</v>
      </c>
      <c r="D74" s="349">
        <v>387</v>
      </c>
    </row>
    <row r="75" spans="1:4" x14ac:dyDescent="0.2">
      <c r="A75" s="347" t="s">
        <v>54</v>
      </c>
      <c r="B75" s="347" t="s">
        <v>149</v>
      </c>
      <c r="C75" s="349">
        <v>385</v>
      </c>
      <c r="D75" s="349">
        <v>387</v>
      </c>
    </row>
    <row r="76" spans="1:4" x14ac:dyDescent="0.2">
      <c r="A76" s="347" t="s">
        <v>54</v>
      </c>
      <c r="B76" s="347" t="s">
        <v>150</v>
      </c>
      <c r="C76" s="349">
        <v>387</v>
      </c>
      <c r="D76" s="349">
        <v>387</v>
      </c>
    </row>
    <row r="77" spans="1:4" x14ac:dyDescent="0.2">
      <c r="A77" s="347" t="s">
        <v>54</v>
      </c>
      <c r="B77" s="347" t="s">
        <v>151</v>
      </c>
      <c r="C77" s="349">
        <v>386</v>
      </c>
      <c r="D77" s="349">
        <v>387</v>
      </c>
    </row>
    <row r="78" spans="1:4" x14ac:dyDescent="0.2">
      <c r="A78" s="347" t="s">
        <v>79</v>
      </c>
      <c r="B78" s="347" t="s">
        <v>140</v>
      </c>
      <c r="C78" s="349">
        <v>388</v>
      </c>
      <c r="D78" s="349">
        <v>387</v>
      </c>
    </row>
    <row r="79" spans="1:4" x14ac:dyDescent="0.2">
      <c r="A79" s="347" t="s">
        <v>54</v>
      </c>
      <c r="B79" s="347" t="s">
        <v>141</v>
      </c>
      <c r="C79" s="349">
        <v>387</v>
      </c>
      <c r="D79" s="349">
        <v>387</v>
      </c>
    </row>
    <row r="80" spans="1:4" x14ac:dyDescent="0.2">
      <c r="A80" s="347" t="s">
        <v>54</v>
      </c>
      <c r="B80" s="347" t="s">
        <v>142</v>
      </c>
      <c r="C80" s="349">
        <v>390</v>
      </c>
      <c r="D80" s="349">
        <v>387</v>
      </c>
    </row>
    <row r="81" spans="1:4" x14ac:dyDescent="0.2">
      <c r="A81" s="347" t="s">
        <v>54</v>
      </c>
      <c r="B81" s="347" t="s">
        <v>143</v>
      </c>
      <c r="C81" s="349">
        <v>392</v>
      </c>
      <c r="D81" s="349">
        <v>388</v>
      </c>
    </row>
    <row r="82" spans="1:4" x14ac:dyDescent="0.2">
      <c r="A82" s="347" t="s">
        <v>54</v>
      </c>
      <c r="B82" s="347" t="s">
        <v>144</v>
      </c>
      <c r="C82" s="349">
        <v>399</v>
      </c>
      <c r="D82" s="349">
        <v>388</v>
      </c>
    </row>
    <row r="83" spans="1:4" x14ac:dyDescent="0.2">
      <c r="A83" s="347" t="s">
        <v>54</v>
      </c>
      <c r="B83" s="347" t="s">
        <v>145</v>
      </c>
      <c r="C83" s="349">
        <v>401</v>
      </c>
      <c r="D83" s="349">
        <v>389</v>
      </c>
    </row>
    <row r="84" spans="1:4" x14ac:dyDescent="0.2">
      <c r="A84" s="347" t="s">
        <v>54</v>
      </c>
      <c r="B84" s="347" t="s">
        <v>146</v>
      </c>
      <c r="C84" s="349">
        <v>402</v>
      </c>
      <c r="D84" s="349">
        <v>390</v>
      </c>
    </row>
    <row r="85" spans="1:4" x14ac:dyDescent="0.2">
      <c r="A85" s="347" t="s">
        <v>54</v>
      </c>
      <c r="B85" s="347" t="s">
        <v>147</v>
      </c>
      <c r="C85" s="349">
        <v>397</v>
      </c>
      <c r="D85" s="349">
        <v>391</v>
      </c>
    </row>
    <row r="86" spans="1:4" x14ac:dyDescent="0.2">
      <c r="A86" s="347" t="s">
        <v>54</v>
      </c>
      <c r="B86" s="347" t="s">
        <v>148</v>
      </c>
      <c r="C86" s="349">
        <v>391</v>
      </c>
      <c r="D86" s="349">
        <v>392</v>
      </c>
    </row>
    <row r="87" spans="1:4" x14ac:dyDescent="0.2">
      <c r="A87" s="347" t="s">
        <v>54</v>
      </c>
      <c r="B87" s="347" t="s">
        <v>149</v>
      </c>
      <c r="C87" s="349">
        <v>389</v>
      </c>
      <c r="D87" s="349">
        <v>392</v>
      </c>
    </row>
    <row r="88" spans="1:4" x14ac:dyDescent="0.2">
      <c r="A88" s="347" t="s">
        <v>54</v>
      </c>
      <c r="B88" s="347" t="s">
        <v>150</v>
      </c>
      <c r="C88" s="349">
        <v>388</v>
      </c>
      <c r="D88" s="349">
        <v>392</v>
      </c>
    </row>
    <row r="89" spans="1:4" x14ac:dyDescent="0.2">
      <c r="A89" s="347" t="s">
        <v>54</v>
      </c>
      <c r="B89" s="347" t="s">
        <v>151</v>
      </c>
      <c r="C89" s="349">
        <v>392</v>
      </c>
      <c r="D89" s="349">
        <v>393</v>
      </c>
    </row>
    <row r="90" spans="1:4" x14ac:dyDescent="0.2">
      <c r="A90" s="347" t="s">
        <v>80</v>
      </c>
      <c r="B90" s="347" t="s">
        <v>140</v>
      </c>
      <c r="C90" s="349">
        <v>394</v>
      </c>
      <c r="D90" s="349">
        <v>394</v>
      </c>
    </row>
    <row r="91" spans="1:4" x14ac:dyDescent="0.2">
      <c r="A91" s="347" t="s">
        <v>54</v>
      </c>
      <c r="B91" s="347" t="s">
        <v>141</v>
      </c>
      <c r="C91" s="349">
        <v>395</v>
      </c>
      <c r="D91" s="349">
        <v>394</v>
      </c>
    </row>
    <row r="92" spans="1:4" x14ac:dyDescent="0.2">
      <c r="A92" s="347" t="s">
        <v>54</v>
      </c>
      <c r="B92" s="347" t="s">
        <v>142</v>
      </c>
      <c r="C92" s="349">
        <v>396</v>
      </c>
      <c r="D92" s="349">
        <v>395</v>
      </c>
    </row>
    <row r="93" spans="1:4" x14ac:dyDescent="0.2">
      <c r="A93" s="347" t="s">
        <v>54</v>
      </c>
      <c r="B93" s="347" t="s">
        <v>143</v>
      </c>
      <c r="C93" s="349">
        <v>395</v>
      </c>
      <c r="D93" s="349">
        <v>395</v>
      </c>
    </row>
    <row r="94" spans="1:4" x14ac:dyDescent="0.2">
      <c r="A94" s="347" t="s">
        <v>54</v>
      </c>
      <c r="B94" s="347" t="s">
        <v>144</v>
      </c>
      <c r="C94" s="349">
        <v>396</v>
      </c>
      <c r="D94" s="349">
        <v>395</v>
      </c>
    </row>
    <row r="95" spans="1:4" x14ac:dyDescent="0.2">
      <c r="A95" s="347" t="s">
        <v>54</v>
      </c>
      <c r="B95" s="347" t="s">
        <v>145</v>
      </c>
      <c r="C95" s="349">
        <v>403</v>
      </c>
      <c r="D95" s="349">
        <v>395</v>
      </c>
    </row>
    <row r="96" spans="1:4" x14ac:dyDescent="0.2">
      <c r="A96" s="347" t="s">
        <v>54</v>
      </c>
      <c r="B96" s="347" t="s">
        <v>146</v>
      </c>
      <c r="C96" s="349">
        <v>407</v>
      </c>
      <c r="D96" s="349">
        <v>395</v>
      </c>
    </row>
    <row r="97" spans="1:4" x14ac:dyDescent="0.2">
      <c r="A97" s="347" t="s">
        <v>54</v>
      </c>
      <c r="B97" s="347" t="s">
        <v>147</v>
      </c>
      <c r="C97" s="349">
        <v>409</v>
      </c>
      <c r="D97" s="349">
        <v>396</v>
      </c>
    </row>
    <row r="98" spans="1:4" x14ac:dyDescent="0.2">
      <c r="A98" s="347" t="s">
        <v>54</v>
      </c>
      <c r="B98" s="347" t="s">
        <v>148</v>
      </c>
      <c r="C98" s="349">
        <v>403</v>
      </c>
      <c r="D98" s="349">
        <v>397</v>
      </c>
    </row>
    <row r="99" spans="1:4" x14ac:dyDescent="0.2">
      <c r="A99" s="347" t="s">
        <v>54</v>
      </c>
      <c r="B99" s="347" t="s">
        <v>149</v>
      </c>
      <c r="C99" s="349">
        <v>402</v>
      </c>
      <c r="D99" s="349">
        <v>398</v>
      </c>
    </row>
    <row r="100" spans="1:4" x14ac:dyDescent="0.2">
      <c r="A100" s="347" t="s">
        <v>54</v>
      </c>
      <c r="B100" s="347" t="s">
        <v>150</v>
      </c>
      <c r="C100" s="349">
        <v>404</v>
      </c>
      <c r="D100" s="349">
        <v>400</v>
      </c>
    </row>
    <row r="101" spans="1:4" x14ac:dyDescent="0.2">
      <c r="A101" s="347" t="s">
        <v>54</v>
      </c>
      <c r="B101" s="347" t="s">
        <v>151</v>
      </c>
      <c r="C101" s="349">
        <v>405</v>
      </c>
      <c r="D101" s="349">
        <v>401</v>
      </c>
    </row>
    <row r="102" spans="1:4" x14ac:dyDescent="0.2">
      <c r="A102" s="347" t="s">
        <v>464</v>
      </c>
      <c r="B102" s="347" t="s">
        <v>140</v>
      </c>
      <c r="C102" s="349">
        <v>405</v>
      </c>
      <c r="D102" s="349">
        <v>402</v>
      </c>
    </row>
    <row r="103" spans="1:4" x14ac:dyDescent="0.2">
      <c r="A103" s="347" t="s">
        <v>54</v>
      </c>
      <c r="B103" s="347" t="s">
        <v>141</v>
      </c>
      <c r="C103" s="349">
        <v>412</v>
      </c>
      <c r="D103" s="349">
        <v>403</v>
      </c>
    </row>
    <row r="104" spans="1:4" x14ac:dyDescent="0.2">
      <c r="A104" s="347" t="s">
        <v>54</v>
      </c>
      <c r="B104" s="347" t="s">
        <v>142</v>
      </c>
      <c r="C104" s="349">
        <v>415</v>
      </c>
      <c r="D104" s="349">
        <v>405</v>
      </c>
    </row>
    <row r="105" spans="1:4" x14ac:dyDescent="0.2">
      <c r="A105" s="347" t="s">
        <v>54</v>
      </c>
      <c r="B105" s="347" t="s">
        <v>143</v>
      </c>
      <c r="C105" s="349">
        <v>418</v>
      </c>
      <c r="D105" s="349">
        <v>407</v>
      </c>
    </row>
    <row r="106" spans="1:4" x14ac:dyDescent="0.2">
      <c r="A106" s="347" t="s">
        <v>54</v>
      </c>
      <c r="B106" s="347" t="s">
        <v>144</v>
      </c>
      <c r="C106" s="349">
        <v>420</v>
      </c>
      <c r="D106" s="349">
        <v>409</v>
      </c>
    </row>
    <row r="107" spans="1:4" x14ac:dyDescent="0.2">
      <c r="A107" s="347" t="s">
        <v>54</v>
      </c>
      <c r="B107" s="347" t="s">
        <v>145</v>
      </c>
      <c r="C107" s="349">
        <v>421</v>
      </c>
      <c r="D107" s="349">
        <v>410</v>
      </c>
    </row>
    <row r="108" spans="1:4" x14ac:dyDescent="0.2">
      <c r="A108" s="347" t="s">
        <v>54</v>
      </c>
      <c r="B108" s="347" t="s">
        <v>146</v>
      </c>
      <c r="C108" s="349">
        <v>420</v>
      </c>
      <c r="D108" s="349">
        <v>411</v>
      </c>
    </row>
    <row r="109" spans="1:4" x14ac:dyDescent="0.2">
      <c r="A109" s="347" t="s">
        <v>54</v>
      </c>
      <c r="B109" s="347" t="s">
        <v>147</v>
      </c>
      <c r="C109" s="349">
        <v>419</v>
      </c>
      <c r="D109" s="349">
        <v>412</v>
      </c>
    </row>
    <row r="110" spans="1:4" x14ac:dyDescent="0.2">
      <c r="A110" s="347" t="s">
        <v>54</v>
      </c>
      <c r="B110" s="347" t="s">
        <v>148</v>
      </c>
      <c r="C110" s="349">
        <v>418</v>
      </c>
      <c r="D110" s="349">
        <v>413</v>
      </c>
    </row>
    <row r="111" spans="1:4" x14ac:dyDescent="0.2">
      <c r="A111" s="347" t="s">
        <v>54</v>
      </c>
      <c r="B111" s="347" t="s">
        <v>149</v>
      </c>
      <c r="C111" s="349">
        <v>418</v>
      </c>
      <c r="D111" s="349">
        <v>415</v>
      </c>
    </row>
    <row r="112" spans="1:4" x14ac:dyDescent="0.2">
      <c r="A112" s="347" t="s">
        <v>54</v>
      </c>
      <c r="B112" s="347" t="s">
        <v>150</v>
      </c>
      <c r="C112" s="349">
        <v>417</v>
      </c>
      <c r="D112" s="349">
        <v>416</v>
      </c>
    </row>
    <row r="113" spans="1:4" x14ac:dyDescent="0.2">
      <c r="A113" s="347" t="s">
        <v>54</v>
      </c>
      <c r="B113" s="347" t="s">
        <v>151</v>
      </c>
      <c r="C113" s="349">
        <v>416</v>
      </c>
      <c r="D113" s="349">
        <v>417</v>
      </c>
    </row>
    <row r="114" spans="1:4" x14ac:dyDescent="0.2">
      <c r="A114" s="347" t="s">
        <v>779</v>
      </c>
      <c r="B114" s="347" t="s">
        <v>140</v>
      </c>
      <c r="C114" s="349">
        <v>416</v>
      </c>
      <c r="D114" s="349">
        <v>418</v>
      </c>
    </row>
    <row r="115" spans="1:4" x14ac:dyDescent="0.2">
      <c r="A115" s="347" t="s">
        <v>54</v>
      </c>
      <c r="B115" s="347" t="s">
        <v>141</v>
      </c>
      <c r="C115" s="349">
        <v>418</v>
      </c>
      <c r="D115" s="349">
        <v>418</v>
      </c>
    </row>
    <row r="116" spans="1:4" x14ac:dyDescent="0.2">
      <c r="A116" s="347" t="s">
        <v>54</v>
      </c>
      <c r="B116" s="347" t="s">
        <v>142</v>
      </c>
      <c r="C116" s="349">
        <v>422</v>
      </c>
      <c r="D116" s="349">
        <v>419</v>
      </c>
    </row>
    <row r="117" spans="1:4" x14ac:dyDescent="0.2">
      <c r="A117" s="347" t="s">
        <v>54</v>
      </c>
      <c r="B117" s="347" t="s">
        <v>143</v>
      </c>
      <c r="C117" s="349">
        <v>419</v>
      </c>
      <c r="D117" s="349">
        <v>419</v>
      </c>
    </row>
    <row r="118" spans="1:4" x14ac:dyDescent="0.2">
      <c r="A118" s="347" t="s">
        <v>54</v>
      </c>
      <c r="B118" s="347" t="s">
        <v>144</v>
      </c>
      <c r="C118" s="349">
        <v>419</v>
      </c>
      <c r="D118" s="349">
        <v>419</v>
      </c>
    </row>
    <row r="119" spans="1:4" x14ac:dyDescent="0.2">
      <c r="A119" s="347" t="s">
        <v>54</v>
      </c>
      <c r="B119" s="347" t="s">
        <v>145</v>
      </c>
      <c r="C119" s="349">
        <v>421</v>
      </c>
      <c r="D119" s="349">
        <v>419</v>
      </c>
    </row>
    <row r="120" spans="1:4" x14ac:dyDescent="0.2">
      <c r="A120" s="347" t="s">
        <v>54</v>
      </c>
      <c r="B120" s="347" t="s">
        <v>146</v>
      </c>
      <c r="C120" s="349">
        <v>420</v>
      </c>
      <c r="D120" s="349">
        <v>419</v>
      </c>
    </row>
    <row r="121" spans="1:4" x14ac:dyDescent="0.2">
      <c r="A121" s="347" t="s">
        <v>54</v>
      </c>
      <c r="B121" s="347" t="s">
        <v>147</v>
      </c>
      <c r="C121" s="349">
        <v>416</v>
      </c>
      <c r="D121" s="349">
        <v>418</v>
      </c>
    </row>
    <row r="122" spans="1:4" x14ac:dyDescent="0.2">
      <c r="A122" s="347" t="s">
        <v>54</v>
      </c>
      <c r="B122" s="347" t="s">
        <v>148</v>
      </c>
      <c r="C122" s="349">
        <v>421</v>
      </c>
      <c r="D122" s="349">
        <v>419</v>
      </c>
    </row>
    <row r="123" spans="1:4" x14ac:dyDescent="0.2">
      <c r="A123" s="347" t="s">
        <v>54</v>
      </c>
      <c r="B123" s="347" t="s">
        <v>149</v>
      </c>
      <c r="C123" s="349">
        <v>418</v>
      </c>
      <c r="D123" s="349">
        <v>419</v>
      </c>
    </row>
    <row r="124" spans="1:4" x14ac:dyDescent="0.2">
      <c r="A124" s="347" t="s">
        <v>54</v>
      </c>
      <c r="B124" s="347" t="s">
        <v>150</v>
      </c>
      <c r="C124" s="349">
        <v>417</v>
      </c>
      <c r="D124" s="349">
        <v>419</v>
      </c>
    </row>
    <row r="125" spans="1:4" x14ac:dyDescent="0.2">
      <c r="A125" s="347" t="s">
        <v>54</v>
      </c>
      <c r="B125" s="347" t="s">
        <v>151</v>
      </c>
      <c r="C125" s="349">
        <v>422</v>
      </c>
      <c r="D125" s="349">
        <v>419</v>
      </c>
    </row>
    <row r="126" spans="1:4" x14ac:dyDescent="0.2">
      <c r="A126" s="347" t="s">
        <v>1237</v>
      </c>
      <c r="B126" s="347" t="s">
        <v>140</v>
      </c>
      <c r="C126" s="349">
        <v>422</v>
      </c>
      <c r="D126" s="349">
        <v>420</v>
      </c>
    </row>
  </sheetData>
  <mergeCells count="1">
    <mergeCell ref="H1:I1"/>
  </mergeCells>
  <hyperlinks>
    <hyperlink ref="H1:I1" location="Index!A1" display="Regresar al Índice" xr:uid="{1DAFD10F-F97C-40ED-933E-98837D257029}"/>
  </hyperlink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8D2D4-0DA8-46B3-8061-6199BF10201B}">
  <sheetPr codeName="Hoja56"/>
  <dimension ref="A1:I24"/>
  <sheetViews>
    <sheetView workbookViewId="0">
      <selection activeCell="A2" sqref="A2"/>
    </sheetView>
  </sheetViews>
  <sheetFormatPr baseColWidth="10" defaultRowHeight="12.75" x14ac:dyDescent="0.2"/>
  <cols>
    <col min="1" max="16384" width="11.42578125" style="347"/>
  </cols>
  <sheetData>
    <row r="1" spans="1:9" x14ac:dyDescent="0.2">
      <c r="A1" s="107" t="s">
        <v>1785</v>
      </c>
      <c r="H1" s="409" t="s">
        <v>38</v>
      </c>
      <c r="I1" s="409"/>
    </row>
    <row r="2" spans="1:9" x14ac:dyDescent="0.2">
      <c r="A2" s="347" t="s">
        <v>646</v>
      </c>
    </row>
    <row r="5" spans="1:9" x14ac:dyDescent="0.2">
      <c r="A5" s="347" t="s">
        <v>2</v>
      </c>
      <c r="B5" s="347" t="s">
        <v>651</v>
      </c>
    </row>
    <row r="6" spans="1:9" x14ac:dyDescent="0.2">
      <c r="A6" s="347" t="s">
        <v>17</v>
      </c>
      <c r="B6" s="348">
        <v>0.38940809968847401</v>
      </c>
    </row>
    <row r="7" spans="1:9" x14ac:dyDescent="0.2">
      <c r="A7" s="347" t="s">
        <v>26</v>
      </c>
      <c r="B7" s="348">
        <v>0.70093457943925197</v>
      </c>
    </row>
    <row r="8" spans="1:9" x14ac:dyDescent="0.2">
      <c r="A8" s="347" t="s">
        <v>32</v>
      </c>
      <c r="B8" s="348">
        <v>0.74766355140186902</v>
      </c>
    </row>
    <row r="9" spans="1:9" x14ac:dyDescent="0.2">
      <c r="A9" s="347" t="s">
        <v>31</v>
      </c>
      <c r="B9" s="348">
        <v>0.88785046728971995</v>
      </c>
    </row>
    <row r="10" spans="1:9" x14ac:dyDescent="0.2">
      <c r="A10" s="347" t="s">
        <v>12</v>
      </c>
      <c r="B10" s="348">
        <v>1.1214953271028001</v>
      </c>
    </row>
    <row r="11" spans="1:9" x14ac:dyDescent="0.2">
      <c r="A11" s="347" t="s">
        <v>3</v>
      </c>
      <c r="B11" s="348">
        <v>1.38629283489097</v>
      </c>
    </row>
    <row r="12" spans="1:9" x14ac:dyDescent="0.2">
      <c r="A12" s="347" t="s">
        <v>9</v>
      </c>
      <c r="B12" s="348">
        <v>1.99376947040498</v>
      </c>
    </row>
    <row r="13" spans="1:9" x14ac:dyDescent="0.2">
      <c r="A13" s="347" t="s">
        <v>22</v>
      </c>
      <c r="B13" s="348">
        <v>2.7414330218068499</v>
      </c>
    </row>
    <row r="14" spans="1:9" x14ac:dyDescent="0.2">
      <c r="A14" s="347" t="s">
        <v>25</v>
      </c>
      <c r="B14" s="348">
        <v>2.7881619937694699</v>
      </c>
    </row>
    <row r="15" spans="1:9" x14ac:dyDescent="0.2">
      <c r="A15" s="347" t="s">
        <v>23</v>
      </c>
      <c r="B15" s="348">
        <v>3.86292834890966</v>
      </c>
    </row>
    <row r="16" spans="1:9" x14ac:dyDescent="0.2">
      <c r="A16" s="347" t="s">
        <v>13</v>
      </c>
      <c r="B16" s="348">
        <v>4.2834890965732102</v>
      </c>
    </row>
    <row r="17" spans="1:2" x14ac:dyDescent="0.2">
      <c r="A17" s="347" t="s">
        <v>27</v>
      </c>
      <c r="B17" s="348">
        <v>5.4205607476635498</v>
      </c>
    </row>
    <row r="18" spans="1:2" x14ac:dyDescent="0.2">
      <c r="A18" s="347" t="s">
        <v>14</v>
      </c>
      <c r="B18" s="348">
        <v>6.1993769470405002</v>
      </c>
    </row>
    <row r="19" spans="1:2" x14ac:dyDescent="0.2">
      <c r="A19" s="347" t="s">
        <v>0</v>
      </c>
      <c r="B19" s="348">
        <v>6.5732087227414304</v>
      </c>
    </row>
    <row r="20" spans="1:2" x14ac:dyDescent="0.2">
      <c r="A20" s="347" t="s">
        <v>29</v>
      </c>
      <c r="B20" s="348">
        <v>6.6043613707165099</v>
      </c>
    </row>
    <row r="21" spans="1:2" x14ac:dyDescent="0.2">
      <c r="A21" s="347" t="s">
        <v>10</v>
      </c>
      <c r="B21" s="348">
        <v>6.9003115264797499</v>
      </c>
    </row>
    <row r="22" spans="1:2" x14ac:dyDescent="0.2">
      <c r="A22" s="347" t="s">
        <v>8</v>
      </c>
      <c r="B22" s="348">
        <v>9.0654205607476595</v>
      </c>
    </row>
    <row r="23" spans="1:2" x14ac:dyDescent="0.2">
      <c r="A23" s="347" t="s">
        <v>20</v>
      </c>
      <c r="B23" s="348">
        <v>12.6947040498442</v>
      </c>
    </row>
    <row r="24" spans="1:2" x14ac:dyDescent="0.2">
      <c r="A24" s="347" t="s">
        <v>4</v>
      </c>
      <c r="B24" s="348">
        <v>17.663551401869199</v>
      </c>
    </row>
  </sheetData>
  <mergeCells count="1">
    <mergeCell ref="H1:I1"/>
  </mergeCells>
  <hyperlinks>
    <hyperlink ref="H1:I1" location="Index!A1" display="Regresar al Índice" xr:uid="{58F3A3B2-6D61-489C-B1D0-213F50F1D8D2}"/>
  </hyperlink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9AAAE-23B4-4E0D-B71F-25898F2EB9B8}">
  <sheetPr codeName="Hoja57"/>
  <dimension ref="A1:M126"/>
  <sheetViews>
    <sheetView workbookViewId="0">
      <selection activeCell="A2" sqref="A2"/>
    </sheetView>
  </sheetViews>
  <sheetFormatPr baseColWidth="10" defaultRowHeight="12.75" x14ac:dyDescent="0.2"/>
  <cols>
    <col min="1" max="16384" width="11.42578125" style="347"/>
  </cols>
  <sheetData>
    <row r="1" spans="1:13" x14ac:dyDescent="0.2">
      <c r="A1" s="107" t="s">
        <v>1786</v>
      </c>
      <c r="H1" s="409" t="s">
        <v>38</v>
      </c>
      <c r="I1" s="409"/>
    </row>
    <row r="2" spans="1:13" x14ac:dyDescent="0.2">
      <c r="A2" s="347" t="s">
        <v>646</v>
      </c>
    </row>
    <row r="5" spans="1:13" x14ac:dyDescent="0.2">
      <c r="A5" s="347" t="s">
        <v>300</v>
      </c>
      <c r="B5" s="347" t="s">
        <v>344</v>
      </c>
      <c r="C5" s="347" t="s">
        <v>662</v>
      </c>
      <c r="D5" s="347" t="s">
        <v>649</v>
      </c>
      <c r="G5" s="347" t="s">
        <v>140</v>
      </c>
      <c r="H5" s="347" t="s">
        <v>151</v>
      </c>
      <c r="I5" s="347" t="s">
        <v>1235</v>
      </c>
      <c r="J5" s="347" t="s">
        <v>1562</v>
      </c>
      <c r="K5" s="347" t="s">
        <v>1251</v>
      </c>
      <c r="L5" s="347" t="s">
        <v>1563</v>
      </c>
      <c r="M5" s="347" t="s">
        <v>1252</v>
      </c>
    </row>
    <row r="6" spans="1:13" x14ac:dyDescent="0.2">
      <c r="A6" s="347" t="s">
        <v>61</v>
      </c>
      <c r="B6" s="347" t="s">
        <v>140</v>
      </c>
      <c r="C6" s="349">
        <v>132542</v>
      </c>
      <c r="D6" s="349">
        <v>125560</v>
      </c>
      <c r="G6" s="349">
        <v>223804</v>
      </c>
      <c r="H6" s="349">
        <v>224001</v>
      </c>
      <c r="I6" s="349">
        <v>187153</v>
      </c>
      <c r="J6" s="348">
        <v>19.600000000000001</v>
      </c>
      <c r="K6" s="348">
        <v>20.100000000000001</v>
      </c>
      <c r="L6" s="349">
        <v>214340</v>
      </c>
      <c r="M6" s="349">
        <v>211285</v>
      </c>
    </row>
    <row r="7" spans="1:13" x14ac:dyDescent="0.2">
      <c r="A7" s="347" t="s">
        <v>54</v>
      </c>
      <c r="B7" s="347" t="s">
        <v>141</v>
      </c>
      <c r="C7" s="349">
        <v>132003</v>
      </c>
      <c r="D7" s="349">
        <v>126180</v>
      </c>
    </row>
    <row r="8" spans="1:13" x14ac:dyDescent="0.2">
      <c r="A8" s="347" t="s">
        <v>54</v>
      </c>
      <c r="B8" s="347" t="s">
        <v>142</v>
      </c>
      <c r="C8" s="349">
        <v>134911</v>
      </c>
      <c r="D8" s="349">
        <v>126844</v>
      </c>
    </row>
    <row r="9" spans="1:13" x14ac:dyDescent="0.2">
      <c r="A9" s="347" t="s">
        <v>54</v>
      </c>
      <c r="B9" s="347" t="s">
        <v>143</v>
      </c>
      <c r="C9" s="349">
        <v>135436</v>
      </c>
      <c r="D9" s="349">
        <v>127707</v>
      </c>
    </row>
    <row r="10" spans="1:13" x14ac:dyDescent="0.2">
      <c r="A10" s="347" t="s">
        <v>54</v>
      </c>
      <c r="B10" s="347" t="s">
        <v>144</v>
      </c>
      <c r="C10" s="349">
        <v>137183</v>
      </c>
      <c r="D10" s="349">
        <v>128808</v>
      </c>
    </row>
    <row r="11" spans="1:13" x14ac:dyDescent="0.2">
      <c r="A11" s="347" t="s">
        <v>54</v>
      </c>
      <c r="B11" s="347" t="s">
        <v>145</v>
      </c>
      <c r="C11" s="349">
        <v>137311</v>
      </c>
      <c r="D11" s="349">
        <v>129765</v>
      </c>
    </row>
    <row r="12" spans="1:13" x14ac:dyDescent="0.2">
      <c r="A12" s="347" t="s">
        <v>54</v>
      </c>
      <c r="B12" s="347" t="s">
        <v>146</v>
      </c>
      <c r="C12" s="349">
        <v>135598</v>
      </c>
      <c r="D12" s="349">
        <v>130719</v>
      </c>
    </row>
    <row r="13" spans="1:13" x14ac:dyDescent="0.2">
      <c r="A13" s="347" t="s">
        <v>54</v>
      </c>
      <c r="B13" s="347" t="s">
        <v>147</v>
      </c>
      <c r="C13" s="349">
        <v>135693</v>
      </c>
      <c r="D13" s="349">
        <v>131835</v>
      </c>
    </row>
    <row r="14" spans="1:13" x14ac:dyDescent="0.2">
      <c r="A14" s="347" t="s">
        <v>54</v>
      </c>
      <c r="B14" s="347" t="s">
        <v>148</v>
      </c>
      <c r="C14" s="349">
        <v>135379</v>
      </c>
      <c r="D14" s="349">
        <v>132891</v>
      </c>
    </row>
    <row r="15" spans="1:13" x14ac:dyDescent="0.2">
      <c r="A15" s="347" t="s">
        <v>54</v>
      </c>
      <c r="B15" s="347" t="s">
        <v>149</v>
      </c>
      <c r="C15" s="349">
        <v>137228</v>
      </c>
      <c r="D15" s="349">
        <v>133881</v>
      </c>
    </row>
    <row r="16" spans="1:13" x14ac:dyDescent="0.2">
      <c r="A16" s="347" t="s">
        <v>54</v>
      </c>
      <c r="B16" s="347" t="s">
        <v>150</v>
      </c>
      <c r="C16" s="349">
        <v>136598</v>
      </c>
      <c r="D16" s="349">
        <v>134732</v>
      </c>
    </row>
    <row r="17" spans="1:4" x14ac:dyDescent="0.2">
      <c r="A17" s="347" t="s">
        <v>54</v>
      </c>
      <c r="B17" s="347" t="s">
        <v>151</v>
      </c>
      <c r="C17" s="349">
        <v>137134</v>
      </c>
      <c r="D17" s="349">
        <v>135585</v>
      </c>
    </row>
    <row r="18" spans="1:4" x14ac:dyDescent="0.2">
      <c r="A18" s="347" t="s">
        <v>74</v>
      </c>
      <c r="B18" s="347" t="s">
        <v>140</v>
      </c>
      <c r="C18" s="349">
        <v>137068</v>
      </c>
      <c r="D18" s="349">
        <v>135962</v>
      </c>
    </row>
    <row r="19" spans="1:4" x14ac:dyDescent="0.2">
      <c r="A19" s="347" t="s">
        <v>54</v>
      </c>
      <c r="B19" s="347" t="s">
        <v>141</v>
      </c>
      <c r="C19" s="349">
        <v>138202</v>
      </c>
      <c r="D19" s="349">
        <v>136478</v>
      </c>
    </row>
    <row r="20" spans="1:4" x14ac:dyDescent="0.2">
      <c r="A20" s="347" t="s">
        <v>54</v>
      </c>
      <c r="B20" s="347" t="s">
        <v>142</v>
      </c>
      <c r="C20" s="349">
        <v>135755</v>
      </c>
      <c r="D20" s="349">
        <v>136549</v>
      </c>
    </row>
    <row r="21" spans="1:4" x14ac:dyDescent="0.2">
      <c r="A21" s="347" t="s">
        <v>54</v>
      </c>
      <c r="B21" s="347" t="s">
        <v>143</v>
      </c>
      <c r="C21" s="349">
        <v>135620</v>
      </c>
      <c r="D21" s="349">
        <v>136564</v>
      </c>
    </row>
    <row r="22" spans="1:4" x14ac:dyDescent="0.2">
      <c r="A22" s="347" t="s">
        <v>54</v>
      </c>
      <c r="B22" s="347" t="s">
        <v>144</v>
      </c>
      <c r="C22" s="349">
        <v>135760</v>
      </c>
      <c r="D22" s="349">
        <v>136446</v>
      </c>
    </row>
    <row r="23" spans="1:4" x14ac:dyDescent="0.2">
      <c r="A23" s="347" t="s">
        <v>54</v>
      </c>
      <c r="B23" s="347" t="s">
        <v>145</v>
      </c>
      <c r="C23" s="349">
        <v>135146</v>
      </c>
      <c r="D23" s="349">
        <v>136265</v>
      </c>
    </row>
    <row r="24" spans="1:4" x14ac:dyDescent="0.2">
      <c r="A24" s="347" t="s">
        <v>54</v>
      </c>
      <c r="B24" s="347" t="s">
        <v>146</v>
      </c>
      <c r="C24" s="349">
        <v>133261</v>
      </c>
      <c r="D24" s="349">
        <v>136070</v>
      </c>
    </row>
    <row r="25" spans="1:4" x14ac:dyDescent="0.2">
      <c r="A25" s="347" t="s">
        <v>54</v>
      </c>
      <c r="B25" s="347" t="s">
        <v>147</v>
      </c>
      <c r="C25" s="349">
        <v>136395</v>
      </c>
      <c r="D25" s="349">
        <v>136129</v>
      </c>
    </row>
    <row r="26" spans="1:4" x14ac:dyDescent="0.2">
      <c r="A26" s="347" t="s">
        <v>54</v>
      </c>
      <c r="B26" s="347" t="s">
        <v>148</v>
      </c>
      <c r="C26" s="349">
        <v>138072</v>
      </c>
      <c r="D26" s="349">
        <v>136353</v>
      </c>
    </row>
    <row r="27" spans="1:4" x14ac:dyDescent="0.2">
      <c r="A27" s="347" t="s">
        <v>54</v>
      </c>
      <c r="B27" s="347" t="s">
        <v>149</v>
      </c>
      <c r="C27" s="349">
        <v>138343</v>
      </c>
      <c r="D27" s="349">
        <v>136446</v>
      </c>
    </row>
    <row r="28" spans="1:4" x14ac:dyDescent="0.2">
      <c r="A28" s="347" t="s">
        <v>54</v>
      </c>
      <c r="B28" s="347" t="s">
        <v>150</v>
      </c>
      <c r="C28" s="349">
        <v>140999</v>
      </c>
      <c r="D28" s="349">
        <v>136813</v>
      </c>
    </row>
    <row r="29" spans="1:4" x14ac:dyDescent="0.2">
      <c r="A29" s="347" t="s">
        <v>54</v>
      </c>
      <c r="B29" s="347" t="s">
        <v>151</v>
      </c>
      <c r="C29" s="349">
        <v>138657</v>
      </c>
      <c r="D29" s="349">
        <v>136940</v>
      </c>
    </row>
    <row r="30" spans="1:4" x14ac:dyDescent="0.2">
      <c r="A30" s="347" t="s">
        <v>75</v>
      </c>
      <c r="B30" s="347" t="s">
        <v>140</v>
      </c>
      <c r="C30" s="349">
        <v>138297</v>
      </c>
      <c r="D30" s="349">
        <v>137042</v>
      </c>
    </row>
    <row r="31" spans="1:4" x14ac:dyDescent="0.2">
      <c r="A31" s="347" t="s">
        <v>54</v>
      </c>
      <c r="B31" s="347" t="s">
        <v>141</v>
      </c>
      <c r="C31" s="349">
        <v>135299</v>
      </c>
      <c r="D31" s="349">
        <v>136800</v>
      </c>
    </row>
    <row r="32" spans="1:4" x14ac:dyDescent="0.2">
      <c r="A32" s="347" t="s">
        <v>54</v>
      </c>
      <c r="B32" s="347" t="s">
        <v>142</v>
      </c>
      <c r="C32" s="349">
        <v>136376</v>
      </c>
      <c r="D32" s="349">
        <v>136852</v>
      </c>
    </row>
    <row r="33" spans="1:4" x14ac:dyDescent="0.2">
      <c r="A33" s="347" t="s">
        <v>54</v>
      </c>
      <c r="B33" s="347" t="s">
        <v>143</v>
      </c>
      <c r="C33" s="349">
        <v>137921</v>
      </c>
      <c r="D33" s="349">
        <v>137044</v>
      </c>
    </row>
    <row r="34" spans="1:4" x14ac:dyDescent="0.2">
      <c r="A34" s="347" t="s">
        <v>54</v>
      </c>
      <c r="B34" s="347" t="s">
        <v>144</v>
      </c>
      <c r="C34" s="349">
        <v>138944</v>
      </c>
      <c r="D34" s="349">
        <v>137309</v>
      </c>
    </row>
    <row r="35" spans="1:4" x14ac:dyDescent="0.2">
      <c r="A35" s="347" t="s">
        <v>54</v>
      </c>
      <c r="B35" s="347" t="s">
        <v>145</v>
      </c>
      <c r="C35" s="349">
        <v>141006</v>
      </c>
      <c r="D35" s="349">
        <v>137798</v>
      </c>
    </row>
    <row r="36" spans="1:4" x14ac:dyDescent="0.2">
      <c r="A36" s="347" t="s">
        <v>54</v>
      </c>
      <c r="B36" s="347" t="s">
        <v>146</v>
      </c>
      <c r="C36" s="349">
        <v>141101</v>
      </c>
      <c r="D36" s="349">
        <v>138451</v>
      </c>
    </row>
    <row r="37" spans="1:4" x14ac:dyDescent="0.2">
      <c r="A37" s="347" t="s">
        <v>54</v>
      </c>
      <c r="B37" s="347" t="s">
        <v>147</v>
      </c>
      <c r="C37" s="349">
        <v>140867</v>
      </c>
      <c r="D37" s="349">
        <v>138824</v>
      </c>
    </row>
    <row r="38" spans="1:4" x14ac:dyDescent="0.2">
      <c r="A38" s="347" t="s">
        <v>54</v>
      </c>
      <c r="B38" s="347" t="s">
        <v>148</v>
      </c>
      <c r="C38" s="349">
        <v>143124</v>
      </c>
      <c r="D38" s="349">
        <v>139244</v>
      </c>
    </row>
    <row r="39" spans="1:4" x14ac:dyDescent="0.2">
      <c r="A39" s="347" t="s">
        <v>54</v>
      </c>
      <c r="B39" s="347" t="s">
        <v>149</v>
      </c>
      <c r="C39" s="349">
        <v>145017</v>
      </c>
      <c r="D39" s="349">
        <v>139801</v>
      </c>
    </row>
    <row r="40" spans="1:4" x14ac:dyDescent="0.2">
      <c r="A40" s="347" t="s">
        <v>54</v>
      </c>
      <c r="B40" s="347" t="s">
        <v>150</v>
      </c>
      <c r="C40" s="349">
        <v>146837</v>
      </c>
      <c r="D40" s="349">
        <v>140287</v>
      </c>
    </row>
    <row r="41" spans="1:4" x14ac:dyDescent="0.2">
      <c r="A41" s="347" t="s">
        <v>54</v>
      </c>
      <c r="B41" s="347" t="s">
        <v>151</v>
      </c>
      <c r="C41" s="349">
        <v>148110</v>
      </c>
      <c r="D41" s="349">
        <v>141075</v>
      </c>
    </row>
    <row r="42" spans="1:4" x14ac:dyDescent="0.2">
      <c r="A42" s="347" t="s">
        <v>76</v>
      </c>
      <c r="B42" s="347" t="s">
        <v>140</v>
      </c>
      <c r="C42" s="349">
        <v>143355</v>
      </c>
      <c r="D42" s="349">
        <v>141496</v>
      </c>
    </row>
    <row r="43" spans="1:4" x14ac:dyDescent="0.2">
      <c r="A43" s="347" t="s">
        <v>54</v>
      </c>
      <c r="B43" s="347" t="s">
        <v>141</v>
      </c>
      <c r="C43" s="349">
        <v>144166</v>
      </c>
      <c r="D43" s="349">
        <v>142235</v>
      </c>
    </row>
    <row r="44" spans="1:4" x14ac:dyDescent="0.2">
      <c r="A44" s="347" t="s">
        <v>54</v>
      </c>
      <c r="B44" s="347" t="s">
        <v>142</v>
      </c>
      <c r="C44" s="349">
        <v>145207</v>
      </c>
      <c r="D44" s="349">
        <v>142971</v>
      </c>
    </row>
    <row r="45" spans="1:4" x14ac:dyDescent="0.2">
      <c r="A45" s="347" t="s">
        <v>54</v>
      </c>
      <c r="B45" s="347" t="s">
        <v>143</v>
      </c>
      <c r="C45" s="349">
        <v>147078</v>
      </c>
      <c r="D45" s="349">
        <v>143734</v>
      </c>
    </row>
    <row r="46" spans="1:4" x14ac:dyDescent="0.2">
      <c r="A46" s="347" t="s">
        <v>54</v>
      </c>
      <c r="B46" s="347" t="s">
        <v>144</v>
      </c>
      <c r="C46" s="349">
        <v>145950</v>
      </c>
      <c r="D46" s="349">
        <v>144318</v>
      </c>
    </row>
    <row r="47" spans="1:4" x14ac:dyDescent="0.2">
      <c r="A47" s="347" t="s">
        <v>54</v>
      </c>
      <c r="B47" s="347" t="s">
        <v>145</v>
      </c>
      <c r="C47" s="349">
        <v>148723</v>
      </c>
      <c r="D47" s="349">
        <v>144961</v>
      </c>
    </row>
    <row r="48" spans="1:4" x14ac:dyDescent="0.2">
      <c r="A48" s="347" t="s">
        <v>54</v>
      </c>
      <c r="B48" s="347" t="s">
        <v>146</v>
      </c>
      <c r="C48" s="349">
        <v>147632</v>
      </c>
      <c r="D48" s="349">
        <v>145506</v>
      </c>
    </row>
    <row r="49" spans="1:4" x14ac:dyDescent="0.2">
      <c r="A49" s="347" t="s">
        <v>54</v>
      </c>
      <c r="B49" s="347" t="s">
        <v>147</v>
      </c>
      <c r="C49" s="349">
        <v>152741</v>
      </c>
      <c r="D49" s="349">
        <v>146495</v>
      </c>
    </row>
    <row r="50" spans="1:4" x14ac:dyDescent="0.2">
      <c r="A50" s="347" t="s">
        <v>54</v>
      </c>
      <c r="B50" s="347" t="s">
        <v>148</v>
      </c>
      <c r="C50" s="349">
        <v>156454</v>
      </c>
      <c r="D50" s="349">
        <v>147606</v>
      </c>
    </row>
    <row r="51" spans="1:4" x14ac:dyDescent="0.2">
      <c r="A51" s="347" t="s">
        <v>54</v>
      </c>
      <c r="B51" s="347" t="s">
        <v>149</v>
      </c>
      <c r="C51" s="349">
        <v>162705</v>
      </c>
      <c r="D51" s="349">
        <v>149080</v>
      </c>
    </row>
    <row r="52" spans="1:4" x14ac:dyDescent="0.2">
      <c r="A52" s="347" t="s">
        <v>54</v>
      </c>
      <c r="B52" s="347" t="s">
        <v>150</v>
      </c>
      <c r="C52" s="349">
        <v>166273</v>
      </c>
      <c r="D52" s="349">
        <v>150700</v>
      </c>
    </row>
    <row r="53" spans="1:4" x14ac:dyDescent="0.2">
      <c r="A53" s="347" t="s">
        <v>54</v>
      </c>
      <c r="B53" s="347" t="s">
        <v>151</v>
      </c>
      <c r="C53" s="349">
        <v>167561</v>
      </c>
      <c r="D53" s="349">
        <v>152320</v>
      </c>
    </row>
    <row r="54" spans="1:4" x14ac:dyDescent="0.2">
      <c r="A54" s="347" t="s">
        <v>77</v>
      </c>
      <c r="B54" s="347" t="s">
        <v>140</v>
      </c>
      <c r="C54" s="349">
        <v>166202</v>
      </c>
      <c r="D54" s="349">
        <v>154224</v>
      </c>
    </row>
    <row r="55" spans="1:4" x14ac:dyDescent="0.2">
      <c r="A55" s="347" t="s">
        <v>54</v>
      </c>
      <c r="B55" s="347" t="s">
        <v>141</v>
      </c>
      <c r="C55" s="349">
        <v>165255</v>
      </c>
      <c r="D55" s="349">
        <v>155982</v>
      </c>
    </row>
    <row r="56" spans="1:4" x14ac:dyDescent="0.2">
      <c r="A56" s="347" t="s">
        <v>54</v>
      </c>
      <c r="B56" s="347" t="s">
        <v>142</v>
      </c>
      <c r="C56" s="349">
        <v>169563</v>
      </c>
      <c r="D56" s="349">
        <v>158011</v>
      </c>
    </row>
    <row r="57" spans="1:4" x14ac:dyDescent="0.2">
      <c r="A57" s="347" t="s">
        <v>54</v>
      </c>
      <c r="B57" s="347" t="s">
        <v>143</v>
      </c>
      <c r="C57" s="349">
        <v>169234</v>
      </c>
      <c r="D57" s="349">
        <v>159858</v>
      </c>
    </row>
    <row r="58" spans="1:4" x14ac:dyDescent="0.2">
      <c r="A58" s="347" t="s">
        <v>54</v>
      </c>
      <c r="B58" s="347" t="s">
        <v>144</v>
      </c>
      <c r="C58" s="349">
        <v>167441</v>
      </c>
      <c r="D58" s="349">
        <v>161649</v>
      </c>
    </row>
    <row r="59" spans="1:4" x14ac:dyDescent="0.2">
      <c r="A59" s="347" t="s">
        <v>54</v>
      </c>
      <c r="B59" s="347" t="s">
        <v>145</v>
      </c>
      <c r="C59" s="349">
        <v>167945</v>
      </c>
      <c r="D59" s="349">
        <v>163250</v>
      </c>
    </row>
    <row r="60" spans="1:4" x14ac:dyDescent="0.2">
      <c r="A60" s="347" t="s">
        <v>54</v>
      </c>
      <c r="B60" s="347" t="s">
        <v>146</v>
      </c>
      <c r="C60" s="349">
        <v>169689</v>
      </c>
      <c r="D60" s="349">
        <v>165089</v>
      </c>
    </row>
    <row r="61" spans="1:4" x14ac:dyDescent="0.2">
      <c r="A61" s="347" t="s">
        <v>54</v>
      </c>
      <c r="B61" s="347" t="s">
        <v>147</v>
      </c>
      <c r="C61" s="349">
        <v>169933</v>
      </c>
      <c r="D61" s="349">
        <v>166521</v>
      </c>
    </row>
    <row r="62" spans="1:4" x14ac:dyDescent="0.2">
      <c r="A62" s="347" t="s">
        <v>54</v>
      </c>
      <c r="B62" s="347" t="s">
        <v>148</v>
      </c>
      <c r="C62" s="349">
        <v>171982</v>
      </c>
      <c r="D62" s="349">
        <v>167815</v>
      </c>
    </row>
    <row r="63" spans="1:4" x14ac:dyDescent="0.2">
      <c r="A63" s="347" t="s">
        <v>54</v>
      </c>
      <c r="B63" s="347" t="s">
        <v>149</v>
      </c>
      <c r="C63" s="349">
        <v>175631</v>
      </c>
      <c r="D63" s="349">
        <v>168892</v>
      </c>
    </row>
    <row r="64" spans="1:4" x14ac:dyDescent="0.2">
      <c r="A64" s="347" t="s">
        <v>54</v>
      </c>
      <c r="B64" s="347" t="s">
        <v>150</v>
      </c>
      <c r="C64" s="349">
        <v>177347</v>
      </c>
      <c r="D64" s="349">
        <v>169815</v>
      </c>
    </row>
    <row r="65" spans="1:4" x14ac:dyDescent="0.2">
      <c r="A65" s="347" t="s">
        <v>54</v>
      </c>
      <c r="B65" s="347" t="s">
        <v>151</v>
      </c>
      <c r="C65" s="349">
        <v>179261</v>
      </c>
      <c r="D65" s="349">
        <v>170790</v>
      </c>
    </row>
    <row r="66" spans="1:4" x14ac:dyDescent="0.2">
      <c r="A66" s="347" t="s">
        <v>78</v>
      </c>
      <c r="B66" s="347" t="s">
        <v>140</v>
      </c>
      <c r="C66" s="349">
        <v>175560</v>
      </c>
      <c r="D66" s="349">
        <v>171570</v>
      </c>
    </row>
    <row r="67" spans="1:4" x14ac:dyDescent="0.2">
      <c r="A67" s="347" t="s">
        <v>54</v>
      </c>
      <c r="B67" s="347" t="s">
        <v>141</v>
      </c>
      <c r="C67" s="349">
        <v>175111</v>
      </c>
      <c r="D67" s="349">
        <v>172391</v>
      </c>
    </row>
    <row r="68" spans="1:4" x14ac:dyDescent="0.2">
      <c r="A68" s="347" t="s">
        <v>54</v>
      </c>
      <c r="B68" s="347" t="s">
        <v>142</v>
      </c>
      <c r="C68" s="349">
        <v>175854</v>
      </c>
      <c r="D68" s="349">
        <v>172916</v>
      </c>
    </row>
    <row r="69" spans="1:4" x14ac:dyDescent="0.2">
      <c r="A69" s="347" t="s">
        <v>54</v>
      </c>
      <c r="B69" s="347" t="s">
        <v>143</v>
      </c>
      <c r="C69" s="349">
        <v>177884</v>
      </c>
      <c r="D69" s="349">
        <v>173636</v>
      </c>
    </row>
    <row r="70" spans="1:4" x14ac:dyDescent="0.2">
      <c r="A70" s="347" t="s">
        <v>54</v>
      </c>
      <c r="B70" s="347" t="s">
        <v>144</v>
      </c>
      <c r="C70" s="349">
        <v>180730</v>
      </c>
      <c r="D70" s="349">
        <v>174744</v>
      </c>
    </row>
    <row r="71" spans="1:4" x14ac:dyDescent="0.2">
      <c r="A71" s="347" t="s">
        <v>54</v>
      </c>
      <c r="B71" s="347" t="s">
        <v>145</v>
      </c>
      <c r="C71" s="349">
        <v>182595</v>
      </c>
      <c r="D71" s="349">
        <v>175965</v>
      </c>
    </row>
    <row r="72" spans="1:4" x14ac:dyDescent="0.2">
      <c r="A72" s="347" t="s">
        <v>54</v>
      </c>
      <c r="B72" s="347" t="s">
        <v>146</v>
      </c>
      <c r="C72" s="349">
        <v>185563</v>
      </c>
      <c r="D72" s="349">
        <v>177288</v>
      </c>
    </row>
    <row r="73" spans="1:4" x14ac:dyDescent="0.2">
      <c r="A73" s="347" t="s">
        <v>54</v>
      </c>
      <c r="B73" s="347" t="s">
        <v>147</v>
      </c>
      <c r="C73" s="349">
        <v>188966</v>
      </c>
      <c r="D73" s="349">
        <v>178874</v>
      </c>
    </row>
    <row r="74" spans="1:4" x14ac:dyDescent="0.2">
      <c r="A74" s="347" t="s">
        <v>54</v>
      </c>
      <c r="B74" s="347" t="s">
        <v>148</v>
      </c>
      <c r="C74" s="349">
        <v>192371</v>
      </c>
      <c r="D74" s="349">
        <v>180573</v>
      </c>
    </row>
    <row r="75" spans="1:4" x14ac:dyDescent="0.2">
      <c r="A75" s="347" t="s">
        <v>54</v>
      </c>
      <c r="B75" s="347" t="s">
        <v>149</v>
      </c>
      <c r="C75" s="349">
        <v>194536</v>
      </c>
      <c r="D75" s="349">
        <v>182148</v>
      </c>
    </row>
    <row r="76" spans="1:4" x14ac:dyDescent="0.2">
      <c r="A76" s="347" t="s">
        <v>54</v>
      </c>
      <c r="B76" s="347" t="s">
        <v>150</v>
      </c>
      <c r="C76" s="349">
        <v>194720</v>
      </c>
      <c r="D76" s="349">
        <v>183596</v>
      </c>
    </row>
    <row r="77" spans="1:4" x14ac:dyDescent="0.2">
      <c r="A77" s="347" t="s">
        <v>54</v>
      </c>
      <c r="B77" s="347" t="s">
        <v>151</v>
      </c>
      <c r="C77" s="349">
        <v>195275</v>
      </c>
      <c r="D77" s="349">
        <v>184930</v>
      </c>
    </row>
    <row r="78" spans="1:4" x14ac:dyDescent="0.2">
      <c r="A78" s="347" t="s">
        <v>79</v>
      </c>
      <c r="B78" s="347" t="s">
        <v>140</v>
      </c>
      <c r="C78" s="349">
        <v>195653</v>
      </c>
      <c r="D78" s="349">
        <v>186605</v>
      </c>
    </row>
    <row r="79" spans="1:4" x14ac:dyDescent="0.2">
      <c r="A79" s="347" t="s">
        <v>54</v>
      </c>
      <c r="B79" s="347" t="s">
        <v>141</v>
      </c>
      <c r="C79" s="349">
        <v>195633</v>
      </c>
      <c r="D79" s="349">
        <v>188315</v>
      </c>
    </row>
    <row r="80" spans="1:4" x14ac:dyDescent="0.2">
      <c r="A80" s="347" t="s">
        <v>54</v>
      </c>
      <c r="B80" s="347" t="s">
        <v>142</v>
      </c>
      <c r="C80" s="349">
        <v>198109</v>
      </c>
      <c r="D80" s="349">
        <v>190170</v>
      </c>
    </row>
    <row r="81" spans="1:4" x14ac:dyDescent="0.2">
      <c r="A81" s="347" t="s">
        <v>54</v>
      </c>
      <c r="B81" s="347" t="s">
        <v>143</v>
      </c>
      <c r="C81" s="349">
        <v>203212</v>
      </c>
      <c r="D81" s="349">
        <v>192280</v>
      </c>
    </row>
    <row r="82" spans="1:4" x14ac:dyDescent="0.2">
      <c r="A82" s="347" t="s">
        <v>54</v>
      </c>
      <c r="B82" s="347" t="s">
        <v>144</v>
      </c>
      <c r="C82" s="349">
        <v>203538</v>
      </c>
      <c r="D82" s="349">
        <v>194181</v>
      </c>
    </row>
    <row r="83" spans="1:4" x14ac:dyDescent="0.2">
      <c r="A83" s="347" t="s">
        <v>54</v>
      </c>
      <c r="B83" s="347" t="s">
        <v>145</v>
      </c>
      <c r="C83" s="349">
        <v>204192</v>
      </c>
      <c r="D83" s="349">
        <v>195981</v>
      </c>
    </row>
    <row r="84" spans="1:4" x14ac:dyDescent="0.2">
      <c r="A84" s="347" t="s">
        <v>54</v>
      </c>
      <c r="B84" s="347" t="s">
        <v>146</v>
      </c>
      <c r="C84" s="349">
        <v>203819</v>
      </c>
      <c r="D84" s="349">
        <v>197502</v>
      </c>
    </row>
    <row r="85" spans="1:4" x14ac:dyDescent="0.2">
      <c r="A85" s="347" t="s">
        <v>54</v>
      </c>
      <c r="B85" s="347" t="s">
        <v>147</v>
      </c>
      <c r="C85" s="349">
        <v>202269</v>
      </c>
      <c r="D85" s="349">
        <v>198611</v>
      </c>
    </row>
    <row r="86" spans="1:4" x14ac:dyDescent="0.2">
      <c r="A86" s="347" t="s">
        <v>54</v>
      </c>
      <c r="B86" s="347" t="s">
        <v>148</v>
      </c>
      <c r="C86" s="349">
        <v>206125</v>
      </c>
      <c r="D86" s="349">
        <v>199757</v>
      </c>
    </row>
    <row r="87" spans="1:4" x14ac:dyDescent="0.2">
      <c r="A87" s="347" t="s">
        <v>54</v>
      </c>
      <c r="B87" s="347" t="s">
        <v>149</v>
      </c>
      <c r="C87" s="349">
        <v>207299</v>
      </c>
      <c r="D87" s="349">
        <v>200820</v>
      </c>
    </row>
    <row r="88" spans="1:4" x14ac:dyDescent="0.2">
      <c r="A88" s="347" t="s">
        <v>54</v>
      </c>
      <c r="B88" s="347" t="s">
        <v>150</v>
      </c>
      <c r="C88" s="349">
        <v>205076</v>
      </c>
      <c r="D88" s="349">
        <v>201683</v>
      </c>
    </row>
    <row r="89" spans="1:4" x14ac:dyDescent="0.2">
      <c r="A89" s="347" t="s">
        <v>54</v>
      </c>
      <c r="B89" s="347" t="s">
        <v>151</v>
      </c>
      <c r="C89" s="349">
        <v>205719</v>
      </c>
      <c r="D89" s="349">
        <v>202554</v>
      </c>
    </row>
    <row r="90" spans="1:4" x14ac:dyDescent="0.2">
      <c r="A90" s="347" t="s">
        <v>80</v>
      </c>
      <c r="B90" s="347" t="s">
        <v>140</v>
      </c>
      <c r="C90" s="349">
        <v>200803</v>
      </c>
      <c r="D90" s="349">
        <v>202983</v>
      </c>
    </row>
    <row r="91" spans="1:4" x14ac:dyDescent="0.2">
      <c r="A91" s="347" t="s">
        <v>54</v>
      </c>
      <c r="B91" s="347" t="s">
        <v>141</v>
      </c>
      <c r="C91" s="349">
        <v>200947</v>
      </c>
      <c r="D91" s="349">
        <v>203426</v>
      </c>
    </row>
    <row r="92" spans="1:4" x14ac:dyDescent="0.2">
      <c r="A92" s="347" t="s">
        <v>54</v>
      </c>
      <c r="B92" s="347" t="s">
        <v>142</v>
      </c>
      <c r="C92" s="349">
        <v>203670</v>
      </c>
      <c r="D92" s="349">
        <v>203889</v>
      </c>
    </row>
    <row r="93" spans="1:4" x14ac:dyDescent="0.2">
      <c r="A93" s="347" t="s">
        <v>54</v>
      </c>
      <c r="B93" s="347" t="s">
        <v>143</v>
      </c>
      <c r="C93" s="349">
        <v>198946</v>
      </c>
      <c r="D93" s="349">
        <v>203534</v>
      </c>
    </row>
    <row r="94" spans="1:4" x14ac:dyDescent="0.2">
      <c r="A94" s="347" t="s">
        <v>54</v>
      </c>
      <c r="B94" s="347" t="s">
        <v>144</v>
      </c>
      <c r="C94" s="349">
        <v>193758</v>
      </c>
      <c r="D94" s="349">
        <v>202719</v>
      </c>
    </row>
    <row r="95" spans="1:4" x14ac:dyDescent="0.2">
      <c r="A95" s="347" t="s">
        <v>54</v>
      </c>
      <c r="B95" s="347" t="s">
        <v>145</v>
      </c>
      <c r="C95" s="349">
        <v>194649</v>
      </c>
      <c r="D95" s="349">
        <v>201923</v>
      </c>
    </row>
    <row r="96" spans="1:4" x14ac:dyDescent="0.2">
      <c r="A96" s="347" t="s">
        <v>54</v>
      </c>
      <c r="B96" s="347" t="s">
        <v>146</v>
      </c>
      <c r="C96" s="349">
        <v>191599</v>
      </c>
      <c r="D96" s="349">
        <v>200905</v>
      </c>
    </row>
    <row r="97" spans="1:4" x14ac:dyDescent="0.2">
      <c r="A97" s="347" t="s">
        <v>54</v>
      </c>
      <c r="B97" s="347" t="s">
        <v>147</v>
      </c>
      <c r="C97" s="349">
        <v>192948</v>
      </c>
      <c r="D97" s="349">
        <v>200128</v>
      </c>
    </row>
    <row r="98" spans="1:4" x14ac:dyDescent="0.2">
      <c r="A98" s="347" t="s">
        <v>54</v>
      </c>
      <c r="B98" s="347" t="s">
        <v>148</v>
      </c>
      <c r="C98" s="349">
        <v>195648</v>
      </c>
      <c r="D98" s="349">
        <v>199255</v>
      </c>
    </row>
    <row r="99" spans="1:4" x14ac:dyDescent="0.2">
      <c r="A99" s="347" t="s">
        <v>54</v>
      </c>
      <c r="B99" s="347" t="s">
        <v>149</v>
      </c>
      <c r="C99" s="349">
        <v>195719</v>
      </c>
      <c r="D99" s="349">
        <v>198290</v>
      </c>
    </row>
    <row r="100" spans="1:4" x14ac:dyDescent="0.2">
      <c r="A100" s="347" t="s">
        <v>54</v>
      </c>
      <c r="B100" s="347" t="s">
        <v>150</v>
      </c>
      <c r="C100" s="349">
        <v>198046</v>
      </c>
      <c r="D100" s="349">
        <v>197704</v>
      </c>
    </row>
    <row r="101" spans="1:4" x14ac:dyDescent="0.2">
      <c r="A101" s="347" t="s">
        <v>54</v>
      </c>
      <c r="B101" s="347" t="s">
        <v>151</v>
      </c>
      <c r="C101" s="349">
        <v>200309</v>
      </c>
      <c r="D101" s="349">
        <v>197254</v>
      </c>
    </row>
    <row r="102" spans="1:4" x14ac:dyDescent="0.2">
      <c r="A102" s="347" t="s">
        <v>464</v>
      </c>
      <c r="B102" s="347" t="s">
        <v>140</v>
      </c>
      <c r="C102" s="349">
        <v>200718</v>
      </c>
      <c r="D102" s="349">
        <v>197246</v>
      </c>
    </row>
    <row r="103" spans="1:4" x14ac:dyDescent="0.2">
      <c r="A103" s="347" t="s">
        <v>54</v>
      </c>
      <c r="B103" s="347" t="s">
        <v>141</v>
      </c>
      <c r="C103" s="349">
        <v>205931</v>
      </c>
      <c r="D103" s="349">
        <v>197662</v>
      </c>
    </row>
    <row r="104" spans="1:4" x14ac:dyDescent="0.2">
      <c r="A104" s="347" t="s">
        <v>54</v>
      </c>
      <c r="B104" s="347" t="s">
        <v>142</v>
      </c>
      <c r="C104" s="349">
        <v>207112</v>
      </c>
      <c r="D104" s="349">
        <v>197949</v>
      </c>
    </row>
    <row r="105" spans="1:4" x14ac:dyDescent="0.2">
      <c r="A105" s="347" t="s">
        <v>54</v>
      </c>
      <c r="B105" s="347" t="s">
        <v>143</v>
      </c>
      <c r="C105" s="349">
        <v>209090</v>
      </c>
      <c r="D105" s="349">
        <v>198794</v>
      </c>
    </row>
    <row r="106" spans="1:4" x14ac:dyDescent="0.2">
      <c r="A106" s="347" t="s">
        <v>54</v>
      </c>
      <c r="B106" s="347" t="s">
        <v>144</v>
      </c>
      <c r="C106" s="349">
        <v>205309</v>
      </c>
      <c r="D106" s="349">
        <v>199756</v>
      </c>
    </row>
    <row r="107" spans="1:4" x14ac:dyDescent="0.2">
      <c r="A107" s="347" t="s">
        <v>54</v>
      </c>
      <c r="B107" s="347" t="s">
        <v>145</v>
      </c>
      <c r="C107" s="349">
        <v>204370</v>
      </c>
      <c r="D107" s="349">
        <v>200567</v>
      </c>
    </row>
    <row r="108" spans="1:4" x14ac:dyDescent="0.2">
      <c r="A108" s="347" t="s">
        <v>54</v>
      </c>
      <c r="B108" s="347" t="s">
        <v>146</v>
      </c>
      <c r="C108" s="349">
        <v>203445</v>
      </c>
      <c r="D108" s="349">
        <v>201554</v>
      </c>
    </row>
    <row r="109" spans="1:4" x14ac:dyDescent="0.2">
      <c r="A109" s="347" t="s">
        <v>54</v>
      </c>
      <c r="B109" s="347" t="s">
        <v>147</v>
      </c>
      <c r="C109" s="349">
        <v>196347</v>
      </c>
      <c r="D109" s="349">
        <v>201837</v>
      </c>
    </row>
    <row r="110" spans="1:4" x14ac:dyDescent="0.2">
      <c r="A110" s="347" t="s">
        <v>54</v>
      </c>
      <c r="B110" s="347" t="s">
        <v>148</v>
      </c>
      <c r="C110" s="349">
        <v>192303</v>
      </c>
      <c r="D110" s="349">
        <v>201558</v>
      </c>
    </row>
    <row r="111" spans="1:4" x14ac:dyDescent="0.2">
      <c r="A111" s="347" t="s">
        <v>54</v>
      </c>
      <c r="B111" s="347" t="s">
        <v>149</v>
      </c>
      <c r="C111" s="349">
        <v>187080</v>
      </c>
      <c r="D111" s="349">
        <v>200838</v>
      </c>
    </row>
    <row r="112" spans="1:4" x14ac:dyDescent="0.2">
      <c r="A112" s="347" t="s">
        <v>54</v>
      </c>
      <c r="B112" s="347" t="s">
        <v>150</v>
      </c>
      <c r="C112" s="349">
        <v>185901</v>
      </c>
      <c r="D112" s="349">
        <v>199826</v>
      </c>
    </row>
    <row r="113" spans="1:4" x14ac:dyDescent="0.2">
      <c r="A113" s="347" t="s">
        <v>54</v>
      </c>
      <c r="B113" s="347" t="s">
        <v>151</v>
      </c>
      <c r="C113" s="349">
        <v>186546</v>
      </c>
      <c r="D113" s="349">
        <v>198679</v>
      </c>
    </row>
    <row r="114" spans="1:4" x14ac:dyDescent="0.2">
      <c r="A114" s="347" t="s">
        <v>779</v>
      </c>
      <c r="B114" s="347" t="s">
        <v>140</v>
      </c>
      <c r="C114" s="349">
        <v>187153</v>
      </c>
      <c r="D114" s="349">
        <v>197549</v>
      </c>
    </row>
    <row r="115" spans="1:4" x14ac:dyDescent="0.2">
      <c r="A115" s="347" t="s">
        <v>54</v>
      </c>
      <c r="B115" s="347" t="s">
        <v>141</v>
      </c>
      <c r="C115" s="349">
        <v>195851</v>
      </c>
      <c r="D115" s="349">
        <v>196709</v>
      </c>
    </row>
    <row r="116" spans="1:4" x14ac:dyDescent="0.2">
      <c r="A116" s="347" t="s">
        <v>54</v>
      </c>
      <c r="B116" s="347" t="s">
        <v>142</v>
      </c>
      <c r="C116" s="349">
        <v>200810</v>
      </c>
      <c r="D116" s="349">
        <v>196184</v>
      </c>
    </row>
    <row r="117" spans="1:4" x14ac:dyDescent="0.2">
      <c r="A117" s="347" t="s">
        <v>54</v>
      </c>
      <c r="B117" s="347" t="s">
        <v>143</v>
      </c>
      <c r="C117" s="349">
        <v>205249</v>
      </c>
      <c r="D117" s="349">
        <v>195864</v>
      </c>
    </row>
    <row r="118" spans="1:4" x14ac:dyDescent="0.2">
      <c r="A118" s="347" t="s">
        <v>54</v>
      </c>
      <c r="B118" s="347" t="s">
        <v>144</v>
      </c>
      <c r="C118" s="349">
        <v>208966</v>
      </c>
      <c r="D118" s="349">
        <v>196168</v>
      </c>
    </row>
    <row r="119" spans="1:4" x14ac:dyDescent="0.2">
      <c r="A119" s="347" t="s">
        <v>54</v>
      </c>
      <c r="B119" s="347" t="s">
        <v>145</v>
      </c>
      <c r="C119" s="349">
        <v>212500</v>
      </c>
      <c r="D119" s="349">
        <v>196846</v>
      </c>
    </row>
    <row r="120" spans="1:4" x14ac:dyDescent="0.2">
      <c r="A120" s="347" t="s">
        <v>54</v>
      </c>
      <c r="B120" s="347" t="s">
        <v>146</v>
      </c>
      <c r="C120" s="349">
        <v>215290</v>
      </c>
      <c r="D120" s="349">
        <v>197833</v>
      </c>
    </row>
    <row r="121" spans="1:4" x14ac:dyDescent="0.2">
      <c r="A121" s="347" t="s">
        <v>54</v>
      </c>
      <c r="B121" s="347" t="s">
        <v>147</v>
      </c>
      <c r="C121" s="349">
        <v>219426</v>
      </c>
      <c r="D121" s="349">
        <v>199756</v>
      </c>
    </row>
    <row r="122" spans="1:4" x14ac:dyDescent="0.2">
      <c r="A122" s="347" t="s">
        <v>54</v>
      </c>
      <c r="B122" s="347" t="s">
        <v>148</v>
      </c>
      <c r="C122" s="349">
        <v>220685</v>
      </c>
      <c r="D122" s="349">
        <v>202121</v>
      </c>
    </row>
    <row r="123" spans="1:4" x14ac:dyDescent="0.2">
      <c r="A123" s="347" t="s">
        <v>54</v>
      </c>
      <c r="B123" s="347" t="s">
        <v>149</v>
      </c>
      <c r="C123" s="349">
        <v>221863</v>
      </c>
      <c r="D123" s="349">
        <v>205020</v>
      </c>
    </row>
    <row r="124" spans="1:4" x14ac:dyDescent="0.2">
      <c r="A124" s="347" t="s">
        <v>54</v>
      </c>
      <c r="B124" s="347" t="s">
        <v>150</v>
      </c>
      <c r="C124" s="349">
        <v>223630</v>
      </c>
      <c r="D124" s="349">
        <v>208164</v>
      </c>
    </row>
    <row r="125" spans="1:4" x14ac:dyDescent="0.2">
      <c r="A125" s="347" t="s">
        <v>54</v>
      </c>
      <c r="B125" s="347" t="s">
        <v>151</v>
      </c>
      <c r="C125" s="349">
        <v>224001</v>
      </c>
      <c r="D125" s="349">
        <v>211285</v>
      </c>
    </row>
    <row r="126" spans="1:4" x14ac:dyDescent="0.2">
      <c r="A126" s="347" t="s">
        <v>1237</v>
      </c>
      <c r="B126" s="347" t="s">
        <v>140</v>
      </c>
      <c r="C126" s="349">
        <v>223804</v>
      </c>
      <c r="D126" s="349">
        <v>214340</v>
      </c>
    </row>
  </sheetData>
  <mergeCells count="1">
    <mergeCell ref="H1:I1"/>
  </mergeCells>
  <hyperlinks>
    <hyperlink ref="H1:I1" location="Index!A1" display="Regresar al Índice" xr:uid="{FC9557E9-1064-476F-BFD6-38CE5EE35070}"/>
  </hyperlink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7DC1B-3EFE-458E-8459-EA75B0511714}">
  <sheetPr codeName="Hoja58"/>
  <dimension ref="A1:K126"/>
  <sheetViews>
    <sheetView workbookViewId="0">
      <selection activeCell="A2" sqref="A2"/>
    </sheetView>
  </sheetViews>
  <sheetFormatPr baseColWidth="10" defaultRowHeight="12.75" x14ac:dyDescent="0.2"/>
  <cols>
    <col min="1" max="16384" width="11.42578125" style="347"/>
  </cols>
  <sheetData>
    <row r="1" spans="1:11" x14ac:dyDescent="0.2">
      <c r="A1" s="107" t="s">
        <v>1787</v>
      </c>
      <c r="H1" s="409" t="s">
        <v>38</v>
      </c>
      <c r="I1" s="409"/>
    </row>
    <row r="2" spans="1:11" x14ac:dyDescent="0.2">
      <c r="A2" s="347" t="s">
        <v>646</v>
      </c>
    </row>
    <row r="5" spans="1:11" x14ac:dyDescent="0.2">
      <c r="A5" s="347" t="s">
        <v>300</v>
      </c>
      <c r="B5" s="347" t="s">
        <v>344</v>
      </c>
      <c r="C5" s="347" t="s">
        <v>52</v>
      </c>
      <c r="D5" s="347" t="s">
        <v>345</v>
      </c>
      <c r="G5" s="347" t="s">
        <v>140</v>
      </c>
      <c r="H5" s="347" t="s">
        <v>151</v>
      </c>
      <c r="I5" s="347" t="s">
        <v>1235</v>
      </c>
      <c r="J5" s="347" t="s">
        <v>1563</v>
      </c>
      <c r="K5" s="347" t="s">
        <v>1252</v>
      </c>
    </row>
    <row r="6" spans="1:11" x14ac:dyDescent="0.2">
      <c r="A6" s="347" t="s">
        <v>61</v>
      </c>
      <c r="B6" s="347" t="s">
        <v>140</v>
      </c>
      <c r="C6" s="348">
        <v>7</v>
      </c>
      <c r="D6" s="348">
        <v>4.5</v>
      </c>
      <c r="G6" s="348">
        <v>19.600000000000001</v>
      </c>
      <c r="H6" s="348">
        <v>20.100000000000001</v>
      </c>
      <c r="I6" s="348">
        <v>-6.8</v>
      </c>
      <c r="J6" s="348">
        <v>8.9</v>
      </c>
      <c r="K6" s="348">
        <v>6.7</v>
      </c>
    </row>
    <row r="7" spans="1:11" x14ac:dyDescent="0.2">
      <c r="A7" s="347" t="s">
        <v>54</v>
      </c>
      <c r="B7" s="347" t="s">
        <v>141</v>
      </c>
      <c r="C7" s="348">
        <v>6</v>
      </c>
      <c r="D7" s="348">
        <v>4.5999999999999996</v>
      </c>
    </row>
    <row r="8" spans="1:11" x14ac:dyDescent="0.2">
      <c r="A8" s="347" t="s">
        <v>54</v>
      </c>
      <c r="B8" s="347" t="s">
        <v>142</v>
      </c>
      <c r="C8" s="348">
        <v>6.3</v>
      </c>
      <c r="D8" s="348">
        <v>4.2</v>
      </c>
    </row>
    <row r="9" spans="1:11" x14ac:dyDescent="0.2">
      <c r="A9" s="347" t="s">
        <v>54</v>
      </c>
      <c r="B9" s="347" t="s">
        <v>143</v>
      </c>
      <c r="C9" s="348">
        <v>8.3000000000000007</v>
      </c>
      <c r="D9" s="348">
        <v>4.7</v>
      </c>
    </row>
    <row r="10" spans="1:11" x14ac:dyDescent="0.2">
      <c r="A10" s="347" t="s">
        <v>54</v>
      </c>
      <c r="B10" s="347" t="s">
        <v>144</v>
      </c>
      <c r="C10" s="348">
        <v>10.7</v>
      </c>
      <c r="D10" s="348">
        <v>5.3</v>
      </c>
    </row>
    <row r="11" spans="1:11" x14ac:dyDescent="0.2">
      <c r="A11" s="347" t="s">
        <v>54</v>
      </c>
      <c r="B11" s="347" t="s">
        <v>145</v>
      </c>
      <c r="C11" s="348">
        <v>9.1</v>
      </c>
      <c r="D11" s="348">
        <v>5.6</v>
      </c>
    </row>
    <row r="12" spans="1:11" x14ac:dyDescent="0.2">
      <c r="A12" s="347" t="s">
        <v>54</v>
      </c>
      <c r="B12" s="347" t="s">
        <v>146</v>
      </c>
      <c r="C12" s="348">
        <v>9.1999999999999993</v>
      </c>
      <c r="D12" s="348">
        <v>6</v>
      </c>
    </row>
    <row r="13" spans="1:11" x14ac:dyDescent="0.2">
      <c r="A13" s="347" t="s">
        <v>54</v>
      </c>
      <c r="B13" s="347" t="s">
        <v>147</v>
      </c>
      <c r="C13" s="348">
        <v>11</v>
      </c>
      <c r="D13" s="348">
        <v>6.8</v>
      </c>
    </row>
    <row r="14" spans="1:11" x14ac:dyDescent="0.2">
      <c r="A14" s="347" t="s">
        <v>54</v>
      </c>
      <c r="B14" s="347" t="s">
        <v>148</v>
      </c>
      <c r="C14" s="348">
        <v>10.3</v>
      </c>
      <c r="D14" s="348">
        <v>7.4</v>
      </c>
    </row>
    <row r="15" spans="1:11" x14ac:dyDescent="0.2">
      <c r="A15" s="347" t="s">
        <v>54</v>
      </c>
      <c r="B15" s="347" t="s">
        <v>149</v>
      </c>
      <c r="C15" s="348">
        <v>9.5</v>
      </c>
      <c r="D15" s="348">
        <v>7.9</v>
      </c>
    </row>
    <row r="16" spans="1:11" x14ac:dyDescent="0.2">
      <c r="A16" s="347" t="s">
        <v>54</v>
      </c>
      <c r="B16" s="347" t="s">
        <v>150</v>
      </c>
      <c r="C16" s="348">
        <v>8.1</v>
      </c>
      <c r="D16" s="348">
        <v>8.3000000000000007</v>
      </c>
    </row>
    <row r="17" spans="1:4" x14ac:dyDescent="0.2">
      <c r="A17" s="347" t="s">
        <v>54</v>
      </c>
      <c r="B17" s="347" t="s">
        <v>151</v>
      </c>
      <c r="C17" s="348">
        <v>8.1</v>
      </c>
      <c r="D17" s="348">
        <v>8.6</v>
      </c>
    </row>
    <row r="18" spans="1:4" x14ac:dyDescent="0.2">
      <c r="A18" s="347" t="s">
        <v>74</v>
      </c>
      <c r="B18" s="347" t="s">
        <v>140</v>
      </c>
      <c r="C18" s="348">
        <v>3.4</v>
      </c>
      <c r="D18" s="348">
        <v>8.3000000000000007</v>
      </c>
    </row>
    <row r="19" spans="1:4" x14ac:dyDescent="0.2">
      <c r="A19" s="347" t="s">
        <v>54</v>
      </c>
      <c r="B19" s="347" t="s">
        <v>141</v>
      </c>
      <c r="C19" s="348">
        <v>4.7</v>
      </c>
      <c r="D19" s="348">
        <v>8.1999999999999993</v>
      </c>
    </row>
    <row r="20" spans="1:4" x14ac:dyDescent="0.2">
      <c r="A20" s="347" t="s">
        <v>54</v>
      </c>
      <c r="B20" s="347" t="s">
        <v>142</v>
      </c>
      <c r="C20" s="348">
        <v>0.6</v>
      </c>
      <c r="D20" s="348">
        <v>7.7</v>
      </c>
    </row>
    <row r="21" spans="1:4" x14ac:dyDescent="0.2">
      <c r="A21" s="347" t="s">
        <v>54</v>
      </c>
      <c r="B21" s="347" t="s">
        <v>143</v>
      </c>
      <c r="C21" s="348">
        <v>0.1</v>
      </c>
      <c r="D21" s="348">
        <v>7.1</v>
      </c>
    </row>
    <row r="22" spans="1:4" x14ac:dyDescent="0.2">
      <c r="A22" s="347" t="s">
        <v>54</v>
      </c>
      <c r="B22" s="347" t="s">
        <v>144</v>
      </c>
      <c r="C22" s="348">
        <v>-1</v>
      </c>
      <c r="D22" s="348">
        <v>6.1</v>
      </c>
    </row>
    <row r="23" spans="1:4" x14ac:dyDescent="0.2">
      <c r="A23" s="347" t="s">
        <v>54</v>
      </c>
      <c r="B23" s="347" t="s">
        <v>145</v>
      </c>
      <c r="C23" s="348">
        <v>-1.6</v>
      </c>
      <c r="D23" s="348">
        <v>5.2</v>
      </c>
    </row>
    <row r="24" spans="1:4" x14ac:dyDescent="0.2">
      <c r="A24" s="347" t="s">
        <v>54</v>
      </c>
      <c r="B24" s="347" t="s">
        <v>146</v>
      </c>
      <c r="C24" s="348">
        <v>-1.7</v>
      </c>
      <c r="D24" s="348">
        <v>4.3</v>
      </c>
    </row>
    <row r="25" spans="1:4" x14ac:dyDescent="0.2">
      <c r="A25" s="347" t="s">
        <v>54</v>
      </c>
      <c r="B25" s="347" t="s">
        <v>147</v>
      </c>
      <c r="C25" s="348">
        <v>0.5</v>
      </c>
      <c r="D25" s="348">
        <v>3.4</v>
      </c>
    </row>
    <row r="26" spans="1:4" x14ac:dyDescent="0.2">
      <c r="A26" s="347" t="s">
        <v>54</v>
      </c>
      <c r="B26" s="347" t="s">
        <v>148</v>
      </c>
      <c r="C26" s="348">
        <v>2</v>
      </c>
      <c r="D26" s="348">
        <v>2.7</v>
      </c>
    </row>
    <row r="27" spans="1:4" x14ac:dyDescent="0.2">
      <c r="A27" s="347" t="s">
        <v>54</v>
      </c>
      <c r="B27" s="347" t="s">
        <v>149</v>
      </c>
      <c r="C27" s="348">
        <v>0.8</v>
      </c>
      <c r="D27" s="348">
        <v>2</v>
      </c>
    </row>
    <row r="28" spans="1:4" x14ac:dyDescent="0.2">
      <c r="A28" s="347" t="s">
        <v>54</v>
      </c>
      <c r="B28" s="347" t="s">
        <v>150</v>
      </c>
      <c r="C28" s="348">
        <v>3.2</v>
      </c>
      <c r="D28" s="348">
        <v>1.6</v>
      </c>
    </row>
    <row r="29" spans="1:4" x14ac:dyDescent="0.2">
      <c r="A29" s="347" t="s">
        <v>54</v>
      </c>
      <c r="B29" s="347" t="s">
        <v>151</v>
      </c>
      <c r="C29" s="348">
        <v>1.1000000000000001</v>
      </c>
      <c r="D29" s="348">
        <v>1</v>
      </c>
    </row>
    <row r="30" spans="1:4" x14ac:dyDescent="0.2">
      <c r="A30" s="347" t="s">
        <v>75</v>
      </c>
      <c r="B30" s="347" t="s">
        <v>140</v>
      </c>
      <c r="C30" s="348">
        <v>0.9</v>
      </c>
      <c r="D30" s="348">
        <v>0.8</v>
      </c>
    </row>
    <row r="31" spans="1:4" x14ac:dyDescent="0.2">
      <c r="A31" s="347" t="s">
        <v>54</v>
      </c>
      <c r="B31" s="347" t="s">
        <v>141</v>
      </c>
      <c r="C31" s="348">
        <v>-2.1</v>
      </c>
      <c r="D31" s="348">
        <v>0.2</v>
      </c>
    </row>
    <row r="32" spans="1:4" x14ac:dyDescent="0.2">
      <c r="A32" s="347" t="s">
        <v>54</v>
      </c>
      <c r="B32" s="347" t="s">
        <v>142</v>
      </c>
      <c r="C32" s="348">
        <v>0.5</v>
      </c>
      <c r="D32" s="348">
        <v>0.2</v>
      </c>
    </row>
    <row r="33" spans="1:4" x14ac:dyDescent="0.2">
      <c r="A33" s="347" t="s">
        <v>54</v>
      </c>
      <c r="B33" s="347" t="s">
        <v>143</v>
      </c>
      <c r="C33" s="348">
        <v>1.7</v>
      </c>
      <c r="D33" s="348">
        <v>0.4</v>
      </c>
    </row>
    <row r="34" spans="1:4" x14ac:dyDescent="0.2">
      <c r="A34" s="347" t="s">
        <v>54</v>
      </c>
      <c r="B34" s="347" t="s">
        <v>144</v>
      </c>
      <c r="C34" s="348">
        <v>2.2999999999999998</v>
      </c>
      <c r="D34" s="348">
        <v>0.6</v>
      </c>
    </row>
    <row r="35" spans="1:4" x14ac:dyDescent="0.2">
      <c r="A35" s="347" t="s">
        <v>54</v>
      </c>
      <c r="B35" s="347" t="s">
        <v>145</v>
      </c>
      <c r="C35" s="348">
        <v>4.3</v>
      </c>
      <c r="D35" s="348">
        <v>1.1000000000000001</v>
      </c>
    </row>
    <row r="36" spans="1:4" x14ac:dyDescent="0.2">
      <c r="A36" s="347" t="s">
        <v>54</v>
      </c>
      <c r="B36" s="347" t="s">
        <v>146</v>
      </c>
      <c r="C36" s="348">
        <v>5.9</v>
      </c>
      <c r="D36" s="348">
        <v>1.8</v>
      </c>
    </row>
    <row r="37" spans="1:4" x14ac:dyDescent="0.2">
      <c r="A37" s="347" t="s">
        <v>54</v>
      </c>
      <c r="B37" s="347" t="s">
        <v>147</v>
      </c>
      <c r="C37" s="348">
        <v>3.3</v>
      </c>
      <c r="D37" s="348">
        <v>2</v>
      </c>
    </row>
    <row r="38" spans="1:4" x14ac:dyDescent="0.2">
      <c r="A38" s="347" t="s">
        <v>54</v>
      </c>
      <c r="B38" s="347" t="s">
        <v>148</v>
      </c>
      <c r="C38" s="348">
        <v>3.7</v>
      </c>
      <c r="D38" s="348">
        <v>2.1</v>
      </c>
    </row>
    <row r="39" spans="1:4" x14ac:dyDescent="0.2">
      <c r="A39" s="347" t="s">
        <v>54</v>
      </c>
      <c r="B39" s="347" t="s">
        <v>149</v>
      </c>
      <c r="C39" s="348">
        <v>4.8</v>
      </c>
      <c r="D39" s="348">
        <v>2.5</v>
      </c>
    </row>
    <row r="40" spans="1:4" x14ac:dyDescent="0.2">
      <c r="A40" s="347" t="s">
        <v>54</v>
      </c>
      <c r="B40" s="347" t="s">
        <v>150</v>
      </c>
      <c r="C40" s="348">
        <v>4.0999999999999996</v>
      </c>
      <c r="D40" s="348">
        <v>2.5</v>
      </c>
    </row>
    <row r="41" spans="1:4" x14ac:dyDescent="0.2">
      <c r="A41" s="347" t="s">
        <v>54</v>
      </c>
      <c r="B41" s="347" t="s">
        <v>151</v>
      </c>
      <c r="C41" s="348">
        <v>6.8</v>
      </c>
      <c r="D41" s="348">
        <v>3</v>
      </c>
    </row>
    <row r="42" spans="1:4" x14ac:dyDescent="0.2">
      <c r="A42" s="347" t="s">
        <v>76</v>
      </c>
      <c r="B42" s="347" t="s">
        <v>140</v>
      </c>
      <c r="C42" s="348">
        <v>3.7</v>
      </c>
      <c r="D42" s="348">
        <v>3.2</v>
      </c>
    </row>
    <row r="43" spans="1:4" x14ac:dyDescent="0.2">
      <c r="A43" s="347" t="s">
        <v>54</v>
      </c>
      <c r="B43" s="347" t="s">
        <v>141</v>
      </c>
      <c r="C43" s="348">
        <v>6.6</v>
      </c>
      <c r="D43" s="348">
        <v>4</v>
      </c>
    </row>
    <row r="44" spans="1:4" x14ac:dyDescent="0.2">
      <c r="A44" s="347" t="s">
        <v>54</v>
      </c>
      <c r="B44" s="347" t="s">
        <v>142</v>
      </c>
      <c r="C44" s="348">
        <v>6.5</v>
      </c>
      <c r="D44" s="348">
        <v>4.5</v>
      </c>
    </row>
    <row r="45" spans="1:4" x14ac:dyDescent="0.2">
      <c r="A45" s="347" t="s">
        <v>54</v>
      </c>
      <c r="B45" s="347" t="s">
        <v>143</v>
      </c>
      <c r="C45" s="348">
        <v>6.6</v>
      </c>
      <c r="D45" s="348">
        <v>4.9000000000000004</v>
      </c>
    </row>
    <row r="46" spans="1:4" x14ac:dyDescent="0.2">
      <c r="A46" s="347" t="s">
        <v>54</v>
      </c>
      <c r="B46" s="347" t="s">
        <v>144</v>
      </c>
      <c r="C46" s="348">
        <v>5</v>
      </c>
      <c r="D46" s="348">
        <v>5.0999999999999996</v>
      </c>
    </row>
    <row r="47" spans="1:4" x14ac:dyDescent="0.2">
      <c r="A47" s="347" t="s">
        <v>54</v>
      </c>
      <c r="B47" s="347" t="s">
        <v>145</v>
      </c>
      <c r="C47" s="348">
        <v>5.5</v>
      </c>
      <c r="D47" s="348">
        <v>5.2</v>
      </c>
    </row>
    <row r="48" spans="1:4" x14ac:dyDescent="0.2">
      <c r="A48" s="347" t="s">
        <v>54</v>
      </c>
      <c r="B48" s="347" t="s">
        <v>146</v>
      </c>
      <c r="C48" s="348">
        <v>4.5999999999999996</v>
      </c>
      <c r="D48" s="348">
        <v>5.0999999999999996</v>
      </c>
    </row>
    <row r="49" spans="1:4" x14ac:dyDescent="0.2">
      <c r="A49" s="347" t="s">
        <v>54</v>
      </c>
      <c r="B49" s="347" t="s">
        <v>147</v>
      </c>
      <c r="C49" s="348">
        <v>8.4</v>
      </c>
      <c r="D49" s="348">
        <v>5.5</v>
      </c>
    </row>
    <row r="50" spans="1:4" x14ac:dyDescent="0.2">
      <c r="A50" s="347" t="s">
        <v>54</v>
      </c>
      <c r="B50" s="347" t="s">
        <v>148</v>
      </c>
      <c r="C50" s="348">
        <v>9.3000000000000007</v>
      </c>
      <c r="D50" s="348">
        <v>6</v>
      </c>
    </row>
    <row r="51" spans="1:4" x14ac:dyDescent="0.2">
      <c r="A51" s="347" t="s">
        <v>54</v>
      </c>
      <c r="B51" s="347" t="s">
        <v>149</v>
      </c>
      <c r="C51" s="348">
        <v>12.2</v>
      </c>
      <c r="D51" s="348">
        <v>6.6</v>
      </c>
    </row>
    <row r="52" spans="1:4" x14ac:dyDescent="0.2">
      <c r="A52" s="347" t="s">
        <v>54</v>
      </c>
      <c r="B52" s="347" t="s">
        <v>150</v>
      </c>
      <c r="C52" s="348">
        <v>13.2</v>
      </c>
      <c r="D52" s="348">
        <v>7.4</v>
      </c>
    </row>
    <row r="53" spans="1:4" x14ac:dyDescent="0.2">
      <c r="A53" s="347" t="s">
        <v>54</v>
      </c>
      <c r="B53" s="347" t="s">
        <v>151</v>
      </c>
      <c r="C53" s="348">
        <v>13.1</v>
      </c>
      <c r="D53" s="348">
        <v>7.9</v>
      </c>
    </row>
    <row r="54" spans="1:4" x14ac:dyDescent="0.2">
      <c r="A54" s="347" t="s">
        <v>77</v>
      </c>
      <c r="B54" s="347" t="s">
        <v>140</v>
      </c>
      <c r="C54" s="348">
        <v>15.9</v>
      </c>
      <c r="D54" s="348">
        <v>8.9</v>
      </c>
    </row>
    <row r="55" spans="1:4" x14ac:dyDescent="0.2">
      <c r="A55" s="347" t="s">
        <v>54</v>
      </c>
      <c r="B55" s="347" t="s">
        <v>141</v>
      </c>
      <c r="C55" s="348">
        <v>14.6</v>
      </c>
      <c r="D55" s="348">
        <v>9.6</v>
      </c>
    </row>
    <row r="56" spans="1:4" x14ac:dyDescent="0.2">
      <c r="A56" s="347" t="s">
        <v>54</v>
      </c>
      <c r="B56" s="347" t="s">
        <v>142</v>
      </c>
      <c r="C56" s="348">
        <v>16.8</v>
      </c>
      <c r="D56" s="348">
        <v>10.5</v>
      </c>
    </row>
    <row r="57" spans="1:4" x14ac:dyDescent="0.2">
      <c r="A57" s="347" t="s">
        <v>54</v>
      </c>
      <c r="B57" s="347" t="s">
        <v>143</v>
      </c>
      <c r="C57" s="348">
        <v>15.1</v>
      </c>
      <c r="D57" s="348">
        <v>11.2</v>
      </c>
    </row>
    <row r="58" spans="1:4" x14ac:dyDescent="0.2">
      <c r="A58" s="347" t="s">
        <v>54</v>
      </c>
      <c r="B58" s="347" t="s">
        <v>144</v>
      </c>
      <c r="C58" s="348">
        <v>14.7</v>
      </c>
      <c r="D58" s="348">
        <v>12</v>
      </c>
    </row>
    <row r="59" spans="1:4" x14ac:dyDescent="0.2">
      <c r="A59" s="347" t="s">
        <v>54</v>
      </c>
      <c r="B59" s="347" t="s">
        <v>145</v>
      </c>
      <c r="C59" s="348">
        <v>12.9</v>
      </c>
      <c r="D59" s="348">
        <v>12.6</v>
      </c>
    </row>
    <row r="60" spans="1:4" x14ac:dyDescent="0.2">
      <c r="A60" s="347" t="s">
        <v>54</v>
      </c>
      <c r="B60" s="347" t="s">
        <v>146</v>
      </c>
      <c r="C60" s="348">
        <v>14.9</v>
      </c>
      <c r="D60" s="348">
        <v>13.4</v>
      </c>
    </row>
    <row r="61" spans="1:4" x14ac:dyDescent="0.2">
      <c r="A61" s="347" t="s">
        <v>54</v>
      </c>
      <c r="B61" s="347" t="s">
        <v>147</v>
      </c>
      <c r="C61" s="348">
        <v>11.3</v>
      </c>
      <c r="D61" s="348">
        <v>13.7</v>
      </c>
    </row>
    <row r="62" spans="1:4" x14ac:dyDescent="0.2">
      <c r="A62" s="347" t="s">
        <v>54</v>
      </c>
      <c r="B62" s="347" t="s">
        <v>148</v>
      </c>
      <c r="C62" s="348">
        <v>9.9</v>
      </c>
      <c r="D62" s="348">
        <v>13.7</v>
      </c>
    </row>
    <row r="63" spans="1:4" x14ac:dyDescent="0.2">
      <c r="A63" s="347" t="s">
        <v>54</v>
      </c>
      <c r="B63" s="347" t="s">
        <v>149</v>
      </c>
      <c r="C63" s="348">
        <v>7.9</v>
      </c>
      <c r="D63" s="348">
        <v>13.4</v>
      </c>
    </row>
    <row r="64" spans="1:4" x14ac:dyDescent="0.2">
      <c r="A64" s="347" t="s">
        <v>54</v>
      </c>
      <c r="B64" s="347" t="s">
        <v>150</v>
      </c>
      <c r="C64" s="348">
        <v>6.7</v>
      </c>
      <c r="D64" s="348">
        <v>12.8</v>
      </c>
    </row>
    <row r="65" spans="1:4" x14ac:dyDescent="0.2">
      <c r="A65" s="347" t="s">
        <v>54</v>
      </c>
      <c r="B65" s="347" t="s">
        <v>151</v>
      </c>
      <c r="C65" s="348">
        <v>7</v>
      </c>
      <c r="D65" s="348">
        <v>12.3</v>
      </c>
    </row>
    <row r="66" spans="1:4" x14ac:dyDescent="0.2">
      <c r="A66" s="347" t="s">
        <v>78</v>
      </c>
      <c r="B66" s="347" t="s">
        <v>140</v>
      </c>
      <c r="C66" s="348">
        <v>5.6</v>
      </c>
      <c r="D66" s="348">
        <v>11.5</v>
      </c>
    </row>
    <row r="67" spans="1:4" x14ac:dyDescent="0.2">
      <c r="A67" s="347" t="s">
        <v>54</v>
      </c>
      <c r="B67" s="347" t="s">
        <v>141</v>
      </c>
      <c r="C67" s="348">
        <v>6</v>
      </c>
      <c r="D67" s="348">
        <v>10.7</v>
      </c>
    </row>
    <row r="68" spans="1:4" x14ac:dyDescent="0.2">
      <c r="A68" s="347" t="s">
        <v>54</v>
      </c>
      <c r="B68" s="347" t="s">
        <v>142</v>
      </c>
      <c r="C68" s="348">
        <v>3.7</v>
      </c>
      <c r="D68" s="348">
        <v>9.6</v>
      </c>
    </row>
    <row r="69" spans="1:4" x14ac:dyDescent="0.2">
      <c r="A69" s="347" t="s">
        <v>54</v>
      </c>
      <c r="B69" s="347" t="s">
        <v>143</v>
      </c>
      <c r="C69" s="348">
        <v>5.0999999999999996</v>
      </c>
      <c r="D69" s="348">
        <v>8.8000000000000007</v>
      </c>
    </row>
    <row r="70" spans="1:4" x14ac:dyDescent="0.2">
      <c r="A70" s="347" t="s">
        <v>54</v>
      </c>
      <c r="B70" s="347" t="s">
        <v>144</v>
      </c>
      <c r="C70" s="348">
        <v>7.9</v>
      </c>
      <c r="D70" s="348">
        <v>8.1999999999999993</v>
      </c>
    </row>
    <row r="71" spans="1:4" x14ac:dyDescent="0.2">
      <c r="A71" s="347" t="s">
        <v>54</v>
      </c>
      <c r="B71" s="347" t="s">
        <v>145</v>
      </c>
      <c r="C71" s="348">
        <v>8.6999999999999993</v>
      </c>
      <c r="D71" s="348">
        <v>7.9</v>
      </c>
    </row>
    <row r="72" spans="1:4" x14ac:dyDescent="0.2">
      <c r="A72" s="347" t="s">
        <v>54</v>
      </c>
      <c r="B72" s="347" t="s">
        <v>146</v>
      </c>
      <c r="C72" s="348">
        <v>9.4</v>
      </c>
      <c r="D72" s="348">
        <v>7.4</v>
      </c>
    </row>
    <row r="73" spans="1:4" x14ac:dyDescent="0.2">
      <c r="A73" s="347" t="s">
        <v>54</v>
      </c>
      <c r="B73" s="347" t="s">
        <v>147</v>
      </c>
      <c r="C73" s="348">
        <v>11.2</v>
      </c>
      <c r="D73" s="348">
        <v>7.4</v>
      </c>
    </row>
    <row r="74" spans="1:4" x14ac:dyDescent="0.2">
      <c r="A74" s="347" t="s">
        <v>54</v>
      </c>
      <c r="B74" s="347" t="s">
        <v>148</v>
      </c>
      <c r="C74" s="348">
        <v>11.9</v>
      </c>
      <c r="D74" s="348">
        <v>7.6</v>
      </c>
    </row>
    <row r="75" spans="1:4" x14ac:dyDescent="0.2">
      <c r="A75" s="347" t="s">
        <v>54</v>
      </c>
      <c r="B75" s="347" t="s">
        <v>149</v>
      </c>
      <c r="C75" s="348">
        <v>10.8</v>
      </c>
      <c r="D75" s="348">
        <v>7.8</v>
      </c>
    </row>
    <row r="76" spans="1:4" x14ac:dyDescent="0.2">
      <c r="A76" s="347" t="s">
        <v>54</v>
      </c>
      <c r="B76" s="347" t="s">
        <v>150</v>
      </c>
      <c r="C76" s="348">
        <v>9.8000000000000007</v>
      </c>
      <c r="D76" s="348">
        <v>8.1</v>
      </c>
    </row>
    <row r="77" spans="1:4" x14ac:dyDescent="0.2">
      <c r="A77" s="347" t="s">
        <v>54</v>
      </c>
      <c r="B77" s="347" t="s">
        <v>151</v>
      </c>
      <c r="C77" s="348">
        <v>8.9</v>
      </c>
      <c r="D77" s="348">
        <v>8.1999999999999993</v>
      </c>
    </row>
    <row r="78" spans="1:4" x14ac:dyDescent="0.2">
      <c r="A78" s="347" t="s">
        <v>79</v>
      </c>
      <c r="B78" s="347" t="s">
        <v>140</v>
      </c>
      <c r="C78" s="348">
        <v>11.4</v>
      </c>
      <c r="D78" s="348">
        <v>8.6999999999999993</v>
      </c>
    </row>
    <row r="79" spans="1:4" x14ac:dyDescent="0.2">
      <c r="A79" s="347" t="s">
        <v>54</v>
      </c>
      <c r="B79" s="347" t="s">
        <v>141</v>
      </c>
      <c r="C79" s="348">
        <v>11.7</v>
      </c>
      <c r="D79" s="348">
        <v>9.1999999999999993</v>
      </c>
    </row>
    <row r="80" spans="1:4" x14ac:dyDescent="0.2">
      <c r="A80" s="347" t="s">
        <v>54</v>
      </c>
      <c r="B80" s="347" t="s">
        <v>142</v>
      </c>
      <c r="C80" s="348">
        <v>12.7</v>
      </c>
      <c r="D80" s="348">
        <v>10</v>
      </c>
    </row>
    <row r="81" spans="1:4" x14ac:dyDescent="0.2">
      <c r="A81" s="347" t="s">
        <v>54</v>
      </c>
      <c r="B81" s="347" t="s">
        <v>143</v>
      </c>
      <c r="C81" s="348">
        <v>14.2</v>
      </c>
      <c r="D81" s="348">
        <v>10.7</v>
      </c>
    </row>
    <row r="82" spans="1:4" x14ac:dyDescent="0.2">
      <c r="A82" s="347" t="s">
        <v>54</v>
      </c>
      <c r="B82" s="347" t="s">
        <v>144</v>
      </c>
      <c r="C82" s="348">
        <v>12.6</v>
      </c>
      <c r="D82" s="348">
        <v>11.1</v>
      </c>
    </row>
    <row r="83" spans="1:4" x14ac:dyDescent="0.2">
      <c r="A83" s="347" t="s">
        <v>54</v>
      </c>
      <c r="B83" s="347" t="s">
        <v>145</v>
      </c>
      <c r="C83" s="348">
        <v>11.8</v>
      </c>
      <c r="D83" s="348">
        <v>11.4</v>
      </c>
    </row>
    <row r="84" spans="1:4" x14ac:dyDescent="0.2">
      <c r="A84" s="347" t="s">
        <v>54</v>
      </c>
      <c r="B84" s="347" t="s">
        <v>146</v>
      </c>
      <c r="C84" s="348">
        <v>9.8000000000000007</v>
      </c>
      <c r="D84" s="348">
        <v>11.4</v>
      </c>
    </row>
    <row r="85" spans="1:4" x14ac:dyDescent="0.2">
      <c r="A85" s="347" t="s">
        <v>54</v>
      </c>
      <c r="B85" s="347" t="s">
        <v>147</v>
      </c>
      <c r="C85" s="348">
        <v>7</v>
      </c>
      <c r="D85" s="348">
        <v>11.1</v>
      </c>
    </row>
    <row r="86" spans="1:4" x14ac:dyDescent="0.2">
      <c r="A86" s="347" t="s">
        <v>54</v>
      </c>
      <c r="B86" s="347" t="s">
        <v>148</v>
      </c>
      <c r="C86" s="348">
        <v>7.1</v>
      </c>
      <c r="D86" s="348">
        <v>10.7</v>
      </c>
    </row>
    <row r="87" spans="1:4" x14ac:dyDescent="0.2">
      <c r="A87" s="347" t="s">
        <v>54</v>
      </c>
      <c r="B87" s="347" t="s">
        <v>149</v>
      </c>
      <c r="C87" s="348">
        <v>6.6</v>
      </c>
      <c r="D87" s="348">
        <v>10.3</v>
      </c>
    </row>
    <row r="88" spans="1:4" x14ac:dyDescent="0.2">
      <c r="A88" s="347" t="s">
        <v>54</v>
      </c>
      <c r="B88" s="347" t="s">
        <v>150</v>
      </c>
      <c r="C88" s="348">
        <v>5.3</v>
      </c>
      <c r="D88" s="348">
        <v>9.9</v>
      </c>
    </row>
    <row r="89" spans="1:4" x14ac:dyDescent="0.2">
      <c r="A89" s="347" t="s">
        <v>54</v>
      </c>
      <c r="B89" s="347" t="s">
        <v>151</v>
      </c>
      <c r="C89" s="348">
        <v>5.3</v>
      </c>
      <c r="D89" s="348">
        <v>9.6</v>
      </c>
    </row>
    <row r="90" spans="1:4" x14ac:dyDescent="0.2">
      <c r="A90" s="347" t="s">
        <v>80</v>
      </c>
      <c r="B90" s="347" t="s">
        <v>140</v>
      </c>
      <c r="C90" s="348">
        <v>2.6</v>
      </c>
      <c r="D90" s="348">
        <v>8.9</v>
      </c>
    </row>
    <row r="91" spans="1:4" x14ac:dyDescent="0.2">
      <c r="A91" s="347" t="s">
        <v>54</v>
      </c>
      <c r="B91" s="347" t="s">
        <v>141</v>
      </c>
      <c r="C91" s="348">
        <v>2.7</v>
      </c>
      <c r="D91" s="348">
        <v>8.1999999999999993</v>
      </c>
    </row>
    <row r="92" spans="1:4" x14ac:dyDescent="0.2">
      <c r="A92" s="347" t="s">
        <v>54</v>
      </c>
      <c r="B92" s="347" t="s">
        <v>142</v>
      </c>
      <c r="C92" s="348">
        <v>2.8</v>
      </c>
      <c r="D92" s="348">
        <v>7.3</v>
      </c>
    </row>
    <row r="93" spans="1:4" x14ac:dyDescent="0.2">
      <c r="A93" s="347" t="s">
        <v>54</v>
      </c>
      <c r="B93" s="347" t="s">
        <v>143</v>
      </c>
      <c r="C93" s="348">
        <v>-2.1</v>
      </c>
      <c r="D93" s="348">
        <v>6</v>
      </c>
    </row>
    <row r="94" spans="1:4" x14ac:dyDescent="0.2">
      <c r="A94" s="347" t="s">
        <v>54</v>
      </c>
      <c r="B94" s="347" t="s">
        <v>144</v>
      </c>
      <c r="C94" s="348">
        <v>-4.8</v>
      </c>
      <c r="D94" s="348">
        <v>4.5</v>
      </c>
    </row>
    <row r="95" spans="1:4" x14ac:dyDescent="0.2">
      <c r="A95" s="347" t="s">
        <v>54</v>
      </c>
      <c r="B95" s="347" t="s">
        <v>145</v>
      </c>
      <c r="C95" s="348">
        <v>-4.7</v>
      </c>
      <c r="D95" s="348">
        <v>3.2</v>
      </c>
    </row>
    <row r="96" spans="1:4" x14ac:dyDescent="0.2">
      <c r="A96" s="347" t="s">
        <v>54</v>
      </c>
      <c r="B96" s="347" t="s">
        <v>146</v>
      </c>
      <c r="C96" s="348">
        <v>-6</v>
      </c>
      <c r="D96" s="348">
        <v>1.8</v>
      </c>
    </row>
    <row r="97" spans="1:4" x14ac:dyDescent="0.2">
      <c r="A97" s="347" t="s">
        <v>54</v>
      </c>
      <c r="B97" s="347" t="s">
        <v>147</v>
      </c>
      <c r="C97" s="348">
        <v>-4.5999999999999996</v>
      </c>
      <c r="D97" s="348">
        <v>0.9</v>
      </c>
    </row>
    <row r="98" spans="1:4" x14ac:dyDescent="0.2">
      <c r="A98" s="347" t="s">
        <v>54</v>
      </c>
      <c r="B98" s="347" t="s">
        <v>148</v>
      </c>
      <c r="C98" s="348">
        <v>-5.0999999999999996</v>
      </c>
      <c r="D98" s="348">
        <v>-0.2</v>
      </c>
    </row>
    <row r="99" spans="1:4" x14ac:dyDescent="0.2">
      <c r="A99" s="347" t="s">
        <v>54</v>
      </c>
      <c r="B99" s="347" t="s">
        <v>149</v>
      </c>
      <c r="C99" s="348">
        <v>-5.6</v>
      </c>
      <c r="D99" s="348">
        <v>-1.2</v>
      </c>
    </row>
    <row r="100" spans="1:4" x14ac:dyDescent="0.2">
      <c r="A100" s="347" t="s">
        <v>54</v>
      </c>
      <c r="B100" s="347" t="s">
        <v>150</v>
      </c>
      <c r="C100" s="348">
        <v>-3.4</v>
      </c>
      <c r="D100" s="348">
        <v>-1.9</v>
      </c>
    </row>
    <row r="101" spans="1:4" x14ac:dyDescent="0.2">
      <c r="A101" s="347" t="s">
        <v>54</v>
      </c>
      <c r="B101" s="347" t="s">
        <v>151</v>
      </c>
      <c r="C101" s="348">
        <v>-2.6</v>
      </c>
      <c r="D101" s="348">
        <v>-2.6</v>
      </c>
    </row>
    <row r="102" spans="1:4" x14ac:dyDescent="0.2">
      <c r="A102" s="347" t="s">
        <v>464</v>
      </c>
      <c r="B102" s="347" t="s">
        <v>140</v>
      </c>
      <c r="C102" s="348">
        <v>0</v>
      </c>
      <c r="D102" s="348">
        <v>-2.8</v>
      </c>
    </row>
    <row r="103" spans="1:4" x14ac:dyDescent="0.2">
      <c r="A103" s="347" t="s">
        <v>54</v>
      </c>
      <c r="B103" s="347" t="s">
        <v>141</v>
      </c>
      <c r="C103" s="348">
        <v>2.5</v>
      </c>
      <c r="D103" s="348">
        <v>-2.8</v>
      </c>
    </row>
    <row r="104" spans="1:4" x14ac:dyDescent="0.2">
      <c r="A104" s="347" t="s">
        <v>54</v>
      </c>
      <c r="B104" s="347" t="s">
        <v>142</v>
      </c>
      <c r="C104" s="348">
        <v>1.7</v>
      </c>
      <c r="D104" s="348">
        <v>-2.9</v>
      </c>
    </row>
    <row r="105" spans="1:4" x14ac:dyDescent="0.2">
      <c r="A105" s="347" t="s">
        <v>54</v>
      </c>
      <c r="B105" s="347" t="s">
        <v>143</v>
      </c>
      <c r="C105" s="348">
        <v>5.0999999999999996</v>
      </c>
      <c r="D105" s="348">
        <v>-2.2999999999999998</v>
      </c>
    </row>
    <row r="106" spans="1:4" x14ac:dyDescent="0.2">
      <c r="A106" s="347" t="s">
        <v>54</v>
      </c>
      <c r="B106" s="347" t="s">
        <v>144</v>
      </c>
      <c r="C106" s="348">
        <v>6</v>
      </c>
      <c r="D106" s="348">
        <v>-1.4</v>
      </c>
    </row>
    <row r="107" spans="1:4" x14ac:dyDescent="0.2">
      <c r="A107" s="347" t="s">
        <v>54</v>
      </c>
      <c r="B107" s="347" t="s">
        <v>145</v>
      </c>
      <c r="C107" s="348">
        <v>5</v>
      </c>
      <c r="D107" s="348">
        <v>-0.6</v>
      </c>
    </row>
    <row r="108" spans="1:4" x14ac:dyDescent="0.2">
      <c r="A108" s="347" t="s">
        <v>54</v>
      </c>
      <c r="B108" s="347" t="s">
        <v>146</v>
      </c>
      <c r="C108" s="348">
        <v>6.2</v>
      </c>
      <c r="D108" s="348">
        <v>0.4</v>
      </c>
    </row>
    <row r="109" spans="1:4" x14ac:dyDescent="0.2">
      <c r="A109" s="347" t="s">
        <v>54</v>
      </c>
      <c r="B109" s="347" t="s">
        <v>147</v>
      </c>
      <c r="C109" s="348">
        <v>1.8</v>
      </c>
      <c r="D109" s="348">
        <v>1</v>
      </c>
    </row>
    <row r="110" spans="1:4" x14ac:dyDescent="0.2">
      <c r="A110" s="347" t="s">
        <v>54</v>
      </c>
      <c r="B110" s="347" t="s">
        <v>148</v>
      </c>
      <c r="C110" s="348">
        <v>-1.7</v>
      </c>
      <c r="D110" s="348">
        <v>1.2</v>
      </c>
    </row>
    <row r="111" spans="1:4" x14ac:dyDescent="0.2">
      <c r="A111" s="347" t="s">
        <v>54</v>
      </c>
      <c r="B111" s="347" t="s">
        <v>149</v>
      </c>
      <c r="C111" s="348">
        <v>-4.4000000000000004</v>
      </c>
      <c r="D111" s="348">
        <v>1.3</v>
      </c>
    </row>
    <row r="112" spans="1:4" x14ac:dyDescent="0.2">
      <c r="A112" s="347" t="s">
        <v>54</v>
      </c>
      <c r="B112" s="347" t="s">
        <v>150</v>
      </c>
      <c r="C112" s="348">
        <v>-6.1</v>
      </c>
      <c r="D112" s="348">
        <v>1.1000000000000001</v>
      </c>
    </row>
    <row r="113" spans="1:4" x14ac:dyDescent="0.2">
      <c r="A113" s="347" t="s">
        <v>54</v>
      </c>
      <c r="B113" s="347" t="s">
        <v>151</v>
      </c>
      <c r="C113" s="348">
        <v>-6.9</v>
      </c>
      <c r="D113" s="348">
        <v>0.7</v>
      </c>
    </row>
    <row r="114" spans="1:4" x14ac:dyDescent="0.2">
      <c r="A114" s="347" t="s">
        <v>779</v>
      </c>
      <c r="B114" s="347" t="s">
        <v>140</v>
      </c>
      <c r="C114" s="348">
        <v>-6.8</v>
      </c>
      <c r="D114" s="348">
        <v>0.2</v>
      </c>
    </row>
    <row r="115" spans="1:4" x14ac:dyDescent="0.2">
      <c r="A115" s="347" t="s">
        <v>54</v>
      </c>
      <c r="B115" s="347" t="s">
        <v>141</v>
      </c>
      <c r="C115" s="348">
        <v>-4.9000000000000004</v>
      </c>
      <c r="D115" s="348">
        <v>-0.4</v>
      </c>
    </row>
    <row r="116" spans="1:4" x14ac:dyDescent="0.2">
      <c r="A116" s="347" t="s">
        <v>54</v>
      </c>
      <c r="B116" s="347" t="s">
        <v>142</v>
      </c>
      <c r="C116" s="348">
        <v>-3</v>
      </c>
      <c r="D116" s="348">
        <v>-0.8</v>
      </c>
    </row>
    <row r="117" spans="1:4" x14ac:dyDescent="0.2">
      <c r="A117" s="347" t="s">
        <v>54</v>
      </c>
      <c r="B117" s="347" t="s">
        <v>143</v>
      </c>
      <c r="C117" s="348">
        <v>-1.8</v>
      </c>
      <c r="D117" s="348">
        <v>-1.4</v>
      </c>
    </row>
    <row r="118" spans="1:4" x14ac:dyDescent="0.2">
      <c r="A118" s="347" t="s">
        <v>54</v>
      </c>
      <c r="B118" s="347" t="s">
        <v>144</v>
      </c>
      <c r="C118" s="348">
        <v>1.8</v>
      </c>
      <c r="D118" s="348">
        <v>-1.7</v>
      </c>
    </row>
    <row r="119" spans="1:4" x14ac:dyDescent="0.2">
      <c r="A119" s="347" t="s">
        <v>54</v>
      </c>
      <c r="B119" s="347" t="s">
        <v>145</v>
      </c>
      <c r="C119" s="348">
        <v>4</v>
      </c>
      <c r="D119" s="348">
        <v>-1.8</v>
      </c>
    </row>
    <row r="120" spans="1:4" x14ac:dyDescent="0.2">
      <c r="A120" s="347" t="s">
        <v>54</v>
      </c>
      <c r="B120" s="347" t="s">
        <v>146</v>
      </c>
      <c r="C120" s="348">
        <v>5.8</v>
      </c>
      <c r="D120" s="348">
        <v>-1.9</v>
      </c>
    </row>
    <row r="121" spans="1:4" x14ac:dyDescent="0.2">
      <c r="A121" s="347" t="s">
        <v>54</v>
      </c>
      <c r="B121" s="347" t="s">
        <v>147</v>
      </c>
      <c r="C121" s="348">
        <v>11.8</v>
      </c>
      <c r="D121" s="348">
        <v>-1</v>
      </c>
    </row>
    <row r="122" spans="1:4" x14ac:dyDescent="0.2">
      <c r="A122" s="347" t="s">
        <v>54</v>
      </c>
      <c r="B122" s="347" t="s">
        <v>148</v>
      </c>
      <c r="C122" s="348">
        <v>14.8</v>
      </c>
      <c r="D122" s="348">
        <v>0.3</v>
      </c>
    </row>
    <row r="123" spans="1:4" x14ac:dyDescent="0.2">
      <c r="A123" s="347" t="s">
        <v>54</v>
      </c>
      <c r="B123" s="347" t="s">
        <v>149</v>
      </c>
      <c r="C123" s="348">
        <v>18.600000000000001</v>
      </c>
      <c r="D123" s="348">
        <v>2.2999999999999998</v>
      </c>
    </row>
    <row r="124" spans="1:4" x14ac:dyDescent="0.2">
      <c r="A124" s="347" t="s">
        <v>54</v>
      </c>
      <c r="B124" s="347" t="s">
        <v>150</v>
      </c>
      <c r="C124" s="348">
        <v>20.3</v>
      </c>
      <c r="D124" s="348">
        <v>4.5</v>
      </c>
    </row>
    <row r="125" spans="1:4" x14ac:dyDescent="0.2">
      <c r="A125" s="347" t="s">
        <v>54</v>
      </c>
      <c r="B125" s="347" t="s">
        <v>151</v>
      </c>
      <c r="C125" s="348">
        <v>20.100000000000001</v>
      </c>
      <c r="D125" s="348">
        <v>6.7</v>
      </c>
    </row>
    <row r="126" spans="1:4" x14ac:dyDescent="0.2">
      <c r="A126" s="347" t="s">
        <v>1237</v>
      </c>
      <c r="B126" s="347" t="s">
        <v>140</v>
      </c>
      <c r="C126" s="348">
        <v>19.600000000000001</v>
      </c>
      <c r="D126" s="348">
        <v>8.9</v>
      </c>
    </row>
  </sheetData>
  <mergeCells count="1">
    <mergeCell ref="H1:I1"/>
  </mergeCells>
  <hyperlinks>
    <hyperlink ref="H1:I1" location="Index!A1" display="Regresar al Índice" xr:uid="{A0DC057C-A81B-4DF3-A2A5-45E064D48E93}"/>
  </hyperlink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440D4-4BE1-4EC8-BE18-36E2C0C42196}">
  <sheetPr codeName="Hoja59"/>
  <dimension ref="A1:I24"/>
  <sheetViews>
    <sheetView workbookViewId="0">
      <selection activeCell="A2" sqref="A2"/>
    </sheetView>
  </sheetViews>
  <sheetFormatPr baseColWidth="10" defaultRowHeight="12.75" x14ac:dyDescent="0.2"/>
  <cols>
    <col min="1" max="16384" width="11.42578125" style="347"/>
  </cols>
  <sheetData>
    <row r="1" spans="1:9" x14ac:dyDescent="0.2">
      <c r="A1" s="107" t="s">
        <v>1788</v>
      </c>
      <c r="H1" s="409" t="s">
        <v>38</v>
      </c>
      <c r="I1" s="409"/>
    </row>
    <row r="2" spans="1:9" x14ac:dyDescent="0.2">
      <c r="A2" s="347" t="s">
        <v>646</v>
      </c>
    </row>
    <row r="5" spans="1:9" x14ac:dyDescent="0.2">
      <c r="A5" s="347" t="s">
        <v>2</v>
      </c>
      <c r="B5" s="347" t="s">
        <v>651</v>
      </c>
    </row>
    <row r="6" spans="1:9" x14ac:dyDescent="0.2">
      <c r="A6" s="347" t="s">
        <v>17</v>
      </c>
      <c r="B6" s="348">
        <v>0.228082399682454</v>
      </c>
    </row>
    <row r="7" spans="1:9" x14ac:dyDescent="0.2">
      <c r="A7" s="347" t="s">
        <v>31</v>
      </c>
      <c r="B7" s="348">
        <v>0.66102113571762999</v>
      </c>
    </row>
    <row r="8" spans="1:9" x14ac:dyDescent="0.2">
      <c r="A8" s="347" t="s">
        <v>32</v>
      </c>
      <c r="B8" s="348">
        <v>0.83979423428338995</v>
      </c>
    </row>
    <row r="9" spans="1:9" x14ac:dyDescent="0.2">
      <c r="A9" s="347" t="s">
        <v>9</v>
      </c>
      <c r="B9" s="348">
        <v>1.1771558763783601</v>
      </c>
    </row>
    <row r="10" spans="1:9" x14ac:dyDescent="0.2">
      <c r="A10" s="347" t="s">
        <v>26</v>
      </c>
      <c r="B10" s="348">
        <v>1.21039741146139</v>
      </c>
    </row>
    <row r="11" spans="1:9" x14ac:dyDescent="0.2">
      <c r="A11" s="347" t="s">
        <v>12</v>
      </c>
      <c r="B11" s="348">
        <v>1.4058527221806401</v>
      </c>
    </row>
    <row r="12" spans="1:9" x14ac:dyDescent="0.2">
      <c r="A12" s="347" t="s">
        <v>3</v>
      </c>
      <c r="B12" s="348">
        <v>1.9873952522977201</v>
      </c>
    </row>
    <row r="13" spans="1:9" x14ac:dyDescent="0.2">
      <c r="A13" s="347" t="s">
        <v>22</v>
      </c>
      <c r="B13" s="348">
        <v>2.46598733503658</v>
      </c>
    </row>
    <row r="14" spans="1:9" x14ac:dyDescent="0.2">
      <c r="A14" s="347" t="s">
        <v>25</v>
      </c>
      <c r="B14" s="348">
        <v>2.98279796642912</v>
      </c>
    </row>
    <row r="15" spans="1:9" x14ac:dyDescent="0.2">
      <c r="A15" s="347" t="s">
        <v>23</v>
      </c>
      <c r="B15" s="348">
        <v>3.4874732869549399</v>
      </c>
    </row>
    <row r="16" spans="1:9" x14ac:dyDescent="0.2">
      <c r="A16" s="347" t="s">
        <v>13</v>
      </c>
      <c r="B16" s="348">
        <v>4.5065936213119402</v>
      </c>
    </row>
    <row r="17" spans="1:2" x14ac:dyDescent="0.2">
      <c r="A17" s="347" t="s">
        <v>27</v>
      </c>
      <c r="B17" s="348">
        <v>5.02997882618671</v>
      </c>
    </row>
    <row r="18" spans="1:2" x14ac:dyDescent="0.2">
      <c r="A18" s="347" t="s">
        <v>14</v>
      </c>
      <c r="B18" s="348">
        <v>5.9946592343263996</v>
      </c>
    </row>
    <row r="19" spans="1:2" x14ac:dyDescent="0.2">
      <c r="A19" s="347" t="s">
        <v>0</v>
      </c>
      <c r="B19" s="348">
        <v>6.8757749701686404</v>
      </c>
    </row>
    <row r="20" spans="1:2" x14ac:dyDescent="0.2">
      <c r="A20" s="347" t="s">
        <v>29</v>
      </c>
      <c r="B20" s="348">
        <v>8.3082946539500906</v>
      </c>
    </row>
    <row r="21" spans="1:2" x14ac:dyDescent="0.2">
      <c r="A21" s="347" t="s">
        <v>10</v>
      </c>
      <c r="B21" s="348">
        <v>9.0977657510190593</v>
      </c>
    </row>
    <row r="22" spans="1:2" x14ac:dyDescent="0.2">
      <c r="A22" s="347" t="s">
        <v>20</v>
      </c>
      <c r="B22" s="348">
        <v>10.6723146554002</v>
      </c>
    </row>
    <row r="23" spans="1:2" x14ac:dyDescent="0.2">
      <c r="A23" s="347" t="s">
        <v>4</v>
      </c>
      <c r="B23" s="348">
        <v>12.7825991316647</v>
      </c>
    </row>
    <row r="24" spans="1:2" x14ac:dyDescent="0.2">
      <c r="A24" s="347" t="s">
        <v>8</v>
      </c>
      <c r="B24" s="348">
        <v>13.837265174054201</v>
      </c>
    </row>
  </sheetData>
  <mergeCells count="1">
    <mergeCell ref="H1:I1"/>
  </mergeCells>
  <hyperlinks>
    <hyperlink ref="H1:I1" location="Index!A1" display="Regresar al Índice" xr:uid="{7466A3E9-94F0-4AD2-9C77-3E9EAAC1D5CF}"/>
  </hyperlink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38C6B-552E-4AEA-B464-0BC0D83F05DE}">
  <sheetPr codeName="Hoja60"/>
  <dimension ref="A1:I79"/>
  <sheetViews>
    <sheetView workbookViewId="0">
      <selection activeCell="A2" sqref="A2"/>
    </sheetView>
  </sheetViews>
  <sheetFormatPr baseColWidth="10" defaultColWidth="9.140625" defaultRowHeight="12.75" x14ac:dyDescent="0.2"/>
  <cols>
    <col min="1" max="16384" width="9.140625" style="343"/>
  </cols>
  <sheetData>
    <row r="1" spans="1:9" x14ac:dyDescent="0.2">
      <c r="A1" s="107" t="s">
        <v>1789</v>
      </c>
      <c r="H1" s="409" t="s">
        <v>38</v>
      </c>
      <c r="I1" s="409"/>
    </row>
    <row r="6" spans="1:9" x14ac:dyDescent="0.2">
      <c r="A6" s="343" t="s">
        <v>465</v>
      </c>
      <c r="B6" s="343" t="s">
        <v>667</v>
      </c>
      <c r="C6" s="343" t="s">
        <v>576</v>
      </c>
      <c r="D6" s="343" t="s">
        <v>655</v>
      </c>
      <c r="E6" s="343" t="s">
        <v>135</v>
      </c>
      <c r="F6" s="343" t="s">
        <v>1134</v>
      </c>
    </row>
    <row r="7" spans="1:9" x14ac:dyDescent="0.2">
      <c r="A7" s="343" t="s">
        <v>684</v>
      </c>
      <c r="B7" s="344">
        <v>2017</v>
      </c>
      <c r="C7" s="343" t="s">
        <v>685</v>
      </c>
      <c r="D7" s="344">
        <v>115.99312569</v>
      </c>
      <c r="E7" s="344">
        <v>3.177770803689639</v>
      </c>
      <c r="F7" s="344">
        <v>-12.02154303939701</v>
      </c>
    </row>
    <row r="8" spans="1:9" x14ac:dyDescent="0.2">
      <c r="A8" s="343" t="s">
        <v>686</v>
      </c>
      <c r="B8" s="344">
        <v>2017</v>
      </c>
      <c r="C8" s="343" t="s">
        <v>687</v>
      </c>
      <c r="D8" s="344">
        <v>110.37354422999999</v>
      </c>
      <c r="E8" s="344">
        <v>-0.18208700542614586</v>
      </c>
      <c r="F8" s="344">
        <v>-4.8447538822419043</v>
      </c>
    </row>
    <row r="9" spans="1:9" x14ac:dyDescent="0.2">
      <c r="A9" s="343" t="s">
        <v>688</v>
      </c>
      <c r="B9" s="344">
        <v>2017</v>
      </c>
      <c r="C9" s="343" t="s">
        <v>689</v>
      </c>
      <c r="D9" s="344">
        <v>118.54175123</v>
      </c>
      <c r="E9" s="344">
        <v>2.5922514982530833</v>
      </c>
      <c r="F9" s="344">
        <v>7.4005116506713184</v>
      </c>
    </row>
    <row r="10" spans="1:9" x14ac:dyDescent="0.2">
      <c r="A10" s="343" t="s">
        <v>690</v>
      </c>
      <c r="B10" s="344">
        <v>2017</v>
      </c>
      <c r="C10" s="343" t="s">
        <v>691</v>
      </c>
      <c r="D10" s="344">
        <v>105.87396776999999</v>
      </c>
      <c r="E10" s="344">
        <v>-11.102037284209374</v>
      </c>
      <c r="F10" s="344">
        <v>-10.686347492388071</v>
      </c>
    </row>
    <row r="11" spans="1:9" x14ac:dyDescent="0.2">
      <c r="A11" s="343" t="s">
        <v>692</v>
      </c>
      <c r="B11" s="344">
        <v>2017</v>
      </c>
      <c r="C11" s="343" t="s">
        <v>693</v>
      </c>
      <c r="D11" s="344">
        <v>121.00493101000001</v>
      </c>
      <c r="E11" s="344">
        <v>3.2875126152830512</v>
      </c>
      <c r="F11" s="344">
        <v>14.291485960808073</v>
      </c>
    </row>
    <row r="12" spans="1:9" x14ac:dyDescent="0.2">
      <c r="A12" s="343" t="s">
        <v>663</v>
      </c>
      <c r="B12" s="344">
        <v>2017</v>
      </c>
      <c r="C12" s="343" t="s">
        <v>694</v>
      </c>
      <c r="D12" s="344">
        <v>117.72037435999999</v>
      </c>
      <c r="E12" s="344">
        <v>-2.9473666168794774</v>
      </c>
      <c r="F12" s="344">
        <v>-2.7143990105069133</v>
      </c>
    </row>
    <row r="13" spans="1:9" x14ac:dyDescent="0.2">
      <c r="A13" s="343" t="s">
        <v>670</v>
      </c>
      <c r="B13" s="344">
        <v>2017</v>
      </c>
      <c r="C13" s="343" t="s">
        <v>695</v>
      </c>
      <c r="D13" s="344">
        <v>114.91360561</v>
      </c>
      <c r="E13" s="344">
        <v>-0.56358506025530031</v>
      </c>
      <c r="F13" s="344">
        <v>-2.3842676047025013</v>
      </c>
    </row>
    <row r="14" spans="1:9" x14ac:dyDescent="0.2">
      <c r="A14" s="343" t="s">
        <v>679</v>
      </c>
      <c r="B14" s="344">
        <v>2017</v>
      </c>
      <c r="C14" s="343" t="s">
        <v>696</v>
      </c>
      <c r="D14" s="344">
        <v>125.60599207999999</v>
      </c>
      <c r="E14" s="344">
        <v>2.1227620494419241</v>
      </c>
      <c r="F14" s="344">
        <v>9.3047175860867046</v>
      </c>
    </row>
    <row r="15" spans="1:9" x14ac:dyDescent="0.2">
      <c r="A15" s="343" t="s">
        <v>697</v>
      </c>
      <c r="B15" s="344">
        <v>2017</v>
      </c>
      <c r="C15" s="343" t="s">
        <v>698</v>
      </c>
      <c r="D15" s="344">
        <v>119.37358476999999</v>
      </c>
      <c r="E15" s="344">
        <v>2.2007243953537303</v>
      </c>
      <c r="F15" s="344">
        <v>-4.9618710117193316</v>
      </c>
    </row>
    <row r="16" spans="1:9" x14ac:dyDescent="0.2">
      <c r="A16" s="343" t="s">
        <v>699</v>
      </c>
      <c r="B16" s="344">
        <v>2017</v>
      </c>
      <c r="C16" s="343" t="s">
        <v>700</v>
      </c>
      <c r="D16" s="344">
        <v>123.75250882</v>
      </c>
      <c r="E16" s="344">
        <v>3.8234149470121617</v>
      </c>
      <c r="F16" s="344">
        <v>3.6682521166110482</v>
      </c>
    </row>
    <row r="17" spans="1:6" x14ac:dyDescent="0.2">
      <c r="A17" s="343" t="s">
        <v>701</v>
      </c>
      <c r="B17" s="344">
        <v>2017</v>
      </c>
      <c r="C17" s="343" t="s">
        <v>702</v>
      </c>
      <c r="D17" s="344">
        <v>125.78826072</v>
      </c>
      <c r="E17" s="344">
        <v>4.8489393337890885</v>
      </c>
      <c r="F17" s="344">
        <v>1.6450186904582498</v>
      </c>
    </row>
    <row r="18" spans="1:6" x14ac:dyDescent="0.2">
      <c r="A18" s="343" t="s">
        <v>703</v>
      </c>
      <c r="B18" s="344">
        <v>2017</v>
      </c>
      <c r="C18" s="343" t="s">
        <v>704</v>
      </c>
      <c r="D18" s="344">
        <v>126.97495757</v>
      </c>
      <c r="E18" s="344">
        <v>-3.6920440483507413</v>
      </c>
      <c r="F18" s="344">
        <v>0.94340826656435561</v>
      </c>
    </row>
    <row r="19" spans="1:6" x14ac:dyDescent="0.2">
      <c r="A19" s="343" t="s">
        <v>705</v>
      </c>
      <c r="B19" s="344">
        <v>2018</v>
      </c>
      <c r="C19" s="343" t="s">
        <v>685</v>
      </c>
      <c r="D19" s="344">
        <v>120.9402458</v>
      </c>
      <c r="E19" s="344">
        <v>4.2650114656117948</v>
      </c>
      <c r="F19" s="344">
        <v>-4.7526787056992132</v>
      </c>
    </row>
    <row r="20" spans="1:6" x14ac:dyDescent="0.2">
      <c r="A20" s="343" t="s">
        <v>706</v>
      </c>
      <c r="B20" s="344">
        <v>2018</v>
      </c>
      <c r="C20" s="343" t="s">
        <v>687</v>
      </c>
      <c r="D20" s="344">
        <v>111.96391915</v>
      </c>
      <c r="E20" s="344">
        <v>1.4409022842339165</v>
      </c>
      <c r="F20" s="344">
        <v>-7.422117088172814</v>
      </c>
    </row>
    <row r="21" spans="1:6" x14ac:dyDescent="0.2">
      <c r="A21" s="343" t="s">
        <v>707</v>
      </c>
      <c r="B21" s="344">
        <v>2018</v>
      </c>
      <c r="C21" s="343" t="s">
        <v>689</v>
      </c>
      <c r="D21" s="344">
        <v>119.53079078</v>
      </c>
      <c r="E21" s="344">
        <v>0.83433856825771235</v>
      </c>
      <c r="F21" s="344">
        <v>6.7583125773424735</v>
      </c>
    </row>
    <row r="22" spans="1:6" x14ac:dyDescent="0.2">
      <c r="A22" s="343" t="s">
        <v>708</v>
      </c>
      <c r="B22" s="344">
        <v>2018</v>
      </c>
      <c r="C22" s="343" t="s">
        <v>691</v>
      </c>
      <c r="D22" s="344">
        <v>122.95719656</v>
      </c>
      <c r="E22" s="344">
        <v>16.135438342229243</v>
      </c>
      <c r="F22" s="344">
        <v>2.8665465673245638</v>
      </c>
    </row>
    <row r="23" spans="1:6" x14ac:dyDescent="0.2">
      <c r="A23" s="343" t="s">
        <v>709</v>
      </c>
      <c r="B23" s="344">
        <v>2018</v>
      </c>
      <c r="C23" s="343" t="s">
        <v>693</v>
      </c>
      <c r="D23" s="344">
        <v>126.69993621</v>
      </c>
      <c r="E23" s="344">
        <v>4.7064240708747267</v>
      </c>
      <c r="F23" s="344">
        <v>3.0439370404591504</v>
      </c>
    </row>
    <row r="24" spans="1:6" x14ac:dyDescent="0.2">
      <c r="A24" s="343" t="s">
        <v>664</v>
      </c>
      <c r="B24" s="344">
        <v>2018</v>
      </c>
      <c r="C24" s="343" t="s">
        <v>694</v>
      </c>
      <c r="D24" s="344">
        <v>130.51131328</v>
      </c>
      <c r="E24" s="344">
        <v>10.86552688057558</v>
      </c>
      <c r="F24" s="344">
        <v>3.008191782893078</v>
      </c>
    </row>
    <row r="25" spans="1:6" x14ac:dyDescent="0.2">
      <c r="A25" s="343" t="s">
        <v>671</v>
      </c>
      <c r="B25" s="344">
        <v>2018</v>
      </c>
      <c r="C25" s="343" t="s">
        <v>695</v>
      </c>
      <c r="D25" s="344">
        <v>129.91334911999999</v>
      </c>
      <c r="E25" s="344">
        <v>13.053061411115168</v>
      </c>
      <c r="F25" s="344">
        <v>-0.45817036467721889</v>
      </c>
    </row>
    <row r="26" spans="1:6" x14ac:dyDescent="0.2">
      <c r="A26" s="343" t="s">
        <v>680</v>
      </c>
      <c r="B26" s="344">
        <v>2018</v>
      </c>
      <c r="C26" s="343" t="s">
        <v>696</v>
      </c>
      <c r="D26" s="344">
        <v>131.51297635</v>
      </c>
      <c r="E26" s="344">
        <v>4.7027885948608077</v>
      </c>
      <c r="F26" s="344">
        <v>1.2313032038935785</v>
      </c>
    </row>
    <row r="27" spans="1:6" x14ac:dyDescent="0.2">
      <c r="A27" s="343" t="s">
        <v>710</v>
      </c>
      <c r="B27" s="344">
        <v>2018</v>
      </c>
      <c r="C27" s="343" t="s">
        <v>698</v>
      </c>
      <c r="D27" s="344">
        <v>129.85588039000001</v>
      </c>
      <c r="E27" s="344">
        <v>8.7810847267395982</v>
      </c>
      <c r="F27" s="344">
        <v>-1.2600246804466702</v>
      </c>
    </row>
    <row r="28" spans="1:6" x14ac:dyDescent="0.2">
      <c r="A28" s="343" t="s">
        <v>711</v>
      </c>
      <c r="B28" s="344">
        <v>2018</v>
      </c>
      <c r="C28" s="343" t="s">
        <v>700</v>
      </c>
      <c r="D28" s="344">
        <v>141.06096993</v>
      </c>
      <c r="E28" s="344">
        <v>13.986351690999193</v>
      </c>
      <c r="F28" s="344">
        <v>8.628865713549061</v>
      </c>
    </row>
    <row r="29" spans="1:6" x14ac:dyDescent="0.2">
      <c r="A29" s="343" t="s">
        <v>712</v>
      </c>
      <c r="B29" s="344">
        <v>2018</v>
      </c>
      <c r="C29" s="343" t="s">
        <v>702</v>
      </c>
      <c r="D29" s="344">
        <v>137.05680620000001</v>
      </c>
      <c r="E29" s="344">
        <v>8.9583442965980566</v>
      </c>
      <c r="F29" s="344">
        <v>-2.8386049890249665</v>
      </c>
    </row>
    <row r="30" spans="1:6" x14ac:dyDescent="0.2">
      <c r="A30" s="343" t="s">
        <v>713</v>
      </c>
      <c r="B30" s="344">
        <v>2018</v>
      </c>
      <c r="C30" s="343" t="s">
        <v>704</v>
      </c>
      <c r="D30" s="344">
        <v>130.70353964</v>
      </c>
      <c r="E30" s="344">
        <v>2.9364704201176615</v>
      </c>
      <c r="F30" s="344">
        <v>-4.6354987659124429</v>
      </c>
    </row>
    <row r="31" spans="1:6" x14ac:dyDescent="0.2">
      <c r="A31" s="343" t="s">
        <v>714</v>
      </c>
      <c r="B31" s="344">
        <v>2019</v>
      </c>
      <c r="C31" s="343" t="s">
        <v>685</v>
      </c>
      <c r="D31" s="344">
        <v>123.70871904000001</v>
      </c>
      <c r="E31" s="344">
        <v>2.2891248663230397</v>
      </c>
      <c r="F31" s="344">
        <v>-5.3516688371761045</v>
      </c>
    </row>
    <row r="32" spans="1:6" x14ac:dyDescent="0.2">
      <c r="A32" s="343" t="s">
        <v>715</v>
      </c>
      <c r="B32" s="344">
        <v>2019</v>
      </c>
      <c r="C32" s="343" t="s">
        <v>687</v>
      </c>
      <c r="D32" s="344">
        <v>114.81824799</v>
      </c>
      <c r="E32" s="344">
        <v>2.5493291603842612</v>
      </c>
      <c r="F32" s="344">
        <v>-7.1866163670527987</v>
      </c>
    </row>
    <row r="33" spans="1:6" x14ac:dyDescent="0.2">
      <c r="A33" s="343" t="s">
        <v>716</v>
      </c>
      <c r="B33" s="344">
        <v>2019</v>
      </c>
      <c r="C33" s="343" t="s">
        <v>689</v>
      </c>
      <c r="D33" s="344">
        <v>129.02405442</v>
      </c>
      <c r="E33" s="344">
        <v>7.9421072830285473</v>
      </c>
      <c r="F33" s="344">
        <v>12.372429190207848</v>
      </c>
    </row>
    <row r="34" spans="1:6" x14ac:dyDescent="0.2">
      <c r="A34" s="343" t="s">
        <v>717</v>
      </c>
      <c r="B34" s="344">
        <v>2019</v>
      </c>
      <c r="C34" s="343" t="s">
        <v>691</v>
      </c>
      <c r="D34" s="344">
        <v>123.02637178000001</v>
      </c>
      <c r="E34" s="344">
        <v>5.6259594342856989E-2</v>
      </c>
      <c r="F34" s="344">
        <v>-4.648499589445775</v>
      </c>
    </row>
    <row r="35" spans="1:6" x14ac:dyDescent="0.2">
      <c r="A35" s="343" t="s">
        <v>718</v>
      </c>
      <c r="B35" s="344">
        <v>2019</v>
      </c>
      <c r="C35" s="343" t="s">
        <v>693</v>
      </c>
      <c r="D35" s="344">
        <v>127.61605267</v>
      </c>
      <c r="E35" s="344">
        <v>0.72305992205203007</v>
      </c>
      <c r="F35" s="344">
        <v>3.7306480095238626</v>
      </c>
    </row>
    <row r="36" spans="1:6" x14ac:dyDescent="0.2">
      <c r="A36" s="343" t="s">
        <v>665</v>
      </c>
      <c r="B36" s="344">
        <v>2019</v>
      </c>
      <c r="C36" s="343" t="s">
        <v>694</v>
      </c>
      <c r="D36" s="344">
        <v>126.08918317</v>
      </c>
      <c r="E36" s="344">
        <v>-3.3883117094322124</v>
      </c>
      <c r="F36" s="344">
        <v>-1.1964556715668893</v>
      </c>
    </row>
    <row r="37" spans="1:6" x14ac:dyDescent="0.2">
      <c r="A37" s="343" t="s">
        <v>672</v>
      </c>
      <c r="B37" s="344">
        <v>2019</v>
      </c>
      <c r="C37" s="343" t="s">
        <v>695</v>
      </c>
      <c r="D37" s="344">
        <v>128.2249486</v>
      </c>
      <c r="E37" s="344">
        <v>-1.2996358968780219</v>
      </c>
      <c r="F37" s="344">
        <v>1.6938530144338044</v>
      </c>
    </row>
    <row r="38" spans="1:6" x14ac:dyDescent="0.2">
      <c r="A38" s="343" t="s">
        <v>681</v>
      </c>
      <c r="B38" s="344">
        <v>2019</v>
      </c>
      <c r="C38" s="343" t="s">
        <v>696</v>
      </c>
      <c r="D38" s="344">
        <v>127.47552039999999</v>
      </c>
      <c r="E38" s="344">
        <v>-3.0700057606900999</v>
      </c>
      <c r="F38" s="344">
        <v>-0.58446363845920946</v>
      </c>
    </row>
    <row r="39" spans="1:6" x14ac:dyDescent="0.2">
      <c r="A39" s="343" t="s">
        <v>719</v>
      </c>
      <c r="B39" s="344">
        <v>2019</v>
      </c>
      <c r="C39" s="343" t="s">
        <v>698</v>
      </c>
      <c r="D39" s="344">
        <v>128.58001426999999</v>
      </c>
      <c r="E39" s="344">
        <v>-0.98252471599142921</v>
      </c>
      <c r="F39" s="344">
        <v>0.86643605496510601</v>
      </c>
    </row>
    <row r="40" spans="1:6" x14ac:dyDescent="0.2">
      <c r="A40" s="343" t="s">
        <v>720</v>
      </c>
      <c r="B40" s="344">
        <v>2019</v>
      </c>
      <c r="C40" s="343" t="s">
        <v>700</v>
      </c>
      <c r="D40" s="344">
        <v>134.24909568999999</v>
      </c>
      <c r="E40" s="344">
        <v>-4.8290283580074123</v>
      </c>
      <c r="F40" s="344">
        <v>4.4089911267980746</v>
      </c>
    </row>
    <row r="41" spans="1:6" x14ac:dyDescent="0.2">
      <c r="A41" s="343" t="s">
        <v>721</v>
      </c>
      <c r="B41" s="344">
        <v>2019</v>
      </c>
      <c r="C41" s="343" t="s">
        <v>702</v>
      </c>
      <c r="D41" s="344">
        <v>129.67938014000001</v>
      </c>
      <c r="E41" s="344">
        <v>-5.3827506014072029</v>
      </c>
      <c r="F41" s="344">
        <v>-3.4039078822192579</v>
      </c>
    </row>
    <row r="42" spans="1:6" x14ac:dyDescent="0.2">
      <c r="A42" s="343" t="s">
        <v>722</v>
      </c>
      <c r="B42" s="344">
        <v>2019</v>
      </c>
      <c r="C42" s="343" t="s">
        <v>704</v>
      </c>
      <c r="D42" s="344">
        <v>132.91144260999999</v>
      </c>
      <c r="E42" s="344">
        <v>1.689244970779884</v>
      </c>
      <c r="F42" s="344">
        <v>2.4923487963242112</v>
      </c>
    </row>
    <row r="43" spans="1:6" x14ac:dyDescent="0.2">
      <c r="A43" s="343" t="s">
        <v>723</v>
      </c>
      <c r="B43" s="344">
        <v>2020</v>
      </c>
      <c r="C43" s="343" t="s">
        <v>685</v>
      </c>
      <c r="D43" s="344">
        <v>120.74146316</v>
      </c>
      <c r="E43" s="344">
        <v>-2.3985826569270166</v>
      </c>
      <c r="F43" s="344">
        <v>-9.1564572703572136</v>
      </c>
    </row>
    <row r="44" spans="1:6" x14ac:dyDescent="0.2">
      <c r="A44" s="343" t="s">
        <v>724</v>
      </c>
      <c r="B44" s="344">
        <v>2020</v>
      </c>
      <c r="C44" s="343" t="s">
        <v>687</v>
      </c>
      <c r="D44" s="344">
        <v>112.68866939999999</v>
      </c>
      <c r="E44" s="344">
        <v>-1.8547387956881927</v>
      </c>
      <c r="F44" s="344">
        <v>-6.6694518595727779</v>
      </c>
    </row>
    <row r="45" spans="1:6" x14ac:dyDescent="0.2">
      <c r="A45" s="343" t="s">
        <v>725</v>
      </c>
      <c r="B45" s="344">
        <v>2020</v>
      </c>
      <c r="C45" s="343" t="s">
        <v>689</v>
      </c>
      <c r="D45" s="344">
        <v>127.33004078</v>
      </c>
      <c r="E45" s="344">
        <v>-1.3129440456782029</v>
      </c>
      <c r="F45" s="344">
        <v>12.992762677877542</v>
      </c>
    </row>
    <row r="46" spans="1:6" x14ac:dyDescent="0.2">
      <c r="A46" s="343" t="s">
        <v>726</v>
      </c>
      <c r="B46" s="344">
        <v>2020</v>
      </c>
      <c r="C46" s="343" t="s">
        <v>691</v>
      </c>
      <c r="D46" s="344">
        <v>99.4292643</v>
      </c>
      <c r="E46" s="344">
        <v>-19.180527832030329</v>
      </c>
      <c r="F46" s="344">
        <v>-21.912171164860286</v>
      </c>
    </row>
    <row r="47" spans="1:6" x14ac:dyDescent="0.2">
      <c r="A47" s="343" t="s">
        <v>727</v>
      </c>
      <c r="B47" s="344">
        <v>2020</v>
      </c>
      <c r="C47" s="343" t="s">
        <v>693</v>
      </c>
      <c r="D47" s="344">
        <v>102.25599106</v>
      </c>
      <c r="E47" s="344">
        <v>-19.872156425005652</v>
      </c>
      <c r="F47" s="344">
        <v>2.8429525048793907</v>
      </c>
    </row>
    <row r="48" spans="1:6" x14ac:dyDescent="0.2">
      <c r="A48" s="343" t="s">
        <v>677</v>
      </c>
      <c r="B48" s="344">
        <v>2020</v>
      </c>
      <c r="C48" s="343" t="s">
        <v>694</v>
      </c>
      <c r="D48" s="344">
        <v>113.15818578</v>
      </c>
      <c r="E48" s="344">
        <v>-10.255437512483333</v>
      </c>
      <c r="F48" s="344">
        <v>10.661668433297953</v>
      </c>
    </row>
    <row r="49" spans="1:6" x14ac:dyDescent="0.2">
      <c r="A49" s="343" t="s">
        <v>673</v>
      </c>
      <c r="B49" s="344">
        <v>2020</v>
      </c>
      <c r="C49" s="343" t="s">
        <v>695</v>
      </c>
      <c r="D49" s="344">
        <v>118.18236351</v>
      </c>
      <c r="E49" s="344">
        <v>-7.8320055493475174</v>
      </c>
      <c r="F49" s="344">
        <v>4.4399595975919199</v>
      </c>
    </row>
    <row r="50" spans="1:6" x14ac:dyDescent="0.2">
      <c r="A50" s="343" t="s">
        <v>682</v>
      </c>
      <c r="B50" s="344">
        <v>2020</v>
      </c>
      <c r="C50" s="343" t="s">
        <v>696</v>
      </c>
      <c r="D50" s="344">
        <v>116.84421390999999</v>
      </c>
      <c r="E50" s="344">
        <v>-8.339880830955213</v>
      </c>
      <c r="F50" s="344">
        <v>-1.1322752060943349</v>
      </c>
    </row>
    <row r="51" spans="1:6" x14ac:dyDescent="0.2">
      <c r="A51" s="343" t="s">
        <v>728</v>
      </c>
      <c r="B51" s="344">
        <v>2020</v>
      </c>
      <c r="C51" s="343" t="s">
        <v>698</v>
      </c>
      <c r="D51" s="344">
        <v>117.86210248</v>
      </c>
      <c r="E51" s="344">
        <v>-8.3355969828202667</v>
      </c>
      <c r="F51" s="344">
        <v>0.87115017161572605</v>
      </c>
    </row>
    <row r="52" spans="1:6" x14ac:dyDescent="0.2">
      <c r="A52" s="343" t="s">
        <v>729</v>
      </c>
      <c r="B52" s="344">
        <v>2020</v>
      </c>
      <c r="C52" s="343" t="s">
        <v>700</v>
      </c>
      <c r="D52" s="344">
        <v>126.81491112</v>
      </c>
      <c r="E52" s="344">
        <v>-5.5376049512963279</v>
      </c>
      <c r="F52" s="344">
        <v>7.5960028301032558</v>
      </c>
    </row>
    <row r="53" spans="1:6" x14ac:dyDescent="0.2">
      <c r="A53" s="343" t="s">
        <v>730</v>
      </c>
      <c r="B53" s="344">
        <v>2020</v>
      </c>
      <c r="C53" s="343" t="s">
        <v>702</v>
      </c>
      <c r="D53" s="344">
        <v>126.91642170999999</v>
      </c>
      <c r="E53" s="344">
        <v>-2.1306073695117616</v>
      </c>
      <c r="F53" s="344">
        <v>8.004625726065763E-2</v>
      </c>
    </row>
    <row r="54" spans="1:6" x14ac:dyDescent="0.2">
      <c r="A54" s="343" t="s">
        <v>731</v>
      </c>
      <c r="B54" s="344">
        <v>2020</v>
      </c>
      <c r="C54" s="343" t="s">
        <v>704</v>
      </c>
      <c r="D54" s="344">
        <v>138.68191218999999</v>
      </c>
      <c r="E54" s="344">
        <v>4.341589758326676</v>
      </c>
      <c r="F54" s="344">
        <v>9.2702664647162614</v>
      </c>
    </row>
    <row r="55" spans="1:6" x14ac:dyDescent="0.2">
      <c r="A55" s="343" t="s">
        <v>732</v>
      </c>
      <c r="B55" s="344">
        <v>2021</v>
      </c>
      <c r="C55" s="343" t="s">
        <v>685</v>
      </c>
      <c r="D55" s="344">
        <v>121.0944495</v>
      </c>
      <c r="E55" s="344">
        <v>0.29234890050341933</v>
      </c>
      <c r="F55" s="344">
        <v>-12.681872071322783</v>
      </c>
    </row>
    <row r="56" spans="1:6" x14ac:dyDescent="0.2">
      <c r="A56" s="343" t="s">
        <v>733</v>
      </c>
      <c r="B56" s="344">
        <v>2021</v>
      </c>
      <c r="C56" s="343" t="s">
        <v>687</v>
      </c>
      <c r="D56" s="344">
        <v>119.60751548</v>
      </c>
      <c r="E56" s="344">
        <v>6.1397886023845532</v>
      </c>
      <c r="F56" s="344">
        <v>-1.2279126137816849</v>
      </c>
    </row>
    <row r="57" spans="1:6" x14ac:dyDescent="0.2">
      <c r="A57" s="343" t="s">
        <v>734</v>
      </c>
      <c r="B57" s="344">
        <v>2021</v>
      </c>
      <c r="C57" s="343" t="s">
        <v>689</v>
      </c>
      <c r="D57" s="344">
        <v>139.32210660999999</v>
      </c>
      <c r="E57" s="344">
        <v>9.4180962768399628</v>
      </c>
      <c r="F57" s="344">
        <v>16.482736098047731</v>
      </c>
    </row>
    <row r="58" spans="1:6" x14ac:dyDescent="0.2">
      <c r="A58" s="343" t="s">
        <v>735</v>
      </c>
      <c r="B58" s="344">
        <v>2021</v>
      </c>
      <c r="C58" s="343" t="s">
        <v>691</v>
      </c>
      <c r="D58" s="344">
        <v>130.10592036</v>
      </c>
      <c r="E58" s="344">
        <v>30.852743682626244</v>
      </c>
      <c r="F58" s="344">
        <v>-6.6150207416821329</v>
      </c>
    </row>
    <row r="59" spans="1:6" x14ac:dyDescent="0.2">
      <c r="A59" s="343" t="s">
        <v>736</v>
      </c>
      <c r="B59" s="344">
        <v>2021</v>
      </c>
      <c r="C59" s="343" t="s">
        <v>693</v>
      </c>
      <c r="D59" s="344">
        <v>131.95605337000001</v>
      </c>
      <c r="E59" s="344">
        <v>29.044813904911564</v>
      </c>
      <c r="F59" s="344">
        <v>1.4220206158803022</v>
      </c>
    </row>
    <row r="60" spans="1:6" x14ac:dyDescent="0.2">
      <c r="A60" s="343" t="s">
        <v>666</v>
      </c>
      <c r="B60" s="344">
        <v>2021</v>
      </c>
      <c r="C60" s="343" t="s">
        <v>694</v>
      </c>
      <c r="D60" s="344">
        <v>140.89576604999999</v>
      </c>
      <c r="E60" s="344">
        <v>24.512217192954004</v>
      </c>
      <c r="F60" s="344">
        <v>6.7747651219405247</v>
      </c>
    </row>
    <row r="61" spans="1:6" x14ac:dyDescent="0.2">
      <c r="A61" s="343" t="s">
        <v>674</v>
      </c>
      <c r="B61" s="344">
        <v>2021</v>
      </c>
      <c r="C61" s="343" t="s">
        <v>695</v>
      </c>
      <c r="D61" s="344">
        <v>139.99120855999999</v>
      </c>
      <c r="E61" s="344">
        <v>18.453552968717393</v>
      </c>
      <c r="F61" s="344">
        <v>-0.64200473538644143</v>
      </c>
    </row>
    <row r="62" spans="1:6" x14ac:dyDescent="0.2">
      <c r="A62" s="343" t="s">
        <v>683</v>
      </c>
      <c r="B62" s="344">
        <v>2021</v>
      </c>
      <c r="C62" s="343" t="s">
        <v>696</v>
      </c>
      <c r="D62" s="344">
        <v>141.34121474</v>
      </c>
      <c r="E62" s="344">
        <v>20.965523246935426</v>
      </c>
      <c r="F62" s="344">
        <v>0.9643506859371086</v>
      </c>
    </row>
    <row r="63" spans="1:6" x14ac:dyDescent="0.2">
      <c r="A63" s="343" t="s">
        <v>738</v>
      </c>
      <c r="B63" s="344">
        <v>2021</v>
      </c>
      <c r="C63" s="343" t="s">
        <v>698</v>
      </c>
      <c r="D63" s="344">
        <v>141.08226887000001</v>
      </c>
      <c r="E63" s="344">
        <v>19.701130305171866</v>
      </c>
      <c r="F63" s="344">
        <v>-0.18320620101951651</v>
      </c>
    </row>
    <row r="64" spans="1:6" x14ac:dyDescent="0.2">
      <c r="A64" s="343" t="s">
        <v>753</v>
      </c>
      <c r="B64" s="344">
        <v>2021</v>
      </c>
      <c r="C64" s="343" t="s">
        <v>700</v>
      </c>
      <c r="D64" s="344">
        <v>141.24581943000001</v>
      </c>
      <c r="E64" s="344">
        <v>11.37950433631941</v>
      </c>
      <c r="F64" s="344">
        <v>0.11592566614498367</v>
      </c>
    </row>
    <row r="65" spans="1:6" x14ac:dyDescent="0.2">
      <c r="A65" s="343" t="s">
        <v>763</v>
      </c>
      <c r="B65" s="344">
        <v>2021</v>
      </c>
      <c r="C65" s="343" t="s">
        <v>702</v>
      </c>
      <c r="D65" s="344">
        <v>147.14450736000001</v>
      </c>
      <c r="E65" s="344">
        <v>15.938115318300216</v>
      </c>
      <c r="F65" s="344">
        <v>4.1761858537153547</v>
      </c>
    </row>
    <row r="66" spans="1:6" x14ac:dyDescent="0.2">
      <c r="A66" s="343" t="s">
        <v>769</v>
      </c>
      <c r="B66" s="344">
        <v>2021</v>
      </c>
      <c r="C66" s="343" t="s">
        <v>704</v>
      </c>
      <c r="D66" s="344">
        <v>146.44803827000001</v>
      </c>
      <c r="E66" s="344">
        <v>5.5999560125476959</v>
      </c>
      <c r="F66" s="344">
        <v>-0.47332319941513701</v>
      </c>
    </row>
    <row r="67" spans="1:6" x14ac:dyDescent="0.2">
      <c r="A67" s="343" t="s">
        <v>1057</v>
      </c>
      <c r="B67" s="344">
        <v>2022</v>
      </c>
      <c r="C67" s="343" t="s">
        <v>685</v>
      </c>
      <c r="D67" s="344">
        <v>130.86514982</v>
      </c>
      <c r="E67" s="344">
        <v>8.0686607522832858</v>
      </c>
      <c r="F67" s="344">
        <v>-10.640557998646937</v>
      </c>
    </row>
    <row r="68" spans="1:6" x14ac:dyDescent="0.2">
      <c r="A68" s="343" t="s">
        <v>1030</v>
      </c>
      <c r="B68" s="344">
        <v>2022</v>
      </c>
      <c r="C68" s="343" t="s">
        <v>687</v>
      </c>
      <c r="D68" s="344">
        <v>126.67974219</v>
      </c>
      <c r="E68" s="344">
        <v>5.9128614799983596</v>
      </c>
      <c r="F68" s="344">
        <v>-3.1982599154602034</v>
      </c>
    </row>
    <row r="69" spans="1:6" x14ac:dyDescent="0.2">
      <c r="A69" s="343" t="s">
        <v>1110</v>
      </c>
      <c r="B69" s="344">
        <v>2022</v>
      </c>
      <c r="C69" s="343" t="s">
        <v>689</v>
      </c>
      <c r="D69" s="344">
        <v>151.00685272000001</v>
      </c>
      <c r="E69" s="344">
        <v>8.3868571860665035</v>
      </c>
      <c r="F69" s="344">
        <v>19.20363122740897</v>
      </c>
    </row>
    <row r="70" spans="1:6" x14ac:dyDescent="0.2">
      <c r="A70" s="343" t="s">
        <v>1083</v>
      </c>
      <c r="B70" s="344">
        <v>2022</v>
      </c>
      <c r="C70" s="343" t="s">
        <v>691</v>
      </c>
      <c r="D70" s="344">
        <v>139.76130326000001</v>
      </c>
      <c r="E70" s="344">
        <v>7.4211710530034223</v>
      </c>
      <c r="F70" s="344">
        <v>-7.4470457846384859</v>
      </c>
    </row>
    <row r="71" spans="1:6" x14ac:dyDescent="0.2">
      <c r="A71" s="343" t="s">
        <v>1124</v>
      </c>
      <c r="B71" s="344">
        <v>2022</v>
      </c>
      <c r="C71" s="343" t="s">
        <v>693</v>
      </c>
      <c r="D71" s="344">
        <v>147.74490291000001</v>
      </c>
      <c r="E71" s="344">
        <v>11.965233224828751</v>
      </c>
      <c r="F71" s="344">
        <v>5.7123105350184051</v>
      </c>
    </row>
    <row r="72" spans="1:6" x14ac:dyDescent="0.2">
      <c r="A72" s="343" t="s">
        <v>1135</v>
      </c>
      <c r="B72" s="344">
        <v>2022</v>
      </c>
      <c r="C72" s="343" t="s">
        <v>694</v>
      </c>
      <c r="D72" s="344">
        <v>150.41512166000001</v>
      </c>
      <c r="E72" s="344">
        <v>6.7563106237144597</v>
      </c>
      <c r="F72" s="344">
        <v>1.8073170020806666</v>
      </c>
    </row>
    <row r="73" spans="1:6" x14ac:dyDescent="0.2">
      <c r="A73" s="343" t="s">
        <v>1143</v>
      </c>
      <c r="B73" s="344">
        <v>2022</v>
      </c>
      <c r="C73" s="343" t="s">
        <v>695</v>
      </c>
      <c r="D73" s="344">
        <v>145.32847290999999</v>
      </c>
      <c r="E73" s="344">
        <v>3.8125710927857699</v>
      </c>
      <c r="F73" s="344">
        <v>-3.3817402757536175</v>
      </c>
    </row>
    <row r="74" spans="1:6" x14ac:dyDescent="0.2">
      <c r="A74" s="343" t="s">
        <v>1162</v>
      </c>
      <c r="B74" s="344">
        <v>2022</v>
      </c>
      <c r="C74" s="343" t="s">
        <v>696</v>
      </c>
      <c r="D74" s="344">
        <v>151.53882229000001</v>
      </c>
      <c r="E74" s="344">
        <v>7.2148860251121505</v>
      </c>
      <c r="F74" s="344">
        <v>4.2733190927052629</v>
      </c>
    </row>
    <row r="75" spans="1:6" x14ac:dyDescent="0.2">
      <c r="A75" s="343" t="s">
        <v>1166</v>
      </c>
      <c r="B75" s="344">
        <v>2022</v>
      </c>
      <c r="C75" s="343" t="s">
        <v>698</v>
      </c>
      <c r="D75" s="344">
        <v>149.03255698999999</v>
      </c>
      <c r="E75" s="344">
        <v>5.6352142502937488</v>
      </c>
      <c r="F75" s="344">
        <v>-1.653876717613511</v>
      </c>
    </row>
    <row r="76" spans="1:6" x14ac:dyDescent="0.2">
      <c r="A76" s="343" t="s">
        <v>1170</v>
      </c>
      <c r="B76" s="344">
        <v>2022</v>
      </c>
      <c r="C76" s="343" t="s">
        <v>700</v>
      </c>
      <c r="D76" s="344">
        <v>151.49415574</v>
      </c>
      <c r="E76" s="344">
        <v>7.2556740803779718</v>
      </c>
      <c r="F76" s="344">
        <v>1.6517187919987038</v>
      </c>
    </row>
    <row r="77" spans="1:6" x14ac:dyDescent="0.2">
      <c r="A77" s="343" t="s">
        <v>1183</v>
      </c>
      <c r="B77" s="344">
        <v>2022</v>
      </c>
      <c r="C77" s="343" t="s">
        <v>702</v>
      </c>
      <c r="D77" s="344">
        <v>152.23975442</v>
      </c>
      <c r="E77" s="344">
        <v>3.462750429096269</v>
      </c>
      <c r="F77" s="344">
        <v>0.49216332891390557</v>
      </c>
    </row>
    <row r="78" spans="1:6" x14ac:dyDescent="0.2">
      <c r="A78" s="343" t="s">
        <v>1226</v>
      </c>
      <c r="B78" s="344">
        <v>2022</v>
      </c>
      <c r="C78" s="343" t="s">
        <v>704</v>
      </c>
      <c r="D78" s="344">
        <v>147.73305151</v>
      </c>
      <c r="E78" s="344">
        <v>0.87745336515253247</v>
      </c>
      <c r="F78" s="344">
        <v>-2.9602668023011129</v>
      </c>
    </row>
    <row r="79" spans="1:6" x14ac:dyDescent="0.2">
      <c r="A79" s="343" t="s">
        <v>1561</v>
      </c>
      <c r="B79" s="344">
        <v>2023</v>
      </c>
      <c r="C79" s="343" t="s">
        <v>685</v>
      </c>
      <c r="D79" s="344">
        <v>132.84589858999999</v>
      </c>
      <c r="E79" s="344">
        <v>1.5135800270159283</v>
      </c>
      <c r="F79" s="344">
        <v>-10.077063167541963</v>
      </c>
    </row>
  </sheetData>
  <mergeCells count="1">
    <mergeCell ref="H1:I1"/>
  </mergeCells>
  <hyperlinks>
    <hyperlink ref="H1:I1" location="Index!A1" display="Regresar al Índice" xr:uid="{51824920-701C-4AEF-9122-D9198F70F582}"/>
  </hyperlinks>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B3D99-036A-461C-B39C-2813145F1A5A}">
  <sheetPr codeName="Hoja62"/>
  <dimension ref="A1:I38"/>
  <sheetViews>
    <sheetView workbookViewId="0">
      <selection activeCell="A2" sqref="A2"/>
    </sheetView>
  </sheetViews>
  <sheetFormatPr baseColWidth="10" defaultColWidth="9.140625" defaultRowHeight="12.75" x14ac:dyDescent="0.2"/>
  <cols>
    <col min="1" max="16384" width="9.140625" style="343"/>
  </cols>
  <sheetData>
    <row r="1" spans="1:9" x14ac:dyDescent="0.2">
      <c r="A1" s="107" t="s">
        <v>1790</v>
      </c>
      <c r="H1" s="409" t="s">
        <v>38</v>
      </c>
      <c r="I1" s="409"/>
    </row>
    <row r="5" spans="1:9" x14ac:dyDescent="0.2">
      <c r="C5" s="343" t="s">
        <v>622</v>
      </c>
    </row>
    <row r="6" spans="1:9" x14ac:dyDescent="0.2">
      <c r="A6" s="343" t="s">
        <v>3</v>
      </c>
      <c r="B6" s="343" t="s">
        <v>1567</v>
      </c>
      <c r="C6" s="343">
        <v>5.2548765562637367</v>
      </c>
    </row>
    <row r="7" spans="1:9" x14ac:dyDescent="0.2">
      <c r="A7" s="343" t="s">
        <v>627</v>
      </c>
      <c r="B7" s="343" t="s">
        <v>1567</v>
      </c>
      <c r="C7" s="343">
        <v>7.7405527938814389</v>
      </c>
    </row>
    <row r="8" spans="1:9" x14ac:dyDescent="0.2">
      <c r="A8" s="343" t="s">
        <v>624</v>
      </c>
      <c r="B8" s="343" t="s">
        <v>1567</v>
      </c>
      <c r="C8" s="343">
        <v>10.94250466732468</v>
      </c>
    </row>
    <row r="9" spans="1:9" x14ac:dyDescent="0.2">
      <c r="A9" s="343" t="s">
        <v>6</v>
      </c>
      <c r="B9" s="343" t="s">
        <v>1567</v>
      </c>
      <c r="C9" s="343">
        <v>4.3909107704346173</v>
      </c>
    </row>
    <row r="10" spans="1:9" x14ac:dyDescent="0.2">
      <c r="A10" s="343" t="s">
        <v>7</v>
      </c>
      <c r="B10" s="343" t="s">
        <v>1567</v>
      </c>
      <c r="C10" s="343">
        <v>1.6037684930935394</v>
      </c>
    </row>
    <row r="11" spans="1:9" x14ac:dyDescent="0.2">
      <c r="A11" s="343" t="s">
        <v>8</v>
      </c>
      <c r="B11" s="343" t="s">
        <v>1567</v>
      </c>
      <c r="C11" s="343">
        <v>4.2292180244680084</v>
      </c>
    </row>
    <row r="12" spans="1:9" x14ac:dyDescent="0.2">
      <c r="A12" s="343" t="s">
        <v>625</v>
      </c>
      <c r="B12" s="343" t="s">
        <v>1567</v>
      </c>
      <c r="C12" s="343">
        <v>1.8620318946786829</v>
      </c>
    </row>
    <row r="13" spans="1:9" x14ac:dyDescent="0.2">
      <c r="A13" s="343" t="s">
        <v>10</v>
      </c>
      <c r="B13" s="343" t="s">
        <v>1567</v>
      </c>
      <c r="C13" s="343">
        <v>3.7935838919375922</v>
      </c>
    </row>
    <row r="14" spans="1:9" x14ac:dyDescent="0.2">
      <c r="A14" s="343" t="s">
        <v>11</v>
      </c>
      <c r="B14" s="343" t="s">
        <v>1567</v>
      </c>
      <c r="C14" s="343">
        <v>7.9836530131741208</v>
      </c>
    </row>
    <row r="15" spans="1:9" x14ac:dyDescent="0.2">
      <c r="A15" s="343" t="s">
        <v>12</v>
      </c>
      <c r="B15" s="343" t="s">
        <v>1567</v>
      </c>
      <c r="C15" s="343">
        <v>6.3289374103912168</v>
      </c>
    </row>
    <row r="16" spans="1:9" x14ac:dyDescent="0.2">
      <c r="A16" s="343" t="s">
        <v>629</v>
      </c>
      <c r="B16" s="343" t="s">
        <v>1567</v>
      </c>
      <c r="C16" s="343">
        <v>-7.775181680575538</v>
      </c>
    </row>
    <row r="17" spans="1:3" x14ac:dyDescent="0.2">
      <c r="A17" s="343" t="s">
        <v>14</v>
      </c>
      <c r="B17" s="343" t="s">
        <v>1567</v>
      </c>
      <c r="C17" s="343">
        <v>1.3937846347950165</v>
      </c>
    </row>
    <row r="18" spans="1:3" x14ac:dyDescent="0.2">
      <c r="A18" s="343" t="s">
        <v>15</v>
      </c>
      <c r="B18" s="343" t="s">
        <v>1567</v>
      </c>
      <c r="C18" s="343">
        <v>1.867688032569766</v>
      </c>
    </row>
    <row r="19" spans="1:3" x14ac:dyDescent="0.2">
      <c r="A19" s="343" t="s">
        <v>16</v>
      </c>
      <c r="B19" s="343" t="s">
        <v>1567</v>
      </c>
      <c r="C19" s="343">
        <v>-8.0588529035891226E-4</v>
      </c>
    </row>
    <row r="20" spans="1:3" x14ac:dyDescent="0.2">
      <c r="A20" s="343" t="s">
        <v>0</v>
      </c>
      <c r="B20" s="343" t="s">
        <v>1567</v>
      </c>
      <c r="C20" s="343">
        <v>1.5135800270159283</v>
      </c>
    </row>
    <row r="21" spans="1:3" x14ac:dyDescent="0.2">
      <c r="A21" s="343" t="s">
        <v>17</v>
      </c>
      <c r="B21" s="343" t="s">
        <v>1567</v>
      </c>
      <c r="C21" s="343">
        <v>-12.549390389187531</v>
      </c>
    </row>
    <row r="22" spans="1:3" x14ac:dyDescent="0.2">
      <c r="A22" s="343" t="s">
        <v>18</v>
      </c>
      <c r="B22" s="343" t="s">
        <v>1567</v>
      </c>
      <c r="C22" s="343">
        <v>1.1325445906069864</v>
      </c>
    </row>
    <row r="23" spans="1:3" x14ac:dyDescent="0.2">
      <c r="A23" s="343" t="s">
        <v>1</v>
      </c>
      <c r="B23" s="343" t="s">
        <v>1567</v>
      </c>
      <c r="C23" s="343">
        <v>0.9718949022758343</v>
      </c>
    </row>
    <row r="24" spans="1:3" x14ac:dyDescent="0.2">
      <c r="A24" s="343" t="s">
        <v>19</v>
      </c>
      <c r="B24" s="343" t="s">
        <v>1567</v>
      </c>
      <c r="C24" s="343">
        <v>3.3269481982657987</v>
      </c>
    </row>
    <row r="25" spans="1:3" x14ac:dyDescent="0.2">
      <c r="A25" s="343" t="s">
        <v>626</v>
      </c>
      <c r="B25" s="343" t="s">
        <v>1567</v>
      </c>
      <c r="C25" s="343">
        <v>4.5657065677938764</v>
      </c>
    </row>
    <row r="26" spans="1:3" x14ac:dyDescent="0.2">
      <c r="A26" s="343" t="s">
        <v>21</v>
      </c>
      <c r="B26" s="343" t="s">
        <v>1567</v>
      </c>
      <c r="C26" s="343">
        <v>-1.2423123279815664</v>
      </c>
    </row>
    <row r="27" spans="1:3" x14ac:dyDescent="0.2">
      <c r="A27" s="343" t="s">
        <v>22</v>
      </c>
      <c r="B27" s="343" t="s">
        <v>1567</v>
      </c>
      <c r="C27" s="343">
        <v>2.4428066704407843</v>
      </c>
    </row>
    <row r="28" spans="1:3" x14ac:dyDescent="0.2">
      <c r="A28" s="343" t="s">
        <v>23</v>
      </c>
      <c r="B28" s="343" t="s">
        <v>1567</v>
      </c>
      <c r="C28" s="343">
        <v>2.2859004022431746</v>
      </c>
    </row>
    <row r="29" spans="1:3" x14ac:dyDescent="0.2">
      <c r="A29" s="343" t="s">
        <v>623</v>
      </c>
      <c r="B29" s="343" t="s">
        <v>1567</v>
      </c>
      <c r="C29" s="343">
        <v>10.662022875129228</v>
      </c>
    </row>
    <row r="30" spans="1:3" x14ac:dyDescent="0.2">
      <c r="A30" s="343" t="s">
        <v>628</v>
      </c>
      <c r="B30" s="343" t="s">
        <v>1567</v>
      </c>
      <c r="C30" s="343">
        <v>0.57680104286191503</v>
      </c>
    </row>
    <row r="31" spans="1:3" x14ac:dyDescent="0.2">
      <c r="A31" s="343" t="s">
        <v>26</v>
      </c>
      <c r="B31" s="343" t="s">
        <v>1567</v>
      </c>
      <c r="C31" s="343">
        <v>6.5845174516216796</v>
      </c>
    </row>
    <row r="32" spans="1:3" x14ac:dyDescent="0.2">
      <c r="A32" s="343" t="s">
        <v>27</v>
      </c>
      <c r="B32" s="343" t="s">
        <v>1567</v>
      </c>
      <c r="C32" s="343">
        <v>-0.75318397839891071</v>
      </c>
    </row>
    <row r="33" spans="1:3" x14ac:dyDescent="0.2">
      <c r="A33" s="343" t="s">
        <v>28</v>
      </c>
      <c r="B33" s="343" t="s">
        <v>1567</v>
      </c>
      <c r="C33" s="343">
        <v>-4.555747569603918</v>
      </c>
    </row>
    <row r="34" spans="1:3" x14ac:dyDescent="0.2">
      <c r="A34" s="343" t="s">
        <v>29</v>
      </c>
      <c r="B34" s="343" t="s">
        <v>1567</v>
      </c>
      <c r="C34" s="343">
        <v>2.483267359435807</v>
      </c>
    </row>
    <row r="35" spans="1:3" x14ac:dyDescent="0.2">
      <c r="A35" s="343" t="s">
        <v>30</v>
      </c>
      <c r="B35" s="343" t="s">
        <v>1567</v>
      </c>
      <c r="C35" s="343">
        <v>0.93295905682213265</v>
      </c>
    </row>
    <row r="36" spans="1:3" x14ac:dyDescent="0.2">
      <c r="A36" s="343" t="s">
        <v>31</v>
      </c>
      <c r="B36" s="343" t="s">
        <v>1567</v>
      </c>
      <c r="C36" s="343">
        <v>2.0091337294316345</v>
      </c>
    </row>
    <row r="37" spans="1:3" x14ac:dyDescent="0.2">
      <c r="A37" s="343" t="s">
        <v>32</v>
      </c>
      <c r="B37" s="343" t="s">
        <v>1567</v>
      </c>
      <c r="C37" s="343">
        <v>2.2085256677979173</v>
      </c>
    </row>
    <row r="38" spans="1:3" x14ac:dyDescent="0.2">
      <c r="A38" s="343" t="s">
        <v>33</v>
      </c>
      <c r="B38" s="343" t="s">
        <v>1567</v>
      </c>
      <c r="C38" s="343">
        <v>5.1248710655219751</v>
      </c>
    </row>
  </sheetData>
  <mergeCells count="1">
    <mergeCell ref="H1:I1"/>
  </mergeCells>
  <hyperlinks>
    <hyperlink ref="H1:I1" location="Index!A1" display="Regresar al Índice" xr:uid="{526B30B3-4FF5-446C-85AB-C27DCEE72BC0}"/>
  </hyperlinks>
  <pageMargins left="0.7" right="0.7" top="0.75" bottom="0.75" header="0.3" footer="0.3"/>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56153-9A57-4847-BD4A-60B9AAAD9406}">
  <sheetPr codeName="Hoja63"/>
  <dimension ref="A1:I38"/>
  <sheetViews>
    <sheetView workbookViewId="0">
      <selection activeCell="A2" sqref="A2"/>
    </sheetView>
  </sheetViews>
  <sheetFormatPr baseColWidth="10" defaultColWidth="9.140625" defaultRowHeight="12.75" x14ac:dyDescent="0.2"/>
  <cols>
    <col min="1" max="16384" width="9.140625" style="343"/>
  </cols>
  <sheetData>
    <row r="1" spans="1:9" x14ac:dyDescent="0.2">
      <c r="A1" s="107" t="s">
        <v>1791</v>
      </c>
      <c r="H1" s="409" t="s">
        <v>38</v>
      </c>
      <c r="I1" s="409"/>
    </row>
    <row r="5" spans="1:9" x14ac:dyDescent="0.2">
      <c r="C5" s="343" t="s">
        <v>630</v>
      </c>
    </row>
    <row r="6" spans="1:9" x14ac:dyDescent="0.2">
      <c r="A6" s="343" t="s">
        <v>3</v>
      </c>
      <c r="B6" s="343" t="s">
        <v>1567</v>
      </c>
      <c r="C6" s="343">
        <v>0.85748063917063222</v>
      </c>
    </row>
    <row r="7" spans="1:9" x14ac:dyDescent="0.2">
      <c r="A7" s="343" t="s">
        <v>627</v>
      </c>
      <c r="B7" s="343" t="s">
        <v>1567</v>
      </c>
      <c r="C7" s="343">
        <v>0.9722825446301584</v>
      </c>
    </row>
    <row r="8" spans="1:9" x14ac:dyDescent="0.2">
      <c r="A8" s="343" t="s">
        <v>624</v>
      </c>
      <c r="B8" s="343" t="s">
        <v>1567</v>
      </c>
      <c r="C8" s="343">
        <v>2.1008577839073928</v>
      </c>
    </row>
    <row r="9" spans="1:9" x14ac:dyDescent="0.2">
      <c r="A9" s="343" t="s">
        <v>6</v>
      </c>
      <c r="B9" s="343" t="s">
        <v>1567</v>
      </c>
      <c r="C9" s="343">
        <v>3.4749348872891619</v>
      </c>
    </row>
    <row r="10" spans="1:9" x14ac:dyDescent="0.2">
      <c r="A10" s="343" t="s">
        <v>7</v>
      </c>
      <c r="B10" s="343" t="s">
        <v>1567</v>
      </c>
      <c r="C10" s="343">
        <v>-1.3942251227574396</v>
      </c>
    </row>
    <row r="11" spans="1:9" x14ac:dyDescent="0.2">
      <c r="A11" s="343" t="s">
        <v>8</v>
      </c>
      <c r="B11" s="343" t="s">
        <v>1567</v>
      </c>
      <c r="C11" s="343">
        <v>1.1948706035914474</v>
      </c>
    </row>
    <row r="12" spans="1:9" x14ac:dyDescent="0.2">
      <c r="A12" s="343" t="s">
        <v>625</v>
      </c>
      <c r="B12" s="343" t="s">
        <v>1567</v>
      </c>
      <c r="C12" s="343">
        <v>-0.70058671502584757</v>
      </c>
    </row>
    <row r="13" spans="1:9" x14ac:dyDescent="0.2">
      <c r="A13" s="343" t="s">
        <v>10</v>
      </c>
      <c r="B13" s="343" t="s">
        <v>1567</v>
      </c>
      <c r="C13" s="343">
        <v>1.6025951048044842</v>
      </c>
    </row>
    <row r="14" spans="1:9" x14ac:dyDescent="0.2">
      <c r="A14" s="343" t="s">
        <v>11</v>
      </c>
      <c r="B14" s="343" t="s">
        <v>1567</v>
      </c>
      <c r="C14" s="343">
        <v>1.0930554333520879</v>
      </c>
    </row>
    <row r="15" spans="1:9" x14ac:dyDescent="0.2">
      <c r="A15" s="343" t="s">
        <v>12</v>
      </c>
      <c r="B15" s="343" t="s">
        <v>1567</v>
      </c>
      <c r="C15" s="343">
        <v>2.4631932567894204</v>
      </c>
    </row>
    <row r="16" spans="1:9" x14ac:dyDescent="0.2">
      <c r="A16" s="343" t="s">
        <v>629</v>
      </c>
      <c r="B16" s="343" t="s">
        <v>1567</v>
      </c>
      <c r="C16" s="343">
        <v>0.64943207408063508</v>
      </c>
    </row>
    <row r="17" spans="1:3" x14ac:dyDescent="0.2">
      <c r="A17" s="343" t="s">
        <v>14</v>
      </c>
      <c r="B17" s="343" t="s">
        <v>1567</v>
      </c>
      <c r="C17" s="343">
        <v>5.5421111708352067</v>
      </c>
    </row>
    <row r="18" spans="1:3" x14ac:dyDescent="0.2">
      <c r="A18" s="343" t="s">
        <v>15</v>
      </c>
      <c r="B18" s="343" t="s">
        <v>1567</v>
      </c>
      <c r="C18" s="343">
        <v>3.2573177479616642</v>
      </c>
    </row>
    <row r="19" spans="1:3" x14ac:dyDescent="0.2">
      <c r="A19" s="343" t="s">
        <v>16</v>
      </c>
      <c r="B19" s="343" t="s">
        <v>1567</v>
      </c>
      <c r="C19" s="343">
        <v>5.7395682378928985</v>
      </c>
    </row>
    <row r="20" spans="1:3" x14ac:dyDescent="0.2">
      <c r="A20" s="343" t="s">
        <v>0</v>
      </c>
      <c r="B20" s="343" t="s">
        <v>1567</v>
      </c>
      <c r="C20" s="343">
        <v>6.4738922980172013</v>
      </c>
    </row>
    <row r="21" spans="1:3" x14ac:dyDescent="0.2">
      <c r="A21" s="343" t="s">
        <v>17</v>
      </c>
      <c r="B21" s="343" t="s">
        <v>1567</v>
      </c>
      <c r="C21" s="343">
        <v>-0.49023421749728735</v>
      </c>
    </row>
    <row r="22" spans="1:3" x14ac:dyDescent="0.2">
      <c r="A22" s="343" t="s">
        <v>18</v>
      </c>
      <c r="B22" s="343" t="s">
        <v>1567</v>
      </c>
      <c r="C22" s="343">
        <v>3.6251184551190017</v>
      </c>
    </row>
    <row r="23" spans="1:3" x14ac:dyDescent="0.2">
      <c r="A23" s="343" t="s">
        <v>1</v>
      </c>
      <c r="B23" s="343" t="s">
        <v>1567</v>
      </c>
      <c r="C23" s="343">
        <v>1.4999181034545834</v>
      </c>
    </row>
    <row r="24" spans="1:3" x14ac:dyDescent="0.2">
      <c r="A24" s="343" t="s">
        <v>19</v>
      </c>
      <c r="B24" s="343" t="s">
        <v>1567</v>
      </c>
      <c r="C24" s="343">
        <v>0.51882488535651516</v>
      </c>
    </row>
    <row r="25" spans="1:3" x14ac:dyDescent="0.2">
      <c r="A25" s="343" t="s">
        <v>626</v>
      </c>
      <c r="B25" s="343" t="s">
        <v>1567</v>
      </c>
      <c r="C25" s="343">
        <v>2.0006697948037937</v>
      </c>
    </row>
    <row r="26" spans="1:3" x14ac:dyDescent="0.2">
      <c r="A26" s="343" t="s">
        <v>21</v>
      </c>
      <c r="B26" s="343" t="s">
        <v>1567</v>
      </c>
      <c r="C26" s="343">
        <v>1.3149224033947364</v>
      </c>
    </row>
    <row r="27" spans="1:3" x14ac:dyDescent="0.2">
      <c r="A27" s="343" t="s">
        <v>22</v>
      </c>
      <c r="B27" s="343" t="s">
        <v>1567</v>
      </c>
      <c r="C27" s="343">
        <v>-6.619085292107986E-2</v>
      </c>
    </row>
    <row r="28" spans="1:3" x14ac:dyDescent="0.2">
      <c r="A28" s="343" t="s">
        <v>23</v>
      </c>
      <c r="B28" s="343" t="s">
        <v>1567</v>
      </c>
      <c r="C28" s="343">
        <v>3.8798554661317604</v>
      </c>
    </row>
    <row r="29" spans="1:3" x14ac:dyDescent="0.2">
      <c r="A29" s="343" t="s">
        <v>623</v>
      </c>
      <c r="B29" s="343" t="s">
        <v>1567</v>
      </c>
      <c r="C29" s="343">
        <v>5.7469042248561992</v>
      </c>
    </row>
    <row r="30" spans="1:3" x14ac:dyDescent="0.2">
      <c r="A30" s="343" t="s">
        <v>628</v>
      </c>
      <c r="B30" s="343" t="s">
        <v>1567</v>
      </c>
      <c r="C30" s="343">
        <v>3.6964744248475032</v>
      </c>
    </row>
    <row r="31" spans="1:3" x14ac:dyDescent="0.2">
      <c r="A31" s="343" t="s">
        <v>26</v>
      </c>
      <c r="B31" s="343" t="s">
        <v>1567</v>
      </c>
      <c r="C31" s="343">
        <v>1.0648242334448168</v>
      </c>
    </row>
    <row r="32" spans="1:3" x14ac:dyDescent="0.2">
      <c r="A32" s="343" t="s">
        <v>27</v>
      </c>
      <c r="B32" s="343" t="s">
        <v>1567</v>
      </c>
      <c r="C32" s="343">
        <v>1.1735961454820392</v>
      </c>
    </row>
    <row r="33" spans="1:3" x14ac:dyDescent="0.2">
      <c r="A33" s="343" t="s">
        <v>28</v>
      </c>
      <c r="B33" s="343" t="s">
        <v>1567</v>
      </c>
      <c r="C33" s="343">
        <v>0.86884282958805037</v>
      </c>
    </row>
    <row r="34" spans="1:3" x14ac:dyDescent="0.2">
      <c r="A34" s="343" t="s">
        <v>29</v>
      </c>
      <c r="B34" s="343" t="s">
        <v>1567</v>
      </c>
      <c r="C34" s="343">
        <v>1.8582055893510072</v>
      </c>
    </row>
    <row r="35" spans="1:3" x14ac:dyDescent="0.2">
      <c r="A35" s="343" t="s">
        <v>30</v>
      </c>
      <c r="B35" s="343" t="s">
        <v>1567</v>
      </c>
      <c r="C35" s="343">
        <v>-0.39486031675585315</v>
      </c>
    </row>
    <row r="36" spans="1:3" x14ac:dyDescent="0.2">
      <c r="A36" s="343" t="s">
        <v>31</v>
      </c>
      <c r="B36" s="343" t="s">
        <v>1567</v>
      </c>
      <c r="C36" s="343">
        <v>-3.526318938940512E-2</v>
      </c>
    </row>
    <row r="37" spans="1:3" x14ac:dyDescent="0.2">
      <c r="A37" s="343" t="s">
        <v>32</v>
      </c>
      <c r="B37" s="343" t="s">
        <v>1567</v>
      </c>
      <c r="C37" s="343">
        <v>1.0552470533112841</v>
      </c>
    </row>
    <row r="38" spans="1:3" x14ac:dyDescent="0.2">
      <c r="A38" s="343" t="s">
        <v>33</v>
      </c>
      <c r="B38" s="343" t="s">
        <v>1567</v>
      </c>
      <c r="C38" s="343">
        <v>2.4493202316032856</v>
      </c>
    </row>
  </sheetData>
  <mergeCells count="1">
    <mergeCell ref="H1:I1"/>
  </mergeCells>
  <hyperlinks>
    <hyperlink ref="H1:I1" location="Index!A1" display="Regresar al Índice" xr:uid="{6262E32B-B92B-4AD8-AEA2-C1AF2B297BDF}"/>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1524-E799-40B3-A59E-671AF042382E}">
  <sheetPr codeName="Hoja168"/>
  <dimension ref="A1:I8"/>
  <sheetViews>
    <sheetView workbookViewId="0">
      <selection activeCell="A2" sqref="A2"/>
    </sheetView>
  </sheetViews>
  <sheetFormatPr baseColWidth="10" defaultRowHeight="12.75" x14ac:dyDescent="0.2"/>
  <cols>
    <col min="1" max="16384" width="11.42578125" style="107"/>
  </cols>
  <sheetData>
    <row r="1" spans="1:9" x14ac:dyDescent="0.2">
      <c r="A1" s="107" t="s">
        <v>1494</v>
      </c>
      <c r="H1" s="408" t="s">
        <v>38</v>
      </c>
      <c r="I1" s="408"/>
    </row>
    <row r="6" spans="1:9" ht="38.25" x14ac:dyDescent="0.2">
      <c r="A6" s="187" t="s">
        <v>1442</v>
      </c>
      <c r="B6" s="187" t="s">
        <v>1443</v>
      </c>
      <c r="C6" s="187" t="s">
        <v>1444</v>
      </c>
      <c r="D6" s="187" t="s">
        <v>1445</v>
      </c>
      <c r="E6" s="187" t="s">
        <v>1446</v>
      </c>
      <c r="F6" s="187" t="s">
        <v>1447</v>
      </c>
      <c r="G6" s="187" t="s">
        <v>1448</v>
      </c>
    </row>
    <row r="7" spans="1:9" ht="25.5" x14ac:dyDescent="0.2">
      <c r="A7" s="188" t="s">
        <v>1449</v>
      </c>
      <c r="B7" s="189">
        <v>1E-3</v>
      </c>
      <c r="C7" s="189">
        <v>2E-3</v>
      </c>
      <c r="D7" s="189">
        <v>7.0999999999999994E-2</v>
      </c>
      <c r="E7" s="189">
        <v>7.3999999999999996E-2</v>
      </c>
      <c r="F7" s="189">
        <v>6.0999999999999999E-2</v>
      </c>
      <c r="G7" s="189">
        <v>0.06</v>
      </c>
    </row>
    <row r="8" spans="1:9" ht="25.5" x14ac:dyDescent="0.2">
      <c r="A8" s="188" t="s">
        <v>1450</v>
      </c>
      <c r="B8" s="180">
        <v>0</v>
      </c>
      <c r="C8" s="180">
        <v>-1E-3</v>
      </c>
      <c r="D8" s="180">
        <v>0.11799999999999999</v>
      </c>
      <c r="E8" s="180">
        <v>0.11799999999999999</v>
      </c>
      <c r="F8" s="180">
        <v>9.7000000000000003E-2</v>
      </c>
      <c r="G8" s="180">
        <v>9.6000000000000002E-2</v>
      </c>
    </row>
  </sheetData>
  <mergeCells count="1">
    <mergeCell ref="H1:I1"/>
  </mergeCells>
  <hyperlinks>
    <hyperlink ref="H1:I1" location="Index!A1" display="Regresar al Índice" xr:uid="{0E114F39-594E-4176-8B8E-F1CAF01F88EC}"/>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FC092-9EC1-4518-ADB6-633FA4BF82E2}">
  <sheetPr codeName="Hoja67"/>
  <dimension ref="A1:I79"/>
  <sheetViews>
    <sheetView workbookViewId="0">
      <selection activeCell="A2" sqref="A2"/>
    </sheetView>
  </sheetViews>
  <sheetFormatPr baseColWidth="10" defaultColWidth="9.140625" defaultRowHeight="12.75" x14ac:dyDescent="0.2"/>
  <cols>
    <col min="1" max="3" width="9.140625" style="343"/>
    <col min="4" max="4" width="10.7109375" style="343" bestFit="1" customWidth="1"/>
    <col min="5" max="16384" width="9.140625" style="343"/>
  </cols>
  <sheetData>
    <row r="1" spans="1:9" x14ac:dyDescent="0.2">
      <c r="A1" s="107" t="s">
        <v>1792</v>
      </c>
      <c r="H1" s="409" t="s">
        <v>38</v>
      </c>
      <c r="I1" s="409"/>
    </row>
    <row r="6" spans="1:9" x14ac:dyDescent="0.2">
      <c r="A6" s="343" t="s">
        <v>465</v>
      </c>
      <c r="B6" s="343" t="s">
        <v>667</v>
      </c>
      <c r="C6" s="343" t="s">
        <v>576</v>
      </c>
      <c r="D6" s="343" t="s">
        <v>1142</v>
      </c>
      <c r="E6" s="343" t="s">
        <v>655</v>
      </c>
      <c r="F6" s="343" t="s">
        <v>135</v>
      </c>
      <c r="G6" s="343" t="s">
        <v>418</v>
      </c>
    </row>
    <row r="7" spans="1:9" x14ac:dyDescent="0.2">
      <c r="A7" s="343" t="s">
        <v>684</v>
      </c>
      <c r="B7" s="344">
        <v>2017</v>
      </c>
      <c r="C7" s="343" t="s">
        <v>685</v>
      </c>
      <c r="D7" s="345">
        <v>42736</v>
      </c>
      <c r="E7" s="344">
        <v>119.16402352999999</v>
      </c>
      <c r="F7" s="344">
        <v>6.5238452227488937</v>
      </c>
      <c r="G7" s="344">
        <v>-21.587962467427495</v>
      </c>
    </row>
    <row r="8" spans="1:9" x14ac:dyDescent="0.2">
      <c r="A8" s="343" t="s">
        <v>686</v>
      </c>
      <c r="B8" s="344">
        <v>2017</v>
      </c>
      <c r="C8" s="343" t="s">
        <v>687</v>
      </c>
      <c r="D8" s="345">
        <v>42767</v>
      </c>
      <c r="E8" s="344">
        <v>107.77492137999999</v>
      </c>
      <c r="F8" s="344">
        <v>1.8349767404104034</v>
      </c>
      <c r="G8" s="344">
        <v>-9.5575005044477628</v>
      </c>
    </row>
    <row r="9" spans="1:9" x14ac:dyDescent="0.2">
      <c r="A9" s="343" t="s">
        <v>688</v>
      </c>
      <c r="B9" s="344">
        <v>2017</v>
      </c>
      <c r="C9" s="343" t="s">
        <v>689</v>
      </c>
      <c r="D9" s="345">
        <v>42795</v>
      </c>
      <c r="E9" s="344">
        <v>119.65573381999999</v>
      </c>
      <c r="F9" s="344">
        <v>8.6080518042491097</v>
      </c>
      <c r="G9" s="344">
        <v>11.023726380750341</v>
      </c>
    </row>
    <row r="10" spans="1:9" x14ac:dyDescent="0.2">
      <c r="A10" s="343" t="s">
        <v>690</v>
      </c>
      <c r="B10" s="344">
        <v>2017</v>
      </c>
      <c r="C10" s="343" t="s">
        <v>691</v>
      </c>
      <c r="D10" s="345">
        <v>42826</v>
      </c>
      <c r="E10" s="344">
        <v>111.33380151999999</v>
      </c>
      <c r="F10" s="344">
        <v>-0.10922593003631297</v>
      </c>
      <c r="G10" s="344">
        <v>-6.954896380075537</v>
      </c>
    </row>
    <row r="11" spans="1:9" x14ac:dyDescent="0.2">
      <c r="A11" s="343" t="s">
        <v>692</v>
      </c>
      <c r="B11" s="344">
        <v>2017</v>
      </c>
      <c r="C11" s="343" t="s">
        <v>693</v>
      </c>
      <c r="D11" s="345">
        <v>42856</v>
      </c>
      <c r="E11" s="344">
        <v>120.24029007999999</v>
      </c>
      <c r="F11" s="344">
        <v>4.0604841699900893</v>
      </c>
      <c r="G11" s="344">
        <v>7.9998063826106209</v>
      </c>
    </row>
    <row r="12" spans="1:9" x14ac:dyDescent="0.2">
      <c r="A12" s="343" t="s">
        <v>663</v>
      </c>
      <c r="B12" s="344">
        <v>2017</v>
      </c>
      <c r="C12" s="343" t="s">
        <v>694</v>
      </c>
      <c r="D12" s="345">
        <v>42887</v>
      </c>
      <c r="E12" s="344">
        <v>116.52997763</v>
      </c>
      <c r="F12" s="344">
        <v>1.25227310506141</v>
      </c>
      <c r="G12" s="344">
        <v>-3.0857480862125262</v>
      </c>
    </row>
    <row r="13" spans="1:9" x14ac:dyDescent="0.2">
      <c r="A13" s="343" t="s">
        <v>670</v>
      </c>
      <c r="B13" s="344">
        <v>2017</v>
      </c>
      <c r="C13" s="343" t="s">
        <v>695</v>
      </c>
      <c r="D13" s="345">
        <v>42917</v>
      </c>
      <c r="E13" s="344">
        <v>118.00932204</v>
      </c>
      <c r="F13" s="344">
        <v>1.2226416111677916</v>
      </c>
      <c r="G13" s="344">
        <v>1.2694968625988536</v>
      </c>
    </row>
    <row r="14" spans="1:9" x14ac:dyDescent="0.2">
      <c r="A14" s="343" t="s">
        <v>679</v>
      </c>
      <c r="B14" s="344">
        <v>2017</v>
      </c>
      <c r="C14" s="343" t="s">
        <v>696</v>
      </c>
      <c r="D14" s="345">
        <v>42948</v>
      </c>
      <c r="E14" s="344">
        <v>118.89282722999999</v>
      </c>
      <c r="F14" s="344">
        <v>-0.92502262485056175</v>
      </c>
      <c r="G14" s="344">
        <v>0.74867406635937139</v>
      </c>
    </row>
    <row r="15" spans="1:9" x14ac:dyDescent="0.2">
      <c r="A15" s="343" t="s">
        <v>697</v>
      </c>
      <c r="B15" s="344">
        <v>2017</v>
      </c>
      <c r="C15" s="343" t="s">
        <v>698</v>
      </c>
      <c r="D15" s="345">
        <v>42979</v>
      </c>
      <c r="E15" s="344">
        <v>110.50748848000001</v>
      </c>
      <c r="F15" s="344">
        <v>-1.8331071209711773</v>
      </c>
      <c r="G15" s="344">
        <v>-7.0528550337005793</v>
      </c>
    </row>
    <row r="16" spans="1:9" x14ac:dyDescent="0.2">
      <c r="A16" s="343" t="s">
        <v>699</v>
      </c>
      <c r="B16" s="344">
        <v>2017</v>
      </c>
      <c r="C16" s="343" t="s">
        <v>700</v>
      </c>
      <c r="D16" s="345">
        <v>43009</v>
      </c>
      <c r="E16" s="344">
        <v>119.43846694</v>
      </c>
      <c r="F16" s="344">
        <v>-1.3180116940570952</v>
      </c>
      <c r="G16" s="344">
        <v>8.0817857530228352</v>
      </c>
    </row>
    <row r="17" spans="1:7" x14ac:dyDescent="0.2">
      <c r="A17" s="343" t="s">
        <v>701</v>
      </c>
      <c r="B17" s="344">
        <v>2017</v>
      </c>
      <c r="C17" s="343" t="s">
        <v>702</v>
      </c>
      <c r="D17" s="345">
        <v>43040</v>
      </c>
      <c r="E17" s="344">
        <v>132.41448543999999</v>
      </c>
      <c r="F17" s="344">
        <v>-0.96862772042760314</v>
      </c>
      <c r="G17" s="344">
        <v>10.864187085152816</v>
      </c>
    </row>
    <row r="18" spans="1:7" x14ac:dyDescent="0.2">
      <c r="A18" s="343" t="s">
        <v>703</v>
      </c>
      <c r="B18" s="344">
        <v>2017</v>
      </c>
      <c r="C18" s="343" t="s">
        <v>704</v>
      </c>
      <c r="D18" s="345">
        <v>43070</v>
      </c>
      <c r="E18" s="344">
        <v>150.62825685000001</v>
      </c>
      <c r="F18" s="344">
        <v>-0.88393980239605296</v>
      </c>
      <c r="G18" s="344">
        <v>13.755120030469095</v>
      </c>
    </row>
    <row r="19" spans="1:7" x14ac:dyDescent="0.2">
      <c r="A19" s="343" t="s">
        <v>705</v>
      </c>
      <c r="B19" s="344">
        <v>2018</v>
      </c>
      <c r="C19" s="343" t="s">
        <v>685</v>
      </c>
      <c r="D19" s="345">
        <v>43101</v>
      </c>
      <c r="E19" s="344">
        <v>122.23512018</v>
      </c>
      <c r="F19" s="344">
        <v>2.5772012047133011</v>
      </c>
      <c r="G19" s="344">
        <v>-18.849807641520229</v>
      </c>
    </row>
    <row r="20" spans="1:7" x14ac:dyDescent="0.2">
      <c r="A20" s="343" t="s">
        <v>706</v>
      </c>
      <c r="B20" s="344">
        <v>2018</v>
      </c>
      <c r="C20" s="343" t="s">
        <v>687</v>
      </c>
      <c r="D20" s="345">
        <v>43132</v>
      </c>
      <c r="E20" s="344">
        <v>109.98281101000001</v>
      </c>
      <c r="F20" s="344">
        <v>2.0486116823182701</v>
      </c>
      <c r="G20" s="344">
        <v>-10.023558820049086</v>
      </c>
    </row>
    <row r="21" spans="1:7" x14ac:dyDescent="0.2">
      <c r="A21" s="343" t="s">
        <v>707</v>
      </c>
      <c r="B21" s="344">
        <v>2018</v>
      </c>
      <c r="C21" s="343" t="s">
        <v>689</v>
      </c>
      <c r="D21" s="345">
        <v>43160</v>
      </c>
      <c r="E21" s="344">
        <v>120.84814083000001</v>
      </c>
      <c r="F21" s="344">
        <v>0.99653144227402213</v>
      </c>
      <c r="G21" s="344">
        <v>9.8791163093768226</v>
      </c>
    </row>
    <row r="22" spans="1:7" x14ac:dyDescent="0.2">
      <c r="A22" s="343" t="s">
        <v>708</v>
      </c>
      <c r="B22" s="344">
        <v>2018</v>
      </c>
      <c r="C22" s="343" t="s">
        <v>691</v>
      </c>
      <c r="D22" s="345">
        <v>43191</v>
      </c>
      <c r="E22" s="344">
        <v>117.26158272000001</v>
      </c>
      <c r="F22" s="344">
        <v>5.3243319810068162</v>
      </c>
      <c r="G22" s="344">
        <v>-2.9678223308749914</v>
      </c>
    </row>
    <row r="23" spans="1:7" x14ac:dyDescent="0.2">
      <c r="A23" s="343" t="s">
        <v>709</v>
      </c>
      <c r="B23" s="344">
        <v>2018</v>
      </c>
      <c r="C23" s="343" t="s">
        <v>693</v>
      </c>
      <c r="D23" s="345">
        <v>43221</v>
      </c>
      <c r="E23" s="344">
        <v>125.51420881999999</v>
      </c>
      <c r="F23" s="344">
        <v>4.3861493817846577</v>
      </c>
      <c r="G23" s="344">
        <v>7.0377918398950854</v>
      </c>
    </row>
    <row r="24" spans="1:7" x14ac:dyDescent="0.2">
      <c r="A24" s="343" t="s">
        <v>664</v>
      </c>
      <c r="B24" s="344">
        <v>2018</v>
      </c>
      <c r="C24" s="343" t="s">
        <v>694</v>
      </c>
      <c r="D24" s="345">
        <v>43252</v>
      </c>
      <c r="E24" s="344">
        <v>121.63724775</v>
      </c>
      <c r="F24" s="344">
        <v>4.3827950745998914</v>
      </c>
      <c r="G24" s="344">
        <v>-3.088862294116792</v>
      </c>
    </row>
    <row r="25" spans="1:7" x14ac:dyDescent="0.2">
      <c r="A25" s="343" t="s">
        <v>671</v>
      </c>
      <c r="B25" s="344">
        <v>2018</v>
      </c>
      <c r="C25" s="343" t="s">
        <v>695</v>
      </c>
      <c r="D25" s="345">
        <v>43282</v>
      </c>
      <c r="E25" s="344">
        <v>124.31472211000001</v>
      </c>
      <c r="F25" s="344">
        <v>5.3431372717002388</v>
      </c>
      <c r="G25" s="344">
        <v>2.2011961052448301</v>
      </c>
    </row>
    <row r="26" spans="1:7" x14ac:dyDescent="0.2">
      <c r="A26" s="343" t="s">
        <v>680</v>
      </c>
      <c r="B26" s="344">
        <v>2018</v>
      </c>
      <c r="C26" s="343" t="s">
        <v>696</v>
      </c>
      <c r="D26" s="345">
        <v>43313</v>
      </c>
      <c r="E26" s="344">
        <v>124.15491681</v>
      </c>
      <c r="F26" s="344">
        <v>4.4259100423446194</v>
      </c>
      <c r="G26" s="344">
        <v>-0.12854897415818398</v>
      </c>
    </row>
    <row r="27" spans="1:7" x14ac:dyDescent="0.2">
      <c r="A27" s="343" t="s">
        <v>710</v>
      </c>
      <c r="B27" s="344">
        <v>2018</v>
      </c>
      <c r="C27" s="343" t="s">
        <v>698</v>
      </c>
      <c r="D27" s="345">
        <v>43344</v>
      </c>
      <c r="E27" s="344">
        <v>117.05372173000001</v>
      </c>
      <c r="F27" s="344">
        <v>5.923791536701839</v>
      </c>
      <c r="G27" s="344">
        <v>-5.7196245323632917</v>
      </c>
    </row>
    <row r="28" spans="1:7" x14ac:dyDescent="0.2">
      <c r="A28" s="343" t="s">
        <v>711</v>
      </c>
      <c r="B28" s="344">
        <v>2018</v>
      </c>
      <c r="C28" s="343" t="s">
        <v>700</v>
      </c>
      <c r="D28" s="345">
        <v>43374</v>
      </c>
      <c r="E28" s="344">
        <v>125.98623197000001</v>
      </c>
      <c r="F28" s="344">
        <v>5.4821241412025845</v>
      </c>
      <c r="G28" s="344">
        <v>7.6311202309346671</v>
      </c>
    </row>
    <row r="29" spans="1:7" x14ac:dyDescent="0.2">
      <c r="A29" s="343" t="s">
        <v>712</v>
      </c>
      <c r="B29" s="344">
        <v>2018</v>
      </c>
      <c r="C29" s="343" t="s">
        <v>702</v>
      </c>
      <c r="D29" s="345">
        <v>43405</v>
      </c>
      <c r="E29" s="344">
        <v>139.55247507000001</v>
      </c>
      <c r="F29" s="344">
        <v>5.3906410664068964</v>
      </c>
      <c r="G29" s="344">
        <v>10.768036227347777</v>
      </c>
    </row>
    <row r="30" spans="1:7" x14ac:dyDescent="0.2">
      <c r="A30" s="343" t="s">
        <v>713</v>
      </c>
      <c r="B30" s="344">
        <v>2018</v>
      </c>
      <c r="C30" s="343" t="s">
        <v>704</v>
      </c>
      <c r="D30" s="345">
        <v>43435</v>
      </c>
      <c r="E30" s="344">
        <v>149.47562479000001</v>
      </c>
      <c r="F30" s="344">
        <v>-0.76521635721232995</v>
      </c>
      <c r="G30" s="344">
        <v>7.1106941779588722</v>
      </c>
    </row>
    <row r="31" spans="1:7" x14ac:dyDescent="0.2">
      <c r="A31" s="343" t="s">
        <v>714</v>
      </c>
      <c r="B31" s="344">
        <v>2019</v>
      </c>
      <c r="C31" s="343" t="s">
        <v>685</v>
      </c>
      <c r="D31" s="345">
        <v>43466</v>
      </c>
      <c r="E31" s="344">
        <v>124.44346121</v>
      </c>
      <c r="F31" s="344">
        <v>1.8066338272896192</v>
      </c>
      <c r="G31" s="344">
        <v>-16.746652583100413</v>
      </c>
    </row>
    <row r="32" spans="1:7" x14ac:dyDescent="0.2">
      <c r="A32" s="343" t="s">
        <v>715</v>
      </c>
      <c r="B32" s="344">
        <v>2019</v>
      </c>
      <c r="C32" s="343" t="s">
        <v>687</v>
      </c>
      <c r="D32" s="345">
        <v>43497</v>
      </c>
      <c r="E32" s="344">
        <v>114.35964226</v>
      </c>
      <c r="F32" s="344">
        <v>3.9795593600549442</v>
      </c>
      <c r="G32" s="344">
        <v>-8.1031328218872147</v>
      </c>
    </row>
    <row r="33" spans="1:7" x14ac:dyDescent="0.2">
      <c r="A33" s="343" t="s">
        <v>716</v>
      </c>
      <c r="B33" s="344">
        <v>2019</v>
      </c>
      <c r="C33" s="343" t="s">
        <v>689</v>
      </c>
      <c r="D33" s="345">
        <v>43525</v>
      </c>
      <c r="E33" s="344">
        <v>125.73182817999999</v>
      </c>
      <c r="F33" s="344">
        <v>4.0411770644200384</v>
      </c>
      <c r="G33" s="344">
        <v>9.9442300581397358</v>
      </c>
    </row>
    <row r="34" spans="1:7" x14ac:dyDescent="0.2">
      <c r="A34" s="343" t="s">
        <v>717</v>
      </c>
      <c r="B34" s="344">
        <v>2019</v>
      </c>
      <c r="C34" s="343" t="s">
        <v>691</v>
      </c>
      <c r="D34" s="345">
        <v>43556</v>
      </c>
      <c r="E34" s="344">
        <v>119.3364598</v>
      </c>
      <c r="F34" s="344">
        <v>1.7694431815357923</v>
      </c>
      <c r="G34" s="344">
        <v>-5.0865150635082363</v>
      </c>
    </row>
    <row r="35" spans="1:7" x14ac:dyDescent="0.2">
      <c r="A35" s="343" t="s">
        <v>718</v>
      </c>
      <c r="B35" s="344">
        <v>2019</v>
      </c>
      <c r="C35" s="343" t="s">
        <v>693</v>
      </c>
      <c r="D35" s="345">
        <v>43586</v>
      </c>
      <c r="E35" s="344">
        <v>129.65164425</v>
      </c>
      <c r="F35" s="344">
        <v>3.296388089362464</v>
      </c>
      <c r="G35" s="344">
        <v>8.6437828533606318</v>
      </c>
    </row>
    <row r="36" spans="1:7" x14ac:dyDescent="0.2">
      <c r="A36" s="343" t="s">
        <v>665</v>
      </c>
      <c r="B36" s="344">
        <v>2019</v>
      </c>
      <c r="C36" s="343" t="s">
        <v>694</v>
      </c>
      <c r="D36" s="345">
        <v>43617</v>
      </c>
      <c r="E36" s="344">
        <v>124.23867189000001</v>
      </c>
      <c r="F36" s="344">
        <v>2.138673957295294</v>
      </c>
      <c r="G36" s="344">
        <v>-4.1750125047102884</v>
      </c>
    </row>
    <row r="37" spans="1:7" x14ac:dyDescent="0.2">
      <c r="A37" s="343" t="s">
        <v>672</v>
      </c>
      <c r="B37" s="344">
        <v>2019</v>
      </c>
      <c r="C37" s="343" t="s">
        <v>695</v>
      </c>
      <c r="D37" s="345">
        <v>43647</v>
      </c>
      <c r="E37" s="344">
        <v>128.26576532999999</v>
      </c>
      <c r="F37" s="344">
        <v>3.1782584982202704</v>
      </c>
      <c r="G37" s="344">
        <v>3.2414170070697037</v>
      </c>
    </row>
    <row r="38" spans="1:7" x14ac:dyDescent="0.2">
      <c r="A38" s="343" t="s">
        <v>681</v>
      </c>
      <c r="B38" s="344">
        <v>2019</v>
      </c>
      <c r="C38" s="343" t="s">
        <v>696</v>
      </c>
      <c r="D38" s="345">
        <v>43678</v>
      </c>
      <c r="E38" s="344">
        <v>127.38934098</v>
      </c>
      <c r="F38" s="344">
        <v>2.6051518966017153</v>
      </c>
      <c r="G38" s="344">
        <v>-0.68328781865148791</v>
      </c>
    </row>
    <row r="39" spans="1:7" x14ac:dyDescent="0.2">
      <c r="A39" s="343" t="s">
        <v>719</v>
      </c>
      <c r="B39" s="344">
        <v>2019</v>
      </c>
      <c r="C39" s="343" t="s">
        <v>698</v>
      </c>
      <c r="D39" s="345">
        <v>43709</v>
      </c>
      <c r="E39" s="344">
        <v>119.61722329</v>
      </c>
      <c r="F39" s="344">
        <v>2.190021403943951</v>
      </c>
      <c r="G39" s="344">
        <v>-6.1010737870291809</v>
      </c>
    </row>
    <row r="40" spans="1:7" x14ac:dyDescent="0.2">
      <c r="A40" s="343" t="s">
        <v>720</v>
      </c>
      <c r="B40" s="344">
        <v>2019</v>
      </c>
      <c r="C40" s="343" t="s">
        <v>700</v>
      </c>
      <c r="D40" s="345">
        <v>43739</v>
      </c>
      <c r="E40" s="344">
        <v>130.39547051</v>
      </c>
      <c r="F40" s="344">
        <v>3.4997780876960616</v>
      </c>
      <c r="G40" s="344">
        <v>9.0106147957215281</v>
      </c>
    </row>
    <row r="41" spans="1:7" x14ac:dyDescent="0.2">
      <c r="A41" s="343" t="s">
        <v>721</v>
      </c>
      <c r="B41" s="344">
        <v>2019</v>
      </c>
      <c r="C41" s="343" t="s">
        <v>702</v>
      </c>
      <c r="D41" s="345">
        <v>43770</v>
      </c>
      <c r="E41" s="344">
        <v>143.39865766</v>
      </c>
      <c r="F41" s="344">
        <v>2.7560833930539212</v>
      </c>
      <c r="G41" s="344">
        <v>9.9721156717654491</v>
      </c>
    </row>
    <row r="42" spans="1:7" x14ac:dyDescent="0.2">
      <c r="A42" s="343" t="s">
        <v>722</v>
      </c>
      <c r="B42" s="344">
        <v>2019</v>
      </c>
      <c r="C42" s="343" t="s">
        <v>704</v>
      </c>
      <c r="D42" s="345">
        <v>43800</v>
      </c>
      <c r="E42" s="344">
        <v>155.40635831</v>
      </c>
      <c r="F42" s="344">
        <v>3.9676927447750385</v>
      </c>
      <c r="G42" s="344">
        <v>8.3736492697654192</v>
      </c>
    </row>
    <row r="43" spans="1:7" x14ac:dyDescent="0.2">
      <c r="A43" s="343" t="s">
        <v>723</v>
      </c>
      <c r="B43" s="344">
        <v>2020</v>
      </c>
      <c r="C43" s="343" t="s">
        <v>685</v>
      </c>
      <c r="D43" s="345">
        <v>43831</v>
      </c>
      <c r="E43" s="344">
        <v>126.41886821</v>
      </c>
      <c r="F43" s="344">
        <v>1.5873931669792425</v>
      </c>
      <c r="G43" s="344">
        <v>-18.652705343095818</v>
      </c>
    </row>
    <row r="44" spans="1:7" x14ac:dyDescent="0.2">
      <c r="A44" s="343" t="s">
        <v>724</v>
      </c>
      <c r="B44" s="344">
        <v>2020</v>
      </c>
      <c r="C44" s="343" t="s">
        <v>687</v>
      </c>
      <c r="D44" s="345">
        <v>43862</v>
      </c>
      <c r="E44" s="344">
        <v>118.10597124</v>
      </c>
      <c r="F44" s="344">
        <v>3.2759187646657835</v>
      </c>
      <c r="G44" s="344">
        <v>-6.5756774188098843</v>
      </c>
    </row>
    <row r="45" spans="1:7" x14ac:dyDescent="0.2">
      <c r="A45" s="343" t="s">
        <v>725</v>
      </c>
      <c r="B45" s="344">
        <v>2020</v>
      </c>
      <c r="C45" s="343" t="s">
        <v>689</v>
      </c>
      <c r="D45" s="345">
        <v>43891</v>
      </c>
      <c r="E45" s="344">
        <v>121.5798999</v>
      </c>
      <c r="F45" s="344">
        <v>-3.3022094246939733</v>
      </c>
      <c r="G45" s="344">
        <v>2.9413658120136197</v>
      </c>
    </row>
    <row r="46" spans="1:7" x14ac:dyDescent="0.2">
      <c r="A46" s="343" t="s">
        <v>726</v>
      </c>
      <c r="B46" s="344">
        <v>2020</v>
      </c>
      <c r="C46" s="343" t="s">
        <v>691</v>
      </c>
      <c r="D46" s="345">
        <v>43922</v>
      </c>
      <c r="E46" s="344">
        <v>90.221483140000004</v>
      </c>
      <c r="F46" s="344">
        <v>-24.397385936196507</v>
      </c>
      <c r="G46" s="344">
        <v>-25.792435086550025</v>
      </c>
    </row>
    <row r="47" spans="1:7" x14ac:dyDescent="0.2">
      <c r="A47" s="343" t="s">
        <v>727</v>
      </c>
      <c r="B47" s="344">
        <v>2020</v>
      </c>
      <c r="C47" s="343" t="s">
        <v>693</v>
      </c>
      <c r="D47" s="345">
        <v>43952</v>
      </c>
      <c r="E47" s="344">
        <v>100.424279</v>
      </c>
      <c r="F47" s="344">
        <v>-22.542996210400936</v>
      </c>
      <c r="G47" s="344">
        <v>11.308610216668617</v>
      </c>
    </row>
    <row r="48" spans="1:7" x14ac:dyDescent="0.2">
      <c r="A48" s="343" t="s">
        <v>677</v>
      </c>
      <c r="B48" s="344">
        <v>2020</v>
      </c>
      <c r="C48" s="343" t="s">
        <v>694</v>
      </c>
      <c r="D48" s="345">
        <v>43983</v>
      </c>
      <c r="E48" s="344">
        <v>110.41197351</v>
      </c>
      <c r="F48" s="344">
        <v>-11.129142133974247</v>
      </c>
      <c r="G48" s="344">
        <v>9.9454978511720231</v>
      </c>
    </row>
    <row r="49" spans="1:7" x14ac:dyDescent="0.2">
      <c r="A49" s="343" t="s">
        <v>673</v>
      </c>
      <c r="B49" s="344">
        <v>2020</v>
      </c>
      <c r="C49" s="343" t="s">
        <v>695</v>
      </c>
      <c r="D49" s="345">
        <v>44013</v>
      </c>
      <c r="E49" s="344">
        <v>118.23113161000001</v>
      </c>
      <c r="F49" s="344">
        <v>-7.823314112057143</v>
      </c>
      <c r="G49" s="344">
        <v>7.0818026808404353</v>
      </c>
    </row>
    <row r="50" spans="1:7" x14ac:dyDescent="0.2">
      <c r="A50" s="343" t="s">
        <v>682</v>
      </c>
      <c r="B50" s="344">
        <v>2020</v>
      </c>
      <c r="C50" s="343" t="s">
        <v>696</v>
      </c>
      <c r="D50" s="345">
        <v>44044</v>
      </c>
      <c r="E50" s="344">
        <v>117.57741136</v>
      </c>
      <c r="F50" s="344">
        <v>-7.7023160215111437</v>
      </c>
      <c r="G50" s="344">
        <v>-0.55291718948980662</v>
      </c>
    </row>
    <row r="51" spans="1:7" x14ac:dyDescent="0.2">
      <c r="A51" s="343" t="s">
        <v>728</v>
      </c>
      <c r="B51" s="344">
        <v>2020</v>
      </c>
      <c r="C51" s="343" t="s">
        <v>698</v>
      </c>
      <c r="D51" s="345">
        <v>44075</v>
      </c>
      <c r="E51" s="344">
        <v>119.06625586</v>
      </c>
      <c r="F51" s="344">
        <v>-0.46060877760407015</v>
      </c>
      <c r="G51" s="344">
        <v>1.2662674596920969</v>
      </c>
    </row>
    <row r="52" spans="1:7" x14ac:dyDescent="0.2">
      <c r="A52" s="343" t="s">
        <v>729</v>
      </c>
      <c r="B52" s="344">
        <v>2020</v>
      </c>
      <c r="C52" s="343" t="s">
        <v>700</v>
      </c>
      <c r="D52" s="345">
        <v>44105</v>
      </c>
      <c r="E52" s="344">
        <v>124.03284658</v>
      </c>
      <c r="F52" s="344">
        <v>-4.8794823202942847</v>
      </c>
      <c r="G52" s="344">
        <v>4.1712831936529486</v>
      </c>
    </row>
    <row r="53" spans="1:7" x14ac:dyDescent="0.2">
      <c r="A53" s="343" t="s">
        <v>730</v>
      </c>
      <c r="B53" s="344">
        <v>2020</v>
      </c>
      <c r="C53" s="343" t="s">
        <v>702</v>
      </c>
      <c r="D53" s="345">
        <v>44136</v>
      </c>
      <c r="E53" s="344">
        <v>140.45575661999999</v>
      </c>
      <c r="F53" s="344">
        <v>-2.052251456200981</v>
      </c>
      <c r="G53" s="344">
        <v>13.240774917962858</v>
      </c>
    </row>
    <row r="54" spans="1:7" x14ac:dyDescent="0.2">
      <c r="A54" s="343" t="s">
        <v>731</v>
      </c>
      <c r="B54" s="344">
        <v>2020</v>
      </c>
      <c r="C54" s="343" t="s">
        <v>704</v>
      </c>
      <c r="D54" s="345">
        <v>44166</v>
      </c>
      <c r="E54" s="344">
        <v>154.23264760000001</v>
      </c>
      <c r="F54" s="344">
        <v>-0.75525269542621365</v>
      </c>
      <c r="G54" s="344">
        <v>9.8087051122248408</v>
      </c>
    </row>
    <row r="55" spans="1:7" x14ac:dyDescent="0.2">
      <c r="A55" s="343" t="s">
        <v>732</v>
      </c>
      <c r="B55" s="344">
        <v>2021</v>
      </c>
      <c r="C55" s="343" t="s">
        <v>685</v>
      </c>
      <c r="D55" s="345">
        <v>44197</v>
      </c>
      <c r="E55" s="344">
        <v>120.15763247</v>
      </c>
      <c r="F55" s="344">
        <v>-4.9527699691150433</v>
      </c>
      <c r="G55" s="344">
        <v>-22.093256946721837</v>
      </c>
    </row>
    <row r="56" spans="1:7" x14ac:dyDescent="0.2">
      <c r="A56" s="343" t="s">
        <v>733</v>
      </c>
      <c r="B56" s="344">
        <v>2021</v>
      </c>
      <c r="C56" s="343" t="s">
        <v>687</v>
      </c>
      <c r="D56" s="345">
        <v>44228</v>
      </c>
      <c r="E56" s="344">
        <v>114.64769325</v>
      </c>
      <c r="F56" s="344">
        <v>-2.9281144329040947</v>
      </c>
      <c r="G56" s="344">
        <v>-4.5855923645763168</v>
      </c>
    </row>
    <row r="57" spans="1:7" x14ac:dyDescent="0.2">
      <c r="A57" s="343" t="s">
        <v>734</v>
      </c>
      <c r="B57" s="344">
        <v>2021</v>
      </c>
      <c r="C57" s="343" t="s">
        <v>689</v>
      </c>
      <c r="D57" s="345">
        <v>44256</v>
      </c>
      <c r="E57" s="344">
        <v>131.69947540000001</v>
      </c>
      <c r="F57" s="344">
        <v>8.3233951568667237</v>
      </c>
      <c r="G57" s="344">
        <v>14.873201253876958</v>
      </c>
    </row>
    <row r="58" spans="1:7" x14ac:dyDescent="0.2">
      <c r="A58" s="343" t="s">
        <v>735</v>
      </c>
      <c r="B58" s="344">
        <v>2021</v>
      </c>
      <c r="C58" s="343" t="s">
        <v>691</v>
      </c>
      <c r="D58" s="345">
        <v>44287</v>
      </c>
      <c r="E58" s="344">
        <v>122.92850765</v>
      </c>
      <c r="F58" s="344">
        <v>36.25192511992659</v>
      </c>
      <c r="G58" s="344">
        <v>-6.6598349943009794</v>
      </c>
    </row>
    <row r="59" spans="1:7" x14ac:dyDescent="0.2">
      <c r="A59" s="343" t="s">
        <v>736</v>
      </c>
      <c r="B59" s="344">
        <v>2021</v>
      </c>
      <c r="C59" s="343" t="s">
        <v>693</v>
      </c>
      <c r="D59" s="345">
        <v>44317</v>
      </c>
      <c r="E59" s="344">
        <v>131.35524186999999</v>
      </c>
      <c r="F59" s="344">
        <v>30.800283734175466</v>
      </c>
      <c r="G59" s="344">
        <v>6.854987814537246</v>
      </c>
    </row>
    <row r="60" spans="1:7" x14ac:dyDescent="0.2">
      <c r="A60" s="343" t="s">
        <v>666</v>
      </c>
      <c r="B60" s="344">
        <v>2021</v>
      </c>
      <c r="C60" s="343" t="s">
        <v>694</v>
      </c>
      <c r="D60" s="345">
        <v>44348</v>
      </c>
      <c r="E60" s="344">
        <v>126.55111542</v>
      </c>
      <c r="F60" s="344">
        <v>14.617202642916519</v>
      </c>
      <c r="G60" s="344">
        <v>-3.6573541958489519</v>
      </c>
    </row>
    <row r="61" spans="1:7" x14ac:dyDescent="0.2">
      <c r="A61" s="343" t="s">
        <v>674</v>
      </c>
      <c r="B61" s="344">
        <v>2021</v>
      </c>
      <c r="C61" s="343" t="s">
        <v>695</v>
      </c>
      <c r="D61" s="345">
        <v>44378</v>
      </c>
      <c r="E61" s="344">
        <v>125.88623293000001</v>
      </c>
      <c r="F61" s="344">
        <v>6.4746917463763252</v>
      </c>
      <c r="G61" s="344">
        <v>-0.52538651105</v>
      </c>
    </row>
    <row r="62" spans="1:7" x14ac:dyDescent="0.2">
      <c r="A62" s="343" t="s">
        <v>683</v>
      </c>
      <c r="B62" s="344">
        <v>2021</v>
      </c>
      <c r="C62" s="343" t="s">
        <v>696</v>
      </c>
      <c r="D62" s="345">
        <v>44409</v>
      </c>
      <c r="E62" s="344">
        <v>128.27233014999999</v>
      </c>
      <c r="F62" s="344">
        <v>9.0960658737877402</v>
      </c>
      <c r="G62" s="344">
        <v>1.8954393697099423</v>
      </c>
    </row>
    <row r="63" spans="1:7" x14ac:dyDescent="0.2">
      <c r="A63" s="343" t="s">
        <v>738</v>
      </c>
      <c r="B63" s="344">
        <v>2021</v>
      </c>
      <c r="C63" s="343" t="s">
        <v>698</v>
      </c>
      <c r="D63" s="345">
        <v>44440</v>
      </c>
      <c r="E63" s="344">
        <v>125.66698891</v>
      </c>
      <c r="F63" s="344">
        <v>5.5437478925693684</v>
      </c>
      <c r="G63" s="344">
        <v>-2.0311015142184874</v>
      </c>
    </row>
    <row r="64" spans="1:7" x14ac:dyDescent="0.2">
      <c r="A64" s="343" t="s">
        <v>753</v>
      </c>
      <c r="B64" s="344">
        <v>2021</v>
      </c>
      <c r="C64" s="343" t="s">
        <v>700</v>
      </c>
      <c r="D64" s="345">
        <v>44470</v>
      </c>
      <c r="E64" s="344">
        <v>130.13136793999999</v>
      </c>
      <c r="F64" s="344">
        <v>4.916859951340796</v>
      </c>
      <c r="G64" s="344">
        <v>3.5525471476023682</v>
      </c>
    </row>
    <row r="65" spans="1:7" x14ac:dyDescent="0.2">
      <c r="A65" s="343" t="s">
        <v>763</v>
      </c>
      <c r="B65" s="344">
        <v>2021</v>
      </c>
      <c r="C65" s="343" t="s">
        <v>702</v>
      </c>
      <c r="D65" s="345">
        <v>44501</v>
      </c>
      <c r="E65" s="344">
        <v>146.43357187000001</v>
      </c>
      <c r="F65" s="344">
        <v>4.2560129921715273</v>
      </c>
      <c r="G65" s="344">
        <v>12.527497549642696</v>
      </c>
    </row>
    <row r="66" spans="1:7" x14ac:dyDescent="0.2">
      <c r="A66" s="343" t="s">
        <v>769</v>
      </c>
      <c r="B66" s="344">
        <v>2021</v>
      </c>
      <c r="C66" s="343" t="s">
        <v>704</v>
      </c>
      <c r="D66" s="345">
        <v>44531</v>
      </c>
      <c r="E66" s="344">
        <v>157.86699716999999</v>
      </c>
      <c r="F66" s="344">
        <v>2.3564074316000934</v>
      </c>
      <c r="G66" s="344">
        <v>7.8079262521508968</v>
      </c>
    </row>
    <row r="67" spans="1:7" x14ac:dyDescent="0.2">
      <c r="A67" s="343" t="s">
        <v>1057</v>
      </c>
      <c r="B67" s="344">
        <v>2022</v>
      </c>
      <c r="C67" s="343" t="s">
        <v>685</v>
      </c>
      <c r="D67" s="345">
        <v>44562</v>
      </c>
      <c r="E67" s="344">
        <v>128.35022938</v>
      </c>
      <c r="F67" s="344">
        <v>6.8182076673701673</v>
      </c>
      <c r="G67" s="344">
        <v>-18.697237750214939</v>
      </c>
    </row>
    <row r="68" spans="1:7" x14ac:dyDescent="0.2">
      <c r="A68" s="343" t="s">
        <v>1030</v>
      </c>
      <c r="B68" s="344">
        <v>2022</v>
      </c>
      <c r="C68" s="343" t="s">
        <v>687</v>
      </c>
      <c r="D68" s="345">
        <v>44593</v>
      </c>
      <c r="E68" s="344">
        <v>122.11209402</v>
      </c>
      <c r="F68" s="344">
        <v>6.5107291375877701</v>
      </c>
      <c r="G68" s="344">
        <v>-4.8602448083914762</v>
      </c>
    </row>
    <row r="69" spans="1:7" x14ac:dyDescent="0.2">
      <c r="A69" s="343" t="s">
        <v>1110</v>
      </c>
      <c r="B69" s="344">
        <v>2022</v>
      </c>
      <c r="C69" s="343" t="s">
        <v>689</v>
      </c>
      <c r="D69" s="345">
        <v>44621</v>
      </c>
      <c r="E69" s="344">
        <v>136.55563246</v>
      </c>
      <c r="F69" s="344">
        <v>3.6873017491153854</v>
      </c>
      <c r="G69" s="344">
        <v>11.828098237046348</v>
      </c>
    </row>
    <row r="70" spans="1:7" x14ac:dyDescent="0.2">
      <c r="A70" s="343" t="s">
        <v>1083</v>
      </c>
      <c r="B70" s="344">
        <v>2022</v>
      </c>
      <c r="C70" s="343" t="s">
        <v>691</v>
      </c>
      <c r="D70" s="345">
        <v>44652</v>
      </c>
      <c r="E70" s="344">
        <v>128.89852368999999</v>
      </c>
      <c r="F70" s="344">
        <v>4.8564943593049383</v>
      </c>
      <c r="G70" s="344">
        <v>-5.607318154557217</v>
      </c>
    </row>
    <row r="71" spans="1:7" x14ac:dyDescent="0.2">
      <c r="A71" s="343" t="s">
        <v>1124</v>
      </c>
      <c r="B71" s="344">
        <v>2022</v>
      </c>
      <c r="C71" s="343" t="s">
        <v>693</v>
      </c>
      <c r="D71" s="345">
        <v>44682</v>
      </c>
      <c r="E71" s="344">
        <v>139.01580835999999</v>
      </c>
      <c r="F71" s="344">
        <v>5.8319457837712623</v>
      </c>
      <c r="G71" s="344">
        <v>7.8490306796158498</v>
      </c>
    </row>
    <row r="72" spans="1:7" x14ac:dyDescent="0.2">
      <c r="A72" s="343" t="s">
        <v>1135</v>
      </c>
      <c r="B72" s="344">
        <v>2022</v>
      </c>
      <c r="C72" s="343" t="s">
        <v>694</v>
      </c>
      <c r="D72" s="345">
        <v>44713</v>
      </c>
      <c r="E72" s="344">
        <v>130.70026246</v>
      </c>
      <c r="F72" s="344">
        <v>3.2786333223770829</v>
      </c>
      <c r="G72" s="344">
        <v>-5.9817268252440572</v>
      </c>
    </row>
    <row r="73" spans="1:7" x14ac:dyDescent="0.2">
      <c r="A73" s="343" t="s">
        <v>1143</v>
      </c>
      <c r="B73" s="344">
        <v>2022</v>
      </c>
      <c r="C73" s="343" t="s">
        <v>695</v>
      </c>
      <c r="D73" s="345">
        <v>44743</v>
      </c>
      <c r="E73" s="344">
        <v>132.93096629999999</v>
      </c>
      <c r="F73" s="344">
        <v>5.5961110329810779</v>
      </c>
      <c r="G73" s="344">
        <v>1.7067324870006919</v>
      </c>
    </row>
    <row r="74" spans="1:7" x14ac:dyDescent="0.2">
      <c r="A74" s="343" t="s">
        <v>1162</v>
      </c>
      <c r="B74" s="344">
        <v>2022</v>
      </c>
      <c r="C74" s="343" t="s">
        <v>696</v>
      </c>
      <c r="D74" s="345">
        <v>44774</v>
      </c>
      <c r="E74" s="344">
        <v>133.46187771999999</v>
      </c>
      <c r="F74" s="344">
        <v>4.0457264352580271</v>
      </c>
      <c r="G74" s="344">
        <v>0.39938882171504636</v>
      </c>
    </row>
    <row r="75" spans="1:7" x14ac:dyDescent="0.2">
      <c r="A75" s="343" t="s">
        <v>1166</v>
      </c>
      <c r="B75" s="344">
        <v>2022</v>
      </c>
      <c r="C75" s="343" t="s">
        <v>698</v>
      </c>
      <c r="D75" s="345">
        <v>44805</v>
      </c>
      <c r="E75" s="344">
        <v>128.48485725</v>
      </c>
      <c r="F75" s="344">
        <v>2.2423297991313382</v>
      </c>
      <c r="G75" s="344">
        <v>-3.7291701233528736</v>
      </c>
    </row>
    <row r="76" spans="1:7" x14ac:dyDescent="0.2">
      <c r="A76" s="343" t="s">
        <v>1170</v>
      </c>
      <c r="B76" s="344">
        <v>2022</v>
      </c>
      <c r="C76" s="343" t="s">
        <v>700</v>
      </c>
      <c r="D76" s="345">
        <v>44835</v>
      </c>
      <c r="E76" s="344">
        <v>132.1898727</v>
      </c>
      <c r="F76" s="344">
        <v>1.5818666879373198</v>
      </c>
      <c r="G76" s="344">
        <v>2.8836203186115075</v>
      </c>
    </row>
    <row r="77" spans="1:7" x14ac:dyDescent="0.2">
      <c r="A77" s="343" t="s">
        <v>1183</v>
      </c>
      <c r="B77" s="344">
        <v>2022</v>
      </c>
      <c r="C77" s="343" t="s">
        <v>702</v>
      </c>
      <c r="D77" s="345">
        <v>44866</v>
      </c>
      <c r="E77" s="344">
        <v>147.7925797</v>
      </c>
      <c r="F77" s="344">
        <v>0.9280712152582663</v>
      </c>
      <c r="G77" s="344">
        <v>11.803254425858912</v>
      </c>
    </row>
    <row r="78" spans="1:7" x14ac:dyDescent="0.2">
      <c r="A78" s="343" t="s">
        <v>1226</v>
      </c>
      <c r="B78" s="344">
        <v>2022</v>
      </c>
      <c r="C78" s="343" t="s">
        <v>704</v>
      </c>
      <c r="D78" s="345">
        <v>44896</v>
      </c>
      <c r="E78" s="344">
        <v>161.86017569000001</v>
      </c>
      <c r="F78" s="344">
        <v>2.52945744936159</v>
      </c>
      <c r="G78" s="344">
        <v>9.5184724554882383</v>
      </c>
    </row>
    <row r="79" spans="1:7" x14ac:dyDescent="0.2">
      <c r="A79" s="343" t="s">
        <v>1561</v>
      </c>
      <c r="B79" s="344">
        <v>2023</v>
      </c>
      <c r="C79" s="343" t="s">
        <v>685</v>
      </c>
      <c r="D79" s="345">
        <v>44927</v>
      </c>
      <c r="E79" s="344">
        <v>135.22164699999999</v>
      </c>
      <c r="F79" s="344">
        <v>5.3536465444530927</v>
      </c>
      <c r="G79" s="344">
        <v>-16.457741119111972</v>
      </c>
    </row>
  </sheetData>
  <mergeCells count="1">
    <mergeCell ref="H1:I1"/>
  </mergeCells>
  <hyperlinks>
    <hyperlink ref="H1:I1" location="Index!A1" display="Regresar al Índice" xr:uid="{30DB8CD8-DE7A-4E7F-AFAE-8CD91A3D95C6}"/>
  </hyperlink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1BF72-C7ED-4D92-8289-009747FC0795}">
  <sheetPr codeName="Hoja82"/>
  <dimension ref="A1:I38"/>
  <sheetViews>
    <sheetView workbookViewId="0">
      <selection activeCell="A2" sqref="A2"/>
    </sheetView>
  </sheetViews>
  <sheetFormatPr baseColWidth="10" defaultColWidth="9.140625" defaultRowHeight="12.75" x14ac:dyDescent="0.2"/>
  <cols>
    <col min="1" max="16384" width="9.140625" style="343"/>
  </cols>
  <sheetData>
    <row r="1" spans="1:9" x14ac:dyDescent="0.2">
      <c r="A1" s="107" t="s">
        <v>1793</v>
      </c>
      <c r="H1" s="409" t="s">
        <v>38</v>
      </c>
      <c r="I1" s="409"/>
    </row>
    <row r="5" spans="1:9" x14ac:dyDescent="0.2">
      <c r="C5" s="343" t="s">
        <v>622</v>
      </c>
    </row>
    <row r="6" spans="1:9" x14ac:dyDescent="0.2">
      <c r="A6" s="343" t="s">
        <v>3</v>
      </c>
      <c r="B6" s="343" t="s">
        <v>1567</v>
      </c>
      <c r="C6" s="343">
        <v>6.7123910817536441</v>
      </c>
    </row>
    <row r="7" spans="1:9" x14ac:dyDescent="0.2">
      <c r="A7" s="343" t="s">
        <v>627</v>
      </c>
      <c r="B7" s="343" t="s">
        <v>1567</v>
      </c>
      <c r="C7" s="343">
        <v>1.9115817921576166</v>
      </c>
    </row>
    <row r="8" spans="1:9" x14ac:dyDescent="0.2">
      <c r="A8" s="343" t="s">
        <v>624</v>
      </c>
      <c r="B8" s="343" t="s">
        <v>1567</v>
      </c>
      <c r="C8" s="343">
        <v>7.4510042933175242</v>
      </c>
    </row>
    <row r="9" spans="1:9" x14ac:dyDescent="0.2">
      <c r="A9" s="343" t="s">
        <v>6</v>
      </c>
      <c r="B9" s="343" t="s">
        <v>1567</v>
      </c>
      <c r="C9" s="343">
        <v>7.5849791231060655</v>
      </c>
    </row>
    <row r="10" spans="1:9" x14ac:dyDescent="0.2">
      <c r="A10" s="343" t="s">
        <v>7</v>
      </c>
      <c r="B10" s="343" t="s">
        <v>1567</v>
      </c>
      <c r="C10" s="343">
        <v>0.19259409611247741</v>
      </c>
    </row>
    <row r="11" spans="1:9" x14ac:dyDescent="0.2">
      <c r="A11" s="343" t="s">
        <v>8</v>
      </c>
      <c r="B11" s="343" t="s">
        <v>1567</v>
      </c>
      <c r="C11" s="343">
        <v>4.927791950745303</v>
      </c>
    </row>
    <row r="12" spans="1:9" x14ac:dyDescent="0.2">
      <c r="A12" s="343" t="s">
        <v>625</v>
      </c>
      <c r="B12" s="343" t="s">
        <v>1567</v>
      </c>
      <c r="C12" s="343">
        <v>6.4717129108484279</v>
      </c>
    </row>
    <row r="13" spans="1:9" x14ac:dyDescent="0.2">
      <c r="A13" s="343" t="s">
        <v>10</v>
      </c>
      <c r="B13" s="343" t="s">
        <v>1567</v>
      </c>
      <c r="C13" s="343">
        <v>7.433740465544715</v>
      </c>
    </row>
    <row r="14" spans="1:9" x14ac:dyDescent="0.2">
      <c r="A14" s="343" t="s">
        <v>11</v>
      </c>
      <c r="B14" s="343" t="s">
        <v>1567</v>
      </c>
      <c r="C14" s="343">
        <v>-2.9031415705526422</v>
      </c>
    </row>
    <row r="15" spans="1:9" x14ac:dyDescent="0.2">
      <c r="A15" s="343" t="s">
        <v>12</v>
      </c>
      <c r="B15" s="343" t="s">
        <v>1567</v>
      </c>
      <c r="C15" s="343">
        <v>3.8785139690098482</v>
      </c>
    </row>
    <row r="16" spans="1:9" x14ac:dyDescent="0.2">
      <c r="A16" s="343" t="s">
        <v>629</v>
      </c>
      <c r="B16" s="343" t="s">
        <v>1567</v>
      </c>
      <c r="C16" s="343">
        <v>3.4846192522260622</v>
      </c>
    </row>
    <row r="17" spans="1:3" x14ac:dyDescent="0.2">
      <c r="A17" s="343" t="s">
        <v>14</v>
      </c>
      <c r="B17" s="343" t="s">
        <v>1567</v>
      </c>
      <c r="C17" s="343">
        <v>5.4634198904950404</v>
      </c>
    </row>
    <row r="18" spans="1:3" x14ac:dyDescent="0.2">
      <c r="A18" s="343" t="s">
        <v>15</v>
      </c>
      <c r="B18" s="343" t="s">
        <v>1567</v>
      </c>
      <c r="C18" s="343">
        <v>-0.39700790168957534</v>
      </c>
    </row>
    <row r="19" spans="1:3" x14ac:dyDescent="0.2">
      <c r="A19" s="343" t="s">
        <v>16</v>
      </c>
      <c r="B19" s="343" t="s">
        <v>1567</v>
      </c>
      <c r="C19" s="343">
        <v>1.3615018766584055</v>
      </c>
    </row>
    <row r="20" spans="1:3" x14ac:dyDescent="0.2">
      <c r="A20" s="343" t="s">
        <v>0</v>
      </c>
      <c r="B20" s="343" t="s">
        <v>1567</v>
      </c>
      <c r="C20" s="343">
        <v>5.3536465444530927</v>
      </c>
    </row>
    <row r="21" spans="1:3" x14ac:dyDescent="0.2">
      <c r="A21" s="343" t="s">
        <v>17</v>
      </c>
      <c r="B21" s="343" t="s">
        <v>1567</v>
      </c>
      <c r="C21" s="343">
        <v>-0.49027828459603162</v>
      </c>
    </row>
    <row r="22" spans="1:3" x14ac:dyDescent="0.2">
      <c r="A22" s="343" t="s">
        <v>18</v>
      </c>
      <c r="B22" s="343" t="s">
        <v>1567</v>
      </c>
      <c r="C22" s="343">
        <v>6.6407214007924207</v>
      </c>
    </row>
    <row r="23" spans="1:3" x14ac:dyDescent="0.2">
      <c r="A23" s="343" t="s">
        <v>1</v>
      </c>
      <c r="B23" s="343" t="s">
        <v>1567</v>
      </c>
      <c r="C23" s="343">
        <v>5.2973611768105338</v>
      </c>
    </row>
    <row r="24" spans="1:3" x14ac:dyDescent="0.2">
      <c r="A24" s="343" t="s">
        <v>19</v>
      </c>
      <c r="B24" s="343" t="s">
        <v>1567</v>
      </c>
      <c r="C24" s="343">
        <v>8.1359034525506981</v>
      </c>
    </row>
    <row r="25" spans="1:3" x14ac:dyDescent="0.2">
      <c r="A25" s="343" t="s">
        <v>626</v>
      </c>
      <c r="B25" s="343" t="s">
        <v>1567</v>
      </c>
      <c r="C25" s="343">
        <v>7.8806422103646616</v>
      </c>
    </row>
    <row r="26" spans="1:3" x14ac:dyDescent="0.2">
      <c r="A26" s="343" t="s">
        <v>21</v>
      </c>
      <c r="B26" s="343" t="s">
        <v>1567</v>
      </c>
      <c r="C26" s="343">
        <v>0.16014671217808635</v>
      </c>
    </row>
    <row r="27" spans="1:3" x14ac:dyDescent="0.2">
      <c r="A27" s="343" t="s">
        <v>22</v>
      </c>
      <c r="B27" s="343" t="s">
        <v>1567</v>
      </c>
      <c r="C27" s="343">
        <v>3.1984163721980834</v>
      </c>
    </row>
    <row r="28" spans="1:3" x14ac:dyDescent="0.2">
      <c r="A28" s="343" t="s">
        <v>23</v>
      </c>
      <c r="B28" s="343" t="s">
        <v>1567</v>
      </c>
      <c r="C28" s="343">
        <v>2.7941044563857065</v>
      </c>
    </row>
    <row r="29" spans="1:3" x14ac:dyDescent="0.2">
      <c r="A29" s="343" t="s">
        <v>623</v>
      </c>
      <c r="B29" s="343" t="s">
        <v>1567</v>
      </c>
      <c r="C29" s="343">
        <v>8.0273034960208101</v>
      </c>
    </row>
    <row r="30" spans="1:3" x14ac:dyDescent="0.2">
      <c r="A30" s="343" t="s">
        <v>628</v>
      </c>
      <c r="B30" s="343" t="s">
        <v>1567</v>
      </c>
      <c r="C30" s="343">
        <v>2.9369893476376046</v>
      </c>
    </row>
    <row r="31" spans="1:3" x14ac:dyDescent="0.2">
      <c r="A31" s="343" t="s">
        <v>26</v>
      </c>
      <c r="B31" s="343" t="s">
        <v>1567</v>
      </c>
      <c r="C31" s="343">
        <v>4.3742723695043226</v>
      </c>
    </row>
    <row r="32" spans="1:3" x14ac:dyDescent="0.2">
      <c r="A32" s="343" t="s">
        <v>27</v>
      </c>
      <c r="B32" s="343" t="s">
        <v>1567</v>
      </c>
      <c r="C32" s="343">
        <v>2.6358165698403404</v>
      </c>
    </row>
    <row r="33" spans="1:3" x14ac:dyDescent="0.2">
      <c r="A33" s="343" t="s">
        <v>28</v>
      </c>
      <c r="B33" s="343" t="s">
        <v>1567</v>
      </c>
      <c r="C33" s="343">
        <v>4.948296065787428</v>
      </c>
    </row>
    <row r="34" spans="1:3" x14ac:dyDescent="0.2">
      <c r="A34" s="343" t="s">
        <v>29</v>
      </c>
      <c r="B34" s="343" t="s">
        <v>1567</v>
      </c>
      <c r="C34" s="343">
        <v>5.91598511769977</v>
      </c>
    </row>
    <row r="35" spans="1:3" x14ac:dyDescent="0.2">
      <c r="A35" s="343" t="s">
        <v>30</v>
      </c>
      <c r="B35" s="343" t="s">
        <v>1567</v>
      </c>
      <c r="C35" s="343">
        <v>0.78786132278375243</v>
      </c>
    </row>
    <row r="36" spans="1:3" x14ac:dyDescent="0.2">
      <c r="A36" s="343" t="s">
        <v>31</v>
      </c>
      <c r="B36" s="343" t="s">
        <v>1567</v>
      </c>
      <c r="C36" s="343">
        <v>1.7403878755307474</v>
      </c>
    </row>
    <row r="37" spans="1:3" x14ac:dyDescent="0.2">
      <c r="A37" s="343" t="s">
        <v>32</v>
      </c>
      <c r="B37" s="343" t="s">
        <v>1567</v>
      </c>
      <c r="C37" s="343">
        <v>11.078997129237303</v>
      </c>
    </row>
    <row r="38" spans="1:3" x14ac:dyDescent="0.2">
      <c r="A38" s="343" t="s">
        <v>33</v>
      </c>
      <c r="B38" s="343" t="s">
        <v>1567</v>
      </c>
      <c r="C38" s="343">
        <v>32.925298177238325</v>
      </c>
    </row>
  </sheetData>
  <mergeCells count="1">
    <mergeCell ref="H1:I1"/>
  </mergeCells>
  <hyperlinks>
    <hyperlink ref="H1:I1" location="Index!A1" display="Regresar al Índice" xr:uid="{6A53A005-E575-4CF6-BF7D-089E310F37DE}"/>
  </hyperlinks>
  <pageMargins left="0.7" right="0.7" top="0.75" bottom="0.75" header="0.3" footer="0.3"/>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F24D0-8430-48BC-A638-086410673F2F}">
  <sheetPr codeName="Hoja130"/>
  <dimension ref="A1:I54"/>
  <sheetViews>
    <sheetView workbookViewId="0">
      <selection activeCell="A2" sqref="A2"/>
    </sheetView>
  </sheetViews>
  <sheetFormatPr baseColWidth="10" defaultColWidth="9.140625" defaultRowHeight="12.75" x14ac:dyDescent="0.2"/>
  <cols>
    <col min="1" max="1" width="10.42578125" style="343" bestFit="1" customWidth="1"/>
    <col min="2" max="3" width="9.28515625" style="343" bestFit="1" customWidth="1"/>
    <col min="4" max="16384" width="9.140625" style="343"/>
  </cols>
  <sheetData>
    <row r="1" spans="1:9" x14ac:dyDescent="0.2">
      <c r="A1" s="107" t="s">
        <v>1794</v>
      </c>
      <c r="H1" s="409" t="s">
        <v>38</v>
      </c>
      <c r="I1" s="409"/>
    </row>
    <row r="5" spans="1:9" x14ac:dyDescent="0.2">
      <c r="A5" s="343" t="s">
        <v>465</v>
      </c>
      <c r="B5" s="343" t="s">
        <v>755</v>
      </c>
      <c r="C5" s="343" t="s">
        <v>756</v>
      </c>
    </row>
    <row r="6" spans="1:9" x14ac:dyDescent="0.2">
      <c r="A6" s="345">
        <v>43466</v>
      </c>
      <c r="B6" s="346">
        <v>163.45782470703125</v>
      </c>
      <c r="C6" s="346">
        <v>-15.703104019165039</v>
      </c>
    </row>
    <row r="7" spans="1:9" x14ac:dyDescent="0.2">
      <c r="A7" s="345">
        <v>43497</v>
      </c>
      <c r="B7" s="346">
        <v>135.48968505859375</v>
      </c>
      <c r="C7" s="346">
        <v>-21.459388732910156</v>
      </c>
      <c r="G7" s="343" t="s">
        <v>1670</v>
      </c>
    </row>
    <row r="8" spans="1:9" x14ac:dyDescent="0.2">
      <c r="A8" s="345">
        <v>43525</v>
      </c>
      <c r="B8" s="346">
        <v>150.82621765136719</v>
      </c>
      <c r="C8" s="346">
        <v>-11.47021484375</v>
      </c>
      <c r="G8" s="343" t="s">
        <v>765</v>
      </c>
    </row>
    <row r="9" spans="1:9" x14ac:dyDescent="0.2">
      <c r="A9" s="345">
        <v>43556</v>
      </c>
      <c r="B9" s="346">
        <v>193.48121643066406</v>
      </c>
      <c r="C9" s="346">
        <v>-7.1492047309875488</v>
      </c>
    </row>
    <row r="10" spans="1:9" x14ac:dyDescent="0.2">
      <c r="A10" s="345">
        <v>43586</v>
      </c>
      <c r="B10" s="346">
        <v>171.46928405761719</v>
      </c>
      <c r="C10" s="346">
        <v>-22.011680603027344</v>
      </c>
    </row>
    <row r="11" spans="1:9" x14ac:dyDescent="0.2">
      <c r="A11" s="345">
        <v>43617</v>
      </c>
      <c r="B11" s="346">
        <v>231.55415344238281</v>
      </c>
      <c r="C11" s="346">
        <v>-4.179323673248291</v>
      </c>
    </row>
    <row r="12" spans="1:9" x14ac:dyDescent="0.2">
      <c r="A12" s="345">
        <v>43647</v>
      </c>
      <c r="B12" s="346">
        <v>238.86653137207031</v>
      </c>
      <c r="C12" s="346">
        <v>-15.475424766540527</v>
      </c>
    </row>
    <row r="13" spans="1:9" x14ac:dyDescent="0.2">
      <c r="A13" s="345">
        <v>43678</v>
      </c>
      <c r="B13" s="346">
        <v>184.42926025390625</v>
      </c>
      <c r="C13" s="346">
        <v>-27.275712966918945</v>
      </c>
    </row>
    <row r="14" spans="1:9" x14ac:dyDescent="0.2">
      <c r="A14" s="345">
        <v>43709</v>
      </c>
      <c r="B14" s="346">
        <v>160.89328002929688</v>
      </c>
      <c r="C14" s="346">
        <v>-3.9122731685638428</v>
      </c>
    </row>
    <row r="15" spans="1:9" x14ac:dyDescent="0.2">
      <c r="A15" s="345">
        <v>43739</v>
      </c>
      <c r="B15" s="346">
        <v>174.25498962402344</v>
      </c>
      <c r="C15" s="346">
        <v>4.6140198707580566</v>
      </c>
    </row>
    <row r="16" spans="1:9" x14ac:dyDescent="0.2">
      <c r="A16" s="345">
        <v>43770</v>
      </c>
      <c r="B16" s="346">
        <v>157.72135925292969</v>
      </c>
      <c r="C16" s="346">
        <v>-12.000563621520996</v>
      </c>
    </row>
    <row r="17" spans="1:3" x14ac:dyDescent="0.2">
      <c r="A17" s="345">
        <v>43800</v>
      </c>
      <c r="B17" s="346">
        <v>152.10691833496094</v>
      </c>
      <c r="C17" s="346">
        <v>-23.498899459838867</v>
      </c>
    </row>
    <row r="18" spans="1:3" x14ac:dyDescent="0.2">
      <c r="A18" s="345">
        <v>43831</v>
      </c>
      <c r="B18" s="346">
        <v>124.08974456787109</v>
      </c>
      <c r="C18" s="346">
        <v>-24.084548950195313</v>
      </c>
    </row>
    <row r="19" spans="1:3" x14ac:dyDescent="0.2">
      <c r="A19" s="345">
        <v>43862</v>
      </c>
      <c r="B19" s="346">
        <v>118.30882263183594</v>
      </c>
      <c r="C19" s="346">
        <v>-12.680568695068359</v>
      </c>
    </row>
    <row r="20" spans="1:3" x14ac:dyDescent="0.2">
      <c r="A20" s="345">
        <v>43891</v>
      </c>
      <c r="B20" s="346">
        <v>100.41020202636719</v>
      </c>
      <c r="C20" s="346">
        <v>-33.426559448242188</v>
      </c>
    </row>
    <row r="21" spans="1:3" x14ac:dyDescent="0.2">
      <c r="A21" s="345">
        <v>43922</v>
      </c>
      <c r="B21" s="346">
        <v>190.84259033203125</v>
      </c>
      <c r="C21" s="346">
        <v>-1.3637634515762329</v>
      </c>
    </row>
    <row r="22" spans="1:3" x14ac:dyDescent="0.2">
      <c r="A22" s="345">
        <v>43952</v>
      </c>
      <c r="B22" s="346">
        <v>198.54930114746094</v>
      </c>
      <c r="C22" s="346">
        <v>15.792925834655762</v>
      </c>
    </row>
    <row r="23" spans="1:3" x14ac:dyDescent="0.2">
      <c r="A23" s="345">
        <v>43983</v>
      </c>
      <c r="B23" s="346">
        <v>210.50617980957031</v>
      </c>
      <c r="C23" s="346">
        <v>-9.0898704528808594</v>
      </c>
    </row>
    <row r="24" spans="1:3" x14ac:dyDescent="0.2">
      <c r="A24" s="345">
        <v>44013</v>
      </c>
      <c r="B24" s="346">
        <v>204.16973876953125</v>
      </c>
      <c r="C24" s="346">
        <v>-14.525598526000977</v>
      </c>
    </row>
    <row r="25" spans="1:3" x14ac:dyDescent="0.2">
      <c r="A25" s="345">
        <v>44044</v>
      </c>
      <c r="B25" s="346">
        <v>210.72662353515625</v>
      </c>
      <c r="C25" s="346">
        <v>14.258780479431152</v>
      </c>
    </row>
    <row r="26" spans="1:3" x14ac:dyDescent="0.2">
      <c r="A26" s="345">
        <v>44075</v>
      </c>
      <c r="B26" s="346">
        <v>229.5341796875</v>
      </c>
      <c r="C26" s="346">
        <v>42.662376403808594</v>
      </c>
    </row>
    <row r="27" spans="1:3" x14ac:dyDescent="0.2">
      <c r="A27" s="345">
        <v>44105</v>
      </c>
      <c r="B27" s="346">
        <v>233.399169921875</v>
      </c>
      <c r="C27" s="346">
        <v>33.941169738769531</v>
      </c>
    </row>
    <row r="28" spans="1:3" x14ac:dyDescent="0.2">
      <c r="A28" s="345">
        <v>44136</v>
      </c>
      <c r="B28" s="346">
        <v>275.80868530273438</v>
      </c>
      <c r="C28" s="346">
        <v>74.870849609375</v>
      </c>
    </row>
    <row r="29" spans="1:3" x14ac:dyDescent="0.2">
      <c r="A29" s="345">
        <v>44166</v>
      </c>
      <c r="B29" s="346">
        <v>243.2916259765625</v>
      </c>
      <c r="C29" s="346">
        <v>59.947772979736328</v>
      </c>
    </row>
    <row r="30" spans="1:3" x14ac:dyDescent="0.2">
      <c r="A30" s="345">
        <v>44197</v>
      </c>
      <c r="B30" s="346">
        <v>235.05438232421875</v>
      </c>
      <c r="C30" s="346">
        <v>89.422889709472656</v>
      </c>
    </row>
    <row r="31" spans="1:3" x14ac:dyDescent="0.2">
      <c r="A31" s="345">
        <v>44228</v>
      </c>
      <c r="B31" s="346">
        <v>232.94371032714844</v>
      </c>
      <c r="C31" s="346">
        <v>96.894622802734375</v>
      </c>
    </row>
    <row r="32" spans="1:3" x14ac:dyDescent="0.2">
      <c r="A32" s="345">
        <v>44256</v>
      </c>
      <c r="B32" s="346">
        <v>268.57821655273438</v>
      </c>
      <c r="C32" s="346">
        <v>167.48100280761719</v>
      </c>
    </row>
    <row r="33" spans="1:3" x14ac:dyDescent="0.2">
      <c r="A33" s="345">
        <v>44287</v>
      </c>
      <c r="B33" s="346">
        <v>282.51284790039063</v>
      </c>
      <c r="C33" s="346">
        <v>48.03448486328125</v>
      </c>
    </row>
    <row r="34" spans="1:3" x14ac:dyDescent="0.2">
      <c r="A34" s="345">
        <v>44317</v>
      </c>
      <c r="B34" s="346">
        <v>283.82608032226563</v>
      </c>
      <c r="C34" s="346">
        <v>42.949928283691406</v>
      </c>
    </row>
    <row r="35" spans="1:3" x14ac:dyDescent="0.2">
      <c r="A35" s="345">
        <v>44348</v>
      </c>
      <c r="B35" s="346">
        <v>312.56393432617188</v>
      </c>
      <c r="C35" s="346">
        <v>48.482070922851563</v>
      </c>
    </row>
    <row r="36" spans="1:3" x14ac:dyDescent="0.2">
      <c r="A36" s="345">
        <v>44378</v>
      </c>
      <c r="B36" s="346">
        <v>318.55026245117188</v>
      </c>
      <c r="C36" s="346">
        <v>56.022270202636719</v>
      </c>
    </row>
    <row r="37" spans="1:3" x14ac:dyDescent="0.2">
      <c r="A37" s="345">
        <v>44409</v>
      </c>
      <c r="B37" s="346">
        <v>294.325439453125</v>
      </c>
      <c r="C37" s="346">
        <v>39.67169189453125</v>
      </c>
    </row>
    <row r="38" spans="1:3" x14ac:dyDescent="0.2">
      <c r="A38" s="345">
        <v>44440</v>
      </c>
      <c r="B38" s="346">
        <v>331.66336059570313</v>
      </c>
      <c r="C38" s="346">
        <v>44.494106292724609</v>
      </c>
    </row>
    <row r="39" spans="1:3" x14ac:dyDescent="0.2">
      <c r="A39" s="345">
        <v>44470</v>
      </c>
      <c r="B39" s="346">
        <v>322.04443359375</v>
      </c>
      <c r="C39" s="346">
        <v>37.980110168457031</v>
      </c>
    </row>
    <row r="40" spans="1:3" x14ac:dyDescent="0.2">
      <c r="A40" s="345">
        <v>44501</v>
      </c>
      <c r="B40" s="346">
        <v>343.17645263671875</v>
      </c>
      <c r="C40" s="346">
        <v>24.425542831420898</v>
      </c>
    </row>
    <row r="41" spans="1:3" x14ac:dyDescent="0.2">
      <c r="A41" s="345">
        <v>44531</v>
      </c>
      <c r="B41" s="346">
        <v>341.20730590820313</v>
      </c>
      <c r="C41" s="346">
        <v>40.246219635009766</v>
      </c>
    </row>
    <row r="42" spans="1:3" x14ac:dyDescent="0.2">
      <c r="A42" s="345">
        <v>44562</v>
      </c>
      <c r="B42" s="346">
        <v>315.3050537109375</v>
      </c>
      <c r="C42" s="346">
        <v>34.141319274902344</v>
      </c>
    </row>
    <row r="43" spans="1:3" x14ac:dyDescent="0.2">
      <c r="A43" s="345">
        <v>44593</v>
      </c>
      <c r="B43" s="346">
        <v>361.90304565429688</v>
      </c>
      <c r="C43" s="346">
        <v>55.360729217529297</v>
      </c>
    </row>
    <row r="44" spans="1:3" x14ac:dyDescent="0.2">
      <c r="A44" s="345">
        <v>44621</v>
      </c>
      <c r="B44" s="346">
        <v>345.328369140625</v>
      </c>
      <c r="C44" s="346">
        <v>28.576461791992188</v>
      </c>
    </row>
    <row r="45" spans="1:3" x14ac:dyDescent="0.2">
      <c r="A45" s="345">
        <v>44652</v>
      </c>
      <c r="B45" s="346">
        <v>392.130859375</v>
      </c>
      <c r="C45" s="346">
        <v>38.801071166992188</v>
      </c>
    </row>
    <row r="46" spans="1:3" x14ac:dyDescent="0.2">
      <c r="A46" s="345">
        <v>44682</v>
      </c>
      <c r="B46" s="346">
        <v>396.60675048828125</v>
      </c>
      <c r="C46" s="346">
        <v>39.735836029052734</v>
      </c>
    </row>
    <row r="47" spans="1:3" x14ac:dyDescent="0.2">
      <c r="A47" s="345">
        <v>44713</v>
      </c>
      <c r="B47" s="346">
        <v>463.162841796875</v>
      </c>
      <c r="C47" s="346">
        <v>48.181793212890625</v>
      </c>
    </row>
    <row r="48" spans="1:3" x14ac:dyDescent="0.2">
      <c r="A48" s="345">
        <v>44743</v>
      </c>
      <c r="B48" s="346">
        <v>441.79092407226563</v>
      </c>
      <c r="C48" s="346">
        <v>38.687980651855469</v>
      </c>
    </row>
    <row r="49" spans="1:3" x14ac:dyDescent="0.2">
      <c r="A49" s="345">
        <v>44774</v>
      </c>
      <c r="B49" s="346">
        <v>380.44998168945313</v>
      </c>
      <c r="C49" s="346">
        <v>29.26167106628418</v>
      </c>
    </row>
    <row r="50" spans="1:3" x14ac:dyDescent="0.2">
      <c r="A50" s="345">
        <v>44805</v>
      </c>
      <c r="B50" s="346">
        <v>394.69610595703125</v>
      </c>
      <c r="C50" s="346">
        <v>19.005037307739258</v>
      </c>
    </row>
    <row r="51" spans="1:3" x14ac:dyDescent="0.2">
      <c r="A51" s="345">
        <v>44835</v>
      </c>
      <c r="B51" s="346">
        <v>429.73818969726563</v>
      </c>
      <c r="C51" s="346">
        <v>33.440650939941406</v>
      </c>
    </row>
    <row r="52" spans="1:3" x14ac:dyDescent="0.2">
      <c r="A52" s="345">
        <v>44866</v>
      </c>
      <c r="B52" s="346">
        <v>440.0755615234375</v>
      </c>
      <c r="C52" s="346">
        <v>28.235942840576172</v>
      </c>
    </row>
    <row r="53" spans="1:3" x14ac:dyDescent="0.2">
      <c r="A53" s="345">
        <v>44896</v>
      </c>
      <c r="B53" s="346">
        <v>444.35931396484375</v>
      </c>
      <c r="C53" s="346">
        <v>30.231477737426758</v>
      </c>
    </row>
    <row r="54" spans="1:3" x14ac:dyDescent="0.2">
      <c r="A54" s="345">
        <v>44927</v>
      </c>
      <c r="B54" s="346">
        <v>394.24331665039063</v>
      </c>
      <c r="C54" s="346">
        <v>25.035520553588867</v>
      </c>
    </row>
  </sheetData>
  <mergeCells count="1">
    <mergeCell ref="H1:I1"/>
  </mergeCells>
  <hyperlinks>
    <hyperlink ref="H1:I1" location="Index!A1" display="Regresar al Índice" xr:uid="{493F5251-7956-49A5-B11A-4AF3969550DE}"/>
  </hyperlinks>
  <pageMargins left="0.7" right="0.7" top="0.75" bottom="0.75" header="0.3" footer="0.3"/>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BFFEB-D3E0-43C6-BB4B-CF66723B521C}">
  <sheetPr codeName="Hoja131"/>
  <dimension ref="A1:I38"/>
  <sheetViews>
    <sheetView workbookViewId="0">
      <selection activeCell="A2" sqref="A2"/>
    </sheetView>
  </sheetViews>
  <sheetFormatPr baseColWidth="10" defaultColWidth="9.140625" defaultRowHeight="12.75" x14ac:dyDescent="0.2"/>
  <cols>
    <col min="1" max="1" width="9.28515625" style="343" bestFit="1" customWidth="1"/>
    <col min="2" max="2" width="10.42578125" style="343" bestFit="1" customWidth="1"/>
    <col min="3" max="3" width="9.140625" style="343"/>
    <col min="4" max="4" width="9.28515625" style="343" bestFit="1" customWidth="1"/>
    <col min="5" max="16384" width="9.140625" style="343"/>
  </cols>
  <sheetData>
    <row r="1" spans="1:9" x14ac:dyDescent="0.2">
      <c r="A1" s="107" t="s">
        <v>1795</v>
      </c>
      <c r="H1" s="409" t="s">
        <v>38</v>
      </c>
      <c r="I1" s="409"/>
    </row>
    <row r="5" spans="1:9" x14ac:dyDescent="0.2">
      <c r="A5" s="343" t="s">
        <v>757</v>
      </c>
      <c r="B5" s="343" t="s">
        <v>465</v>
      </c>
      <c r="C5" s="343" t="s">
        <v>2</v>
      </c>
      <c r="D5" s="343" t="s">
        <v>756</v>
      </c>
    </row>
    <row r="6" spans="1:9" x14ac:dyDescent="0.2">
      <c r="A6" s="344">
        <v>51</v>
      </c>
      <c r="B6" s="345">
        <v>44927</v>
      </c>
      <c r="C6" s="343" t="s">
        <v>3</v>
      </c>
      <c r="D6" s="346">
        <v>28.480533599853516</v>
      </c>
    </row>
    <row r="7" spans="1:9" x14ac:dyDescent="0.2">
      <c r="A7" s="344">
        <v>51</v>
      </c>
      <c r="B7" s="345">
        <v>44927</v>
      </c>
      <c r="C7" s="343" t="s">
        <v>5</v>
      </c>
      <c r="D7" s="346">
        <v>80.029006958007813</v>
      </c>
      <c r="G7" s="343" t="s">
        <v>1671</v>
      </c>
    </row>
    <row r="8" spans="1:9" x14ac:dyDescent="0.2">
      <c r="A8" s="344">
        <v>51</v>
      </c>
      <c r="B8" s="345">
        <v>44927</v>
      </c>
      <c r="C8" s="343" t="s">
        <v>4</v>
      </c>
      <c r="D8" s="346">
        <v>53.794940948486328</v>
      </c>
      <c r="G8" s="343" t="s">
        <v>765</v>
      </c>
    </row>
    <row r="9" spans="1:9" x14ac:dyDescent="0.2">
      <c r="A9" s="344">
        <v>51</v>
      </c>
      <c r="B9" s="345">
        <v>44927</v>
      </c>
      <c r="C9" s="343" t="s">
        <v>6</v>
      </c>
      <c r="D9" s="346">
        <v>30.409206390380859</v>
      </c>
    </row>
    <row r="10" spans="1:9" x14ac:dyDescent="0.2">
      <c r="A10" s="344">
        <v>51</v>
      </c>
      <c r="B10" s="345">
        <v>44927</v>
      </c>
      <c r="C10" s="343" t="s">
        <v>7</v>
      </c>
      <c r="D10" s="346">
        <v>23.39723014831543</v>
      </c>
    </row>
    <row r="11" spans="1:9" x14ac:dyDescent="0.2">
      <c r="A11" s="344">
        <v>51</v>
      </c>
      <c r="B11" s="345">
        <v>44927</v>
      </c>
      <c r="C11" s="343" t="s">
        <v>8</v>
      </c>
      <c r="D11" s="346">
        <v>38.393146514892578</v>
      </c>
    </row>
    <row r="12" spans="1:9" x14ac:dyDescent="0.2">
      <c r="A12" s="344">
        <v>51</v>
      </c>
      <c r="B12" s="345">
        <v>44927</v>
      </c>
      <c r="C12" s="343" t="s">
        <v>9</v>
      </c>
      <c r="D12" s="346">
        <v>-2.0560204982757568</v>
      </c>
    </row>
    <row r="13" spans="1:9" x14ac:dyDescent="0.2">
      <c r="A13" s="344">
        <v>51</v>
      </c>
      <c r="B13" s="345">
        <v>44927</v>
      </c>
      <c r="C13" s="343" t="s">
        <v>10</v>
      </c>
      <c r="D13" s="346">
        <v>33.214637756347656</v>
      </c>
    </row>
    <row r="14" spans="1:9" x14ac:dyDescent="0.2">
      <c r="A14" s="344">
        <v>51</v>
      </c>
      <c r="B14" s="345">
        <v>44927</v>
      </c>
      <c r="C14" s="343" t="s">
        <v>11</v>
      </c>
      <c r="D14" s="346">
        <v>56.014213562011719</v>
      </c>
    </row>
    <row r="15" spans="1:9" x14ac:dyDescent="0.2">
      <c r="A15" s="344">
        <v>51</v>
      </c>
      <c r="B15" s="345">
        <v>44927</v>
      </c>
      <c r="C15" s="343" t="s">
        <v>12</v>
      </c>
      <c r="D15" s="346">
        <v>10.585022926330566</v>
      </c>
    </row>
    <row r="16" spans="1:9" x14ac:dyDescent="0.2">
      <c r="A16" s="344">
        <v>51</v>
      </c>
      <c r="B16" s="345">
        <v>44927</v>
      </c>
      <c r="C16" s="343" t="s">
        <v>13</v>
      </c>
      <c r="D16" s="346">
        <v>63.746257781982422</v>
      </c>
    </row>
    <row r="17" spans="1:4" x14ac:dyDescent="0.2">
      <c r="A17" s="344">
        <v>51</v>
      </c>
      <c r="B17" s="345">
        <v>44927</v>
      </c>
      <c r="C17" s="343" t="s">
        <v>14</v>
      </c>
      <c r="D17" s="346">
        <v>35.118724822998047</v>
      </c>
    </row>
    <row r="18" spans="1:4" x14ac:dyDescent="0.2">
      <c r="A18" s="344">
        <v>51</v>
      </c>
      <c r="B18" s="345">
        <v>44927</v>
      </c>
      <c r="C18" s="343" t="s">
        <v>15</v>
      </c>
      <c r="D18" s="346">
        <v>46.484935760498047</v>
      </c>
    </row>
    <row r="19" spans="1:4" x14ac:dyDescent="0.2">
      <c r="A19" s="344">
        <v>51</v>
      </c>
      <c r="B19" s="345">
        <v>44927</v>
      </c>
      <c r="C19" s="343" t="s">
        <v>16</v>
      </c>
      <c r="D19" s="346">
        <v>26.788314819335938</v>
      </c>
    </row>
    <row r="20" spans="1:4" x14ac:dyDescent="0.2">
      <c r="A20" s="344">
        <v>51</v>
      </c>
      <c r="B20" s="345">
        <v>44927</v>
      </c>
      <c r="C20" s="343" t="s">
        <v>0</v>
      </c>
      <c r="D20" s="346">
        <v>25.035520553588867</v>
      </c>
    </row>
    <row r="21" spans="1:4" x14ac:dyDescent="0.2">
      <c r="A21" s="344">
        <v>51</v>
      </c>
      <c r="B21" s="345">
        <v>44927</v>
      </c>
      <c r="C21" s="343" t="s">
        <v>17</v>
      </c>
      <c r="D21" s="346">
        <v>39.983516693115234</v>
      </c>
    </row>
    <row r="22" spans="1:4" x14ac:dyDescent="0.2">
      <c r="A22" s="344">
        <v>51</v>
      </c>
      <c r="B22" s="345">
        <v>44927</v>
      </c>
      <c r="C22" s="343" t="s">
        <v>18</v>
      </c>
      <c r="D22" s="346">
        <v>51.597007751464844</v>
      </c>
    </row>
    <row r="23" spans="1:4" x14ac:dyDescent="0.2">
      <c r="A23" s="344">
        <v>51</v>
      </c>
      <c r="B23" s="345">
        <v>44927</v>
      </c>
      <c r="C23" s="343" t="s">
        <v>19</v>
      </c>
      <c r="D23" s="346">
        <v>20.13331413269043</v>
      </c>
    </row>
    <row r="24" spans="1:4" x14ac:dyDescent="0.2">
      <c r="A24" s="344">
        <v>51</v>
      </c>
      <c r="B24" s="345">
        <v>44927</v>
      </c>
      <c r="C24" s="343" t="s">
        <v>20</v>
      </c>
      <c r="D24" s="346">
        <v>3.0975964069366455</v>
      </c>
    </row>
    <row r="25" spans="1:4" x14ac:dyDescent="0.2">
      <c r="A25" s="344">
        <v>51</v>
      </c>
      <c r="B25" s="345">
        <v>44927</v>
      </c>
      <c r="C25" s="343" t="s">
        <v>21</v>
      </c>
      <c r="D25" s="346">
        <v>-4.008326530456543</v>
      </c>
    </row>
    <row r="26" spans="1:4" x14ac:dyDescent="0.2">
      <c r="A26" s="344">
        <v>51</v>
      </c>
      <c r="B26" s="345">
        <v>44927</v>
      </c>
      <c r="C26" s="343" t="s">
        <v>22</v>
      </c>
      <c r="D26" s="346">
        <v>-1.4252833127975464</v>
      </c>
    </row>
    <row r="27" spans="1:4" x14ac:dyDescent="0.2">
      <c r="A27" s="344">
        <v>51</v>
      </c>
      <c r="B27" s="345">
        <v>44927</v>
      </c>
      <c r="C27" s="343" t="s">
        <v>23</v>
      </c>
      <c r="D27" s="346">
        <v>15.81383228302002</v>
      </c>
    </row>
    <row r="28" spans="1:4" x14ac:dyDescent="0.2">
      <c r="A28" s="344">
        <v>51</v>
      </c>
      <c r="B28" s="345">
        <v>44927</v>
      </c>
      <c r="C28" s="343" t="s">
        <v>24</v>
      </c>
      <c r="D28" s="346">
        <v>51.668964385986328</v>
      </c>
    </row>
    <row r="29" spans="1:4" x14ac:dyDescent="0.2">
      <c r="A29" s="344">
        <v>51</v>
      </c>
      <c r="B29" s="345">
        <v>44927</v>
      </c>
      <c r="C29" s="343" t="s">
        <v>25</v>
      </c>
      <c r="D29" s="346">
        <v>13.287867546081543</v>
      </c>
    </row>
    <row r="30" spans="1:4" x14ac:dyDescent="0.2">
      <c r="A30" s="344">
        <v>51</v>
      </c>
      <c r="B30" s="345">
        <v>44927</v>
      </c>
      <c r="C30" s="343" t="s">
        <v>26</v>
      </c>
      <c r="D30" s="346">
        <v>36.079563140869141</v>
      </c>
    </row>
    <row r="31" spans="1:4" x14ac:dyDescent="0.2">
      <c r="A31" s="344">
        <v>51</v>
      </c>
      <c r="B31" s="345">
        <v>44927</v>
      </c>
      <c r="C31" s="343" t="s">
        <v>27</v>
      </c>
      <c r="D31" s="346">
        <v>-12.044125556945801</v>
      </c>
    </row>
    <row r="32" spans="1:4" x14ac:dyDescent="0.2">
      <c r="A32" s="344">
        <v>51</v>
      </c>
      <c r="B32" s="345">
        <v>44927</v>
      </c>
      <c r="C32" s="343" t="s">
        <v>28</v>
      </c>
      <c r="D32" s="346">
        <v>59.270450592041016</v>
      </c>
    </row>
    <row r="33" spans="1:4" x14ac:dyDescent="0.2">
      <c r="A33" s="344">
        <v>51</v>
      </c>
      <c r="B33" s="345">
        <v>44927</v>
      </c>
      <c r="C33" s="343" t="s">
        <v>29</v>
      </c>
      <c r="D33" s="346">
        <v>54.325336456298828</v>
      </c>
    </row>
    <row r="34" spans="1:4" x14ac:dyDescent="0.2">
      <c r="A34" s="344">
        <v>51</v>
      </c>
      <c r="B34" s="345">
        <v>44927</v>
      </c>
      <c r="C34" s="343" t="s">
        <v>30</v>
      </c>
      <c r="D34" s="346">
        <v>44.596851348876953</v>
      </c>
    </row>
    <row r="35" spans="1:4" x14ac:dyDescent="0.2">
      <c r="A35" s="344">
        <v>51</v>
      </c>
      <c r="B35" s="345">
        <v>44927</v>
      </c>
      <c r="C35" s="343" t="s">
        <v>31</v>
      </c>
      <c r="D35" s="346">
        <v>56.347152709960938</v>
      </c>
    </row>
    <row r="36" spans="1:4" x14ac:dyDescent="0.2">
      <c r="A36" s="344">
        <v>51</v>
      </c>
      <c r="B36" s="345">
        <v>44927</v>
      </c>
      <c r="C36" s="343" t="s">
        <v>32</v>
      </c>
      <c r="D36" s="346">
        <v>33.754852294921875</v>
      </c>
    </row>
    <row r="37" spans="1:4" x14ac:dyDescent="0.2">
      <c r="A37" s="344">
        <v>51</v>
      </c>
      <c r="B37" s="345">
        <v>44927</v>
      </c>
      <c r="C37" s="343" t="s">
        <v>33</v>
      </c>
      <c r="D37" s="346">
        <v>2.3214800357818604</v>
      </c>
    </row>
    <row r="38" spans="1:4" x14ac:dyDescent="0.2">
      <c r="A38" s="344">
        <v>51</v>
      </c>
      <c r="B38" s="345">
        <v>44927</v>
      </c>
      <c r="C38" s="343" t="s">
        <v>1</v>
      </c>
      <c r="D38" s="346">
        <v>4.3149666786193848</v>
      </c>
    </row>
  </sheetData>
  <mergeCells count="1">
    <mergeCell ref="H1:I1"/>
  </mergeCells>
  <hyperlinks>
    <hyperlink ref="H1:I1" location="Index!A1" display="Regresar al Índice" xr:uid="{E34038F3-417D-4069-9841-BCBEB4598237}"/>
  </hyperlink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2E3EF-821D-4866-B7DF-DE12DF9D0686}">
  <sheetPr codeName="Hoja132"/>
  <dimension ref="A1:I54"/>
  <sheetViews>
    <sheetView workbookViewId="0">
      <selection activeCell="A2" sqref="A2"/>
    </sheetView>
  </sheetViews>
  <sheetFormatPr baseColWidth="10" defaultColWidth="9.140625" defaultRowHeight="12.75" x14ac:dyDescent="0.2"/>
  <cols>
    <col min="1" max="1" width="10.42578125" style="343" bestFit="1" customWidth="1"/>
    <col min="2" max="3" width="9.28515625" style="343" bestFit="1" customWidth="1"/>
    <col min="4" max="16384" width="9.140625" style="343"/>
  </cols>
  <sheetData>
    <row r="1" spans="1:9" x14ac:dyDescent="0.2">
      <c r="A1" s="107" t="s">
        <v>1796</v>
      </c>
      <c r="H1" s="409" t="s">
        <v>38</v>
      </c>
      <c r="I1" s="409"/>
    </row>
    <row r="5" spans="1:9" x14ac:dyDescent="0.2">
      <c r="A5" s="343" t="s">
        <v>465</v>
      </c>
      <c r="B5" s="343" t="s">
        <v>758</v>
      </c>
      <c r="C5" s="343" t="s">
        <v>756</v>
      </c>
    </row>
    <row r="6" spans="1:9" x14ac:dyDescent="0.2">
      <c r="A6" s="345">
        <v>43466</v>
      </c>
      <c r="B6" s="346">
        <v>111.36506652832031</v>
      </c>
      <c r="C6" s="346">
        <v>-4.6670231819152832</v>
      </c>
    </row>
    <row r="7" spans="1:9" x14ac:dyDescent="0.2">
      <c r="A7" s="345">
        <v>43497</v>
      </c>
      <c r="B7" s="346">
        <v>111.28118896484375</v>
      </c>
      <c r="C7" s="346">
        <v>-4.378382682800293</v>
      </c>
      <c r="G7" s="343" t="s">
        <v>1672</v>
      </c>
    </row>
    <row r="8" spans="1:9" x14ac:dyDescent="0.2">
      <c r="A8" s="345">
        <v>43525</v>
      </c>
      <c r="B8" s="346">
        <v>115.55881500244141</v>
      </c>
      <c r="C8" s="346">
        <v>-0.7920835018157959</v>
      </c>
      <c r="G8" s="343" t="s">
        <v>1738</v>
      </c>
    </row>
    <row r="9" spans="1:9" x14ac:dyDescent="0.2">
      <c r="A9" s="345">
        <v>43556</v>
      </c>
      <c r="B9" s="346">
        <v>117.61375427246094</v>
      </c>
      <c r="C9" s="346">
        <v>-0.49672022461891174</v>
      </c>
    </row>
    <row r="10" spans="1:9" x14ac:dyDescent="0.2">
      <c r="A10" s="345">
        <v>43586</v>
      </c>
      <c r="B10" s="346">
        <v>118.03312683105469</v>
      </c>
      <c r="C10" s="346">
        <v>0.10670136660337448</v>
      </c>
    </row>
    <row r="11" spans="1:9" x14ac:dyDescent="0.2">
      <c r="A11" s="345">
        <v>43617</v>
      </c>
      <c r="B11" s="346">
        <v>117.52987670898438</v>
      </c>
      <c r="C11" s="346">
        <v>-0.91921722888946533</v>
      </c>
    </row>
    <row r="12" spans="1:9" x14ac:dyDescent="0.2">
      <c r="A12" s="345">
        <v>43647</v>
      </c>
      <c r="B12" s="346">
        <v>124.57538604736328</v>
      </c>
      <c r="C12" s="346">
        <v>4.5582542419433594</v>
      </c>
    </row>
    <row r="13" spans="1:9" x14ac:dyDescent="0.2">
      <c r="A13" s="345">
        <v>43678</v>
      </c>
      <c r="B13" s="346">
        <v>119.92031860351563</v>
      </c>
      <c r="C13" s="346">
        <v>2.0521061420440674</v>
      </c>
    </row>
    <row r="14" spans="1:9" x14ac:dyDescent="0.2">
      <c r="A14" s="345">
        <v>43709</v>
      </c>
      <c r="B14" s="346">
        <v>118.87187957763672</v>
      </c>
      <c r="C14" s="346">
        <v>1.759110689163208</v>
      </c>
    </row>
    <row r="15" spans="1:9" x14ac:dyDescent="0.2">
      <c r="A15" s="345">
        <v>43739</v>
      </c>
      <c r="B15" s="346">
        <v>117.8863525390625</v>
      </c>
      <c r="C15" s="346">
        <v>0.8430519700050354</v>
      </c>
    </row>
    <row r="16" spans="1:9" x14ac:dyDescent="0.2">
      <c r="A16" s="345">
        <v>43770</v>
      </c>
      <c r="B16" s="346">
        <v>118.20088195800781</v>
      </c>
      <c r="C16" s="346">
        <v>1.0939779281616211</v>
      </c>
    </row>
    <row r="17" spans="1:3" x14ac:dyDescent="0.2">
      <c r="A17" s="345">
        <v>43800</v>
      </c>
      <c r="B17" s="346">
        <v>118.32669067382813</v>
      </c>
      <c r="C17" s="346">
        <v>1.4928017854690552</v>
      </c>
    </row>
    <row r="18" spans="1:3" x14ac:dyDescent="0.2">
      <c r="A18" s="345">
        <v>43831</v>
      </c>
      <c r="B18" s="346">
        <v>114.67813110351563</v>
      </c>
      <c r="C18" s="346">
        <v>2.9749586582183838</v>
      </c>
    </row>
    <row r="19" spans="1:3" x14ac:dyDescent="0.2">
      <c r="A19" s="345">
        <v>43862</v>
      </c>
      <c r="B19" s="346">
        <v>114.19584655761719</v>
      </c>
      <c r="C19" s="346">
        <v>2.6191825866699219</v>
      </c>
    </row>
    <row r="20" spans="1:3" x14ac:dyDescent="0.2">
      <c r="A20" s="345">
        <v>43891</v>
      </c>
      <c r="B20" s="346">
        <v>113.23128509521484</v>
      </c>
      <c r="C20" s="346">
        <v>-2.0141518115997314</v>
      </c>
    </row>
    <row r="21" spans="1:3" x14ac:dyDescent="0.2">
      <c r="A21" s="345">
        <v>43922</v>
      </c>
      <c r="B21" s="346">
        <v>181.44265747070313</v>
      </c>
      <c r="C21" s="346">
        <v>54.269931793212891</v>
      </c>
    </row>
    <row r="22" spans="1:3" x14ac:dyDescent="0.2">
      <c r="A22" s="345">
        <v>43952</v>
      </c>
      <c r="B22" s="346">
        <v>180.98133850097656</v>
      </c>
      <c r="C22" s="346">
        <v>53.330970764160156</v>
      </c>
    </row>
    <row r="23" spans="1:3" x14ac:dyDescent="0.2">
      <c r="A23" s="345">
        <v>43983</v>
      </c>
      <c r="B23" s="346">
        <v>178.59089660644531</v>
      </c>
      <c r="C23" s="346">
        <v>51.953617095947266</v>
      </c>
    </row>
    <row r="24" spans="1:3" x14ac:dyDescent="0.2">
      <c r="A24" s="345">
        <v>44013</v>
      </c>
      <c r="B24" s="346">
        <v>174.10359191894531</v>
      </c>
      <c r="C24" s="346">
        <v>39.757617950439453</v>
      </c>
    </row>
    <row r="25" spans="1:3" x14ac:dyDescent="0.2">
      <c r="A25" s="345">
        <v>44044</v>
      </c>
      <c r="B25" s="346">
        <v>165.27574157714844</v>
      </c>
      <c r="C25" s="346">
        <v>37.821300506591797</v>
      </c>
    </row>
    <row r="26" spans="1:3" x14ac:dyDescent="0.2">
      <c r="A26" s="345">
        <v>44075</v>
      </c>
      <c r="B26" s="346">
        <v>166.91130065917969</v>
      </c>
      <c r="C26" s="346">
        <v>40.412773132324219</v>
      </c>
    </row>
    <row r="27" spans="1:3" x14ac:dyDescent="0.2">
      <c r="A27" s="345">
        <v>44105</v>
      </c>
      <c r="B27" s="346">
        <v>166.32417297363281</v>
      </c>
      <c r="C27" s="346">
        <v>41.088573455810547</v>
      </c>
    </row>
    <row r="28" spans="1:3" x14ac:dyDescent="0.2">
      <c r="A28" s="345">
        <v>44136</v>
      </c>
      <c r="B28" s="346">
        <v>166.61773681640625</v>
      </c>
      <c r="C28" s="346">
        <v>40.961502075195313</v>
      </c>
    </row>
    <row r="29" spans="1:3" x14ac:dyDescent="0.2">
      <c r="A29" s="345">
        <v>44166</v>
      </c>
      <c r="B29" s="346">
        <v>166.03060913085938</v>
      </c>
      <c r="C29" s="346">
        <v>40.315433502197266</v>
      </c>
    </row>
    <row r="30" spans="1:3" x14ac:dyDescent="0.2">
      <c r="A30" s="345">
        <v>44197</v>
      </c>
      <c r="B30" s="346">
        <v>162.16241455078125</v>
      </c>
      <c r="C30" s="346">
        <v>41.406574249267578</v>
      </c>
    </row>
    <row r="31" spans="1:3" x14ac:dyDescent="0.2">
      <c r="A31" s="345">
        <v>44228</v>
      </c>
      <c r="B31" s="346">
        <v>163.86361694335938</v>
      </c>
      <c r="C31" s="346">
        <v>43.493499755859375</v>
      </c>
    </row>
    <row r="32" spans="1:3" x14ac:dyDescent="0.2">
      <c r="A32" s="345">
        <v>44256</v>
      </c>
      <c r="B32" s="346">
        <v>162.08413696289063</v>
      </c>
      <c r="C32" s="346">
        <v>43.144306182861328</v>
      </c>
    </row>
    <row r="33" spans="1:3" x14ac:dyDescent="0.2">
      <c r="A33" s="345">
        <v>44287</v>
      </c>
      <c r="B33" s="346">
        <v>152.64048767089844</v>
      </c>
      <c r="C33" s="346">
        <v>-15.873979568481445</v>
      </c>
    </row>
    <row r="34" spans="1:3" x14ac:dyDescent="0.2">
      <c r="A34" s="345">
        <v>44317</v>
      </c>
      <c r="B34" s="346">
        <v>156.87657165527344</v>
      </c>
      <c r="C34" s="346">
        <v>-13.318923950195313</v>
      </c>
    </row>
    <row r="35" spans="1:3" x14ac:dyDescent="0.2">
      <c r="A35" s="345">
        <v>44348</v>
      </c>
      <c r="B35" s="346">
        <v>161.88276672363281</v>
      </c>
      <c r="C35" s="346">
        <v>-9.3555326461791992</v>
      </c>
    </row>
    <row r="36" spans="1:3" x14ac:dyDescent="0.2">
      <c r="A36" s="345">
        <v>44378</v>
      </c>
      <c r="B36" s="346">
        <v>156.60281372070313</v>
      </c>
      <c r="C36" s="346">
        <v>-10.051934242248535</v>
      </c>
    </row>
    <row r="37" spans="1:3" x14ac:dyDescent="0.2">
      <c r="A37" s="345">
        <v>44409</v>
      </c>
      <c r="B37" s="346">
        <v>158.10055541992188</v>
      </c>
      <c r="C37" s="346">
        <v>-4.3413424491882324</v>
      </c>
    </row>
    <row r="38" spans="1:3" x14ac:dyDescent="0.2">
      <c r="A38" s="345">
        <v>44440</v>
      </c>
      <c r="B38" s="346">
        <v>156.32170104980469</v>
      </c>
      <c r="C38" s="346">
        <v>-6.344447135925293</v>
      </c>
    </row>
    <row r="39" spans="1:3" x14ac:dyDescent="0.2">
      <c r="A39" s="345">
        <v>44470</v>
      </c>
      <c r="B39" s="346">
        <v>154.92391967773438</v>
      </c>
      <c r="C39" s="346">
        <v>-6.8542370796203613</v>
      </c>
    </row>
    <row r="40" spans="1:3" x14ac:dyDescent="0.2">
      <c r="A40" s="345">
        <v>44501</v>
      </c>
      <c r="B40" s="346">
        <v>159.23912048339844</v>
      </c>
      <c r="C40" s="346">
        <v>-4.4284701347351074</v>
      </c>
    </row>
    <row r="41" spans="1:3" x14ac:dyDescent="0.2">
      <c r="A41" s="345">
        <v>44531</v>
      </c>
      <c r="B41" s="346">
        <v>164.92936706542969</v>
      </c>
      <c r="C41" s="346">
        <v>-0.6632765531539917</v>
      </c>
    </row>
    <row r="42" spans="1:3" x14ac:dyDescent="0.2">
      <c r="A42" s="345">
        <v>44562</v>
      </c>
      <c r="B42" s="346">
        <v>169.43009948730469</v>
      </c>
      <c r="C42" s="346">
        <v>4.4817318916320801</v>
      </c>
    </row>
    <row r="43" spans="1:3" x14ac:dyDescent="0.2">
      <c r="A43" s="345">
        <v>44593</v>
      </c>
      <c r="B43" s="346">
        <v>163.06271362304688</v>
      </c>
      <c r="C43" s="346">
        <v>-0.48876214027404785</v>
      </c>
    </row>
    <row r="44" spans="1:3" x14ac:dyDescent="0.2">
      <c r="A44" s="345">
        <v>44621</v>
      </c>
      <c r="B44" s="346">
        <v>173.68592834472656</v>
      </c>
      <c r="C44" s="346">
        <v>7.1578822135925293</v>
      </c>
    </row>
    <row r="45" spans="1:3" x14ac:dyDescent="0.2">
      <c r="A45" s="345">
        <v>44652</v>
      </c>
      <c r="B45" s="346">
        <v>176.98175048828125</v>
      </c>
      <c r="C45" s="346">
        <v>15.946793556213379</v>
      </c>
    </row>
    <row r="46" spans="1:3" x14ac:dyDescent="0.2">
      <c r="A46" s="345">
        <v>44682</v>
      </c>
      <c r="B46" s="346">
        <v>167.38333129882813</v>
      </c>
      <c r="C46" s="346">
        <v>6.6974687576293945</v>
      </c>
    </row>
    <row r="47" spans="1:3" x14ac:dyDescent="0.2">
      <c r="A47" s="345">
        <v>44713</v>
      </c>
      <c r="B47" s="346">
        <v>174.90699768066406</v>
      </c>
      <c r="C47" s="346">
        <v>8.04547119140625</v>
      </c>
    </row>
    <row r="48" spans="1:3" x14ac:dyDescent="0.2">
      <c r="A48" s="345">
        <v>44743</v>
      </c>
      <c r="B48" s="346">
        <v>169.13031005859375</v>
      </c>
      <c r="C48" s="346">
        <v>7.9995346069335938</v>
      </c>
    </row>
    <row r="49" spans="1:3" x14ac:dyDescent="0.2">
      <c r="A49" s="345">
        <v>44774</v>
      </c>
      <c r="B49" s="346">
        <v>163.01228332519531</v>
      </c>
      <c r="C49" s="346">
        <v>3.1067113876342773</v>
      </c>
    </row>
    <row r="50" spans="1:3" x14ac:dyDescent="0.2">
      <c r="A50" s="345">
        <v>44805</v>
      </c>
      <c r="B50" s="346">
        <v>162.98513793945313</v>
      </c>
      <c r="C50" s="346">
        <v>4.2626433372497559</v>
      </c>
    </row>
    <row r="51" spans="1:3" x14ac:dyDescent="0.2">
      <c r="A51" s="345">
        <v>44835</v>
      </c>
      <c r="B51" s="346">
        <v>161.53831481933594</v>
      </c>
      <c r="C51" s="346">
        <v>4.2694473266601563</v>
      </c>
    </row>
    <row r="52" spans="1:3" x14ac:dyDescent="0.2">
      <c r="A52" s="345">
        <v>44866</v>
      </c>
      <c r="B52" s="346">
        <v>157.84889221191406</v>
      </c>
      <c r="C52" s="346">
        <v>-0.87304443120956421</v>
      </c>
    </row>
    <row r="53" spans="1:3" x14ac:dyDescent="0.2">
      <c r="A53" s="345">
        <v>44896</v>
      </c>
      <c r="B53" s="346">
        <v>172.97964477539063</v>
      </c>
      <c r="C53" s="346">
        <v>4.8810458183288574</v>
      </c>
    </row>
    <row r="54" spans="1:3" x14ac:dyDescent="0.2">
      <c r="A54" s="345">
        <v>44927</v>
      </c>
      <c r="B54" s="346">
        <v>144.56745910644531</v>
      </c>
      <c r="C54" s="346">
        <v>-14.674276351928711</v>
      </c>
    </row>
  </sheetData>
  <mergeCells count="1">
    <mergeCell ref="H1:I1"/>
  </mergeCells>
  <hyperlinks>
    <hyperlink ref="H1:I1" location="Index!A1" display="Regresar al Índice" xr:uid="{B4CA8038-CEBA-4D4B-A967-C74B10B635E1}"/>
  </hyperlinks>
  <pageMargins left="0.7" right="0.7" top="0.75" bottom="0.75" header="0.3" footer="0.3"/>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2480E-3C91-467A-A907-B1E9C94164E8}">
  <sheetPr codeName="Hoja134"/>
  <dimension ref="A1:I38"/>
  <sheetViews>
    <sheetView workbookViewId="0">
      <selection activeCell="A2" sqref="A2"/>
    </sheetView>
  </sheetViews>
  <sheetFormatPr baseColWidth="10" defaultColWidth="9.140625" defaultRowHeight="12.75" x14ac:dyDescent="0.2"/>
  <cols>
    <col min="1" max="1" width="9.28515625" style="343" bestFit="1" customWidth="1"/>
    <col min="2" max="2" width="10.42578125" style="343" bestFit="1" customWidth="1"/>
    <col min="3" max="3" width="9.140625" style="343"/>
    <col min="4" max="4" width="9.28515625" style="343" bestFit="1" customWidth="1"/>
    <col min="5" max="16384" width="9.140625" style="343"/>
  </cols>
  <sheetData>
    <row r="1" spans="1:9" x14ac:dyDescent="0.2">
      <c r="A1" s="107" t="s">
        <v>1797</v>
      </c>
      <c r="H1" s="409" t="s">
        <v>38</v>
      </c>
      <c r="I1" s="409"/>
    </row>
    <row r="5" spans="1:9" x14ac:dyDescent="0.2">
      <c r="A5" s="343" t="s">
        <v>757</v>
      </c>
      <c r="B5" s="343" t="s">
        <v>465</v>
      </c>
      <c r="C5" s="343" t="s">
        <v>2</v>
      </c>
      <c r="D5" s="343" t="s">
        <v>756</v>
      </c>
    </row>
    <row r="6" spans="1:9" x14ac:dyDescent="0.2">
      <c r="A6" s="344">
        <v>51</v>
      </c>
      <c r="B6" s="345">
        <v>44927</v>
      </c>
      <c r="C6" s="343" t="s">
        <v>3</v>
      </c>
      <c r="D6" s="346">
        <v>-4.9405884742736816</v>
      </c>
    </row>
    <row r="7" spans="1:9" x14ac:dyDescent="0.2">
      <c r="A7" s="344">
        <v>51</v>
      </c>
      <c r="B7" s="345">
        <v>44927</v>
      </c>
      <c r="C7" s="343" t="s">
        <v>5</v>
      </c>
      <c r="D7" s="346">
        <v>6.041508674621582</v>
      </c>
      <c r="G7" s="343" t="s">
        <v>1673</v>
      </c>
    </row>
    <row r="8" spans="1:9" x14ac:dyDescent="0.2">
      <c r="A8" s="344">
        <v>51</v>
      </c>
      <c r="B8" s="345">
        <v>44927</v>
      </c>
      <c r="C8" s="343" t="s">
        <v>4</v>
      </c>
      <c r="D8" s="346">
        <v>-11.307431221008301</v>
      </c>
      <c r="G8" s="343" t="s">
        <v>766</v>
      </c>
    </row>
    <row r="9" spans="1:9" x14ac:dyDescent="0.2">
      <c r="A9" s="344">
        <v>51</v>
      </c>
      <c r="B9" s="345">
        <v>44927</v>
      </c>
      <c r="C9" s="343" t="s">
        <v>6</v>
      </c>
      <c r="D9" s="346">
        <v>-17.950387954711914</v>
      </c>
    </row>
    <row r="10" spans="1:9" x14ac:dyDescent="0.2">
      <c r="A10" s="344">
        <v>51</v>
      </c>
      <c r="B10" s="345">
        <v>44927</v>
      </c>
      <c r="C10" s="343" t="s">
        <v>7</v>
      </c>
      <c r="D10" s="346">
        <v>-0.79522496461868286</v>
      </c>
    </row>
    <row r="11" spans="1:9" x14ac:dyDescent="0.2">
      <c r="A11" s="344">
        <v>51</v>
      </c>
      <c r="B11" s="345">
        <v>44927</v>
      </c>
      <c r="C11" s="343" t="s">
        <v>8</v>
      </c>
      <c r="D11" s="346">
        <v>1.6012963056564331</v>
      </c>
    </row>
    <row r="12" spans="1:9" x14ac:dyDescent="0.2">
      <c r="A12" s="344">
        <v>51</v>
      </c>
      <c r="B12" s="345">
        <v>44927</v>
      </c>
      <c r="C12" s="343" t="s">
        <v>9</v>
      </c>
      <c r="D12" s="346">
        <v>3.9168412685394287</v>
      </c>
    </row>
    <row r="13" spans="1:9" x14ac:dyDescent="0.2">
      <c r="A13" s="344">
        <v>51</v>
      </c>
      <c r="B13" s="345">
        <v>44927</v>
      </c>
      <c r="C13" s="343" t="s">
        <v>10</v>
      </c>
      <c r="D13" s="346">
        <v>-44.353916168212891</v>
      </c>
    </row>
    <row r="14" spans="1:9" x14ac:dyDescent="0.2">
      <c r="A14" s="344">
        <v>51</v>
      </c>
      <c r="B14" s="345">
        <v>44927</v>
      </c>
      <c r="C14" s="343" t="s">
        <v>11</v>
      </c>
      <c r="D14" s="346">
        <v>-24.352790832519531</v>
      </c>
    </row>
    <row r="15" spans="1:9" x14ac:dyDescent="0.2">
      <c r="A15" s="344">
        <v>51</v>
      </c>
      <c r="B15" s="345">
        <v>44927</v>
      </c>
      <c r="C15" s="343" t="s">
        <v>12</v>
      </c>
      <c r="D15" s="346">
        <v>-3.7839906215667725</v>
      </c>
    </row>
    <row r="16" spans="1:9" x14ac:dyDescent="0.2">
      <c r="A16" s="344">
        <v>51</v>
      </c>
      <c r="B16" s="345">
        <v>44927</v>
      </c>
      <c r="C16" s="343" t="s">
        <v>13</v>
      </c>
      <c r="D16" s="346">
        <v>17.295377731323242</v>
      </c>
    </row>
    <row r="17" spans="1:4" x14ac:dyDescent="0.2">
      <c r="A17" s="344">
        <v>51</v>
      </c>
      <c r="B17" s="345">
        <v>44927</v>
      </c>
      <c r="C17" s="343" t="s">
        <v>14</v>
      </c>
      <c r="D17" s="346">
        <v>-2.2081649303436279</v>
      </c>
    </row>
    <row r="18" spans="1:4" x14ac:dyDescent="0.2">
      <c r="A18" s="344">
        <v>51</v>
      </c>
      <c r="B18" s="345">
        <v>44927</v>
      </c>
      <c r="C18" s="343" t="s">
        <v>15</v>
      </c>
      <c r="D18" s="346">
        <v>-10.802441596984863</v>
      </c>
    </row>
    <row r="19" spans="1:4" x14ac:dyDescent="0.2">
      <c r="A19" s="344">
        <v>51</v>
      </c>
      <c r="B19" s="345">
        <v>44927</v>
      </c>
      <c r="C19" s="343" t="s">
        <v>16</v>
      </c>
      <c r="D19" s="346">
        <v>-22.634252548217773</v>
      </c>
    </row>
    <row r="20" spans="1:4" x14ac:dyDescent="0.2">
      <c r="A20" s="344">
        <v>51</v>
      </c>
      <c r="B20" s="345">
        <v>44927</v>
      </c>
      <c r="C20" s="343" t="s">
        <v>0</v>
      </c>
      <c r="D20" s="346">
        <v>-14.674276351928711</v>
      </c>
    </row>
    <row r="21" spans="1:4" x14ac:dyDescent="0.2">
      <c r="A21" s="344">
        <v>51</v>
      </c>
      <c r="B21" s="345">
        <v>44927</v>
      </c>
      <c r="C21" s="343" t="s">
        <v>17</v>
      </c>
      <c r="D21" s="346">
        <v>-11.359211921691895</v>
      </c>
    </row>
    <row r="22" spans="1:4" x14ac:dyDescent="0.2">
      <c r="A22" s="344">
        <v>51</v>
      </c>
      <c r="B22" s="345">
        <v>44927</v>
      </c>
      <c r="C22" s="343" t="s">
        <v>18</v>
      </c>
      <c r="D22" s="346">
        <v>4.7511382102966309</v>
      </c>
    </row>
    <row r="23" spans="1:4" x14ac:dyDescent="0.2">
      <c r="A23" s="344">
        <v>51</v>
      </c>
      <c r="B23" s="345">
        <v>44927</v>
      </c>
      <c r="C23" s="343" t="s">
        <v>19</v>
      </c>
      <c r="D23" s="346">
        <v>-6.4998559951782227</v>
      </c>
    </row>
    <row r="24" spans="1:4" x14ac:dyDescent="0.2">
      <c r="A24" s="344">
        <v>51</v>
      </c>
      <c r="B24" s="345">
        <v>44927</v>
      </c>
      <c r="C24" s="343" t="s">
        <v>20</v>
      </c>
      <c r="D24" s="346">
        <v>-4.2134518623352051</v>
      </c>
    </row>
    <row r="25" spans="1:4" x14ac:dyDescent="0.2">
      <c r="A25" s="344">
        <v>51</v>
      </c>
      <c r="B25" s="345">
        <v>44927</v>
      </c>
      <c r="C25" s="343" t="s">
        <v>21</v>
      </c>
      <c r="D25" s="346">
        <v>-94.534164428710938</v>
      </c>
    </row>
    <row r="26" spans="1:4" x14ac:dyDescent="0.2">
      <c r="A26" s="344">
        <v>51</v>
      </c>
      <c r="B26" s="345">
        <v>44927</v>
      </c>
      <c r="C26" s="343" t="s">
        <v>22</v>
      </c>
      <c r="D26" s="346">
        <v>-33.806793212890625</v>
      </c>
    </row>
    <row r="27" spans="1:4" x14ac:dyDescent="0.2">
      <c r="A27" s="344">
        <v>51</v>
      </c>
      <c r="B27" s="345">
        <v>44927</v>
      </c>
      <c r="C27" s="343" t="s">
        <v>23</v>
      </c>
      <c r="D27" s="346">
        <v>-15.716886520385742</v>
      </c>
    </row>
    <row r="28" spans="1:4" x14ac:dyDescent="0.2">
      <c r="A28" s="344">
        <v>51</v>
      </c>
      <c r="B28" s="345">
        <v>44927</v>
      </c>
      <c r="C28" s="343" t="s">
        <v>24</v>
      </c>
      <c r="D28" s="346">
        <v>-2.3914608955383301</v>
      </c>
    </row>
    <row r="29" spans="1:4" x14ac:dyDescent="0.2">
      <c r="A29" s="344">
        <v>51</v>
      </c>
      <c r="B29" s="345">
        <v>44927</v>
      </c>
      <c r="C29" s="343" t="s">
        <v>25</v>
      </c>
      <c r="D29" s="346">
        <v>-11.440680503845215</v>
      </c>
    </row>
    <row r="30" spans="1:4" x14ac:dyDescent="0.2">
      <c r="A30" s="344">
        <v>51</v>
      </c>
      <c r="B30" s="345">
        <v>44927</v>
      </c>
      <c r="C30" s="343" t="s">
        <v>26</v>
      </c>
      <c r="D30" s="346">
        <v>1.9672060012817383</v>
      </c>
    </row>
    <row r="31" spans="1:4" x14ac:dyDescent="0.2">
      <c r="A31" s="344">
        <v>51</v>
      </c>
      <c r="B31" s="345">
        <v>44927</v>
      </c>
      <c r="C31" s="343" t="s">
        <v>27</v>
      </c>
      <c r="D31" s="346">
        <v>-1.2328988313674927</v>
      </c>
    </row>
    <row r="32" spans="1:4" x14ac:dyDescent="0.2">
      <c r="A32" s="344">
        <v>51</v>
      </c>
      <c r="B32" s="345">
        <v>44927</v>
      </c>
      <c r="C32" s="343" t="s">
        <v>28</v>
      </c>
      <c r="D32" s="346">
        <v>-7.3965020179748535</v>
      </c>
    </row>
    <row r="33" spans="1:4" x14ac:dyDescent="0.2">
      <c r="A33" s="344">
        <v>51</v>
      </c>
      <c r="B33" s="345">
        <v>44927</v>
      </c>
      <c r="C33" s="343" t="s">
        <v>29</v>
      </c>
      <c r="D33" s="346">
        <v>1.4047024250030518</v>
      </c>
    </row>
    <row r="34" spans="1:4" x14ac:dyDescent="0.2">
      <c r="A34" s="344">
        <v>51</v>
      </c>
      <c r="B34" s="345">
        <v>44927</v>
      </c>
      <c r="C34" s="343" t="s">
        <v>30</v>
      </c>
      <c r="D34" s="346">
        <v>-13.21436882019043</v>
      </c>
    </row>
    <row r="35" spans="1:4" x14ac:dyDescent="0.2">
      <c r="A35" s="344">
        <v>51</v>
      </c>
      <c r="B35" s="345">
        <v>44927</v>
      </c>
      <c r="C35" s="343" t="s">
        <v>31</v>
      </c>
      <c r="D35" s="346">
        <v>0.36610454320907593</v>
      </c>
    </row>
    <row r="36" spans="1:4" x14ac:dyDescent="0.2">
      <c r="A36" s="344">
        <v>51</v>
      </c>
      <c r="B36" s="345">
        <v>44927</v>
      </c>
      <c r="C36" s="343" t="s">
        <v>32</v>
      </c>
      <c r="D36" s="346">
        <v>-5.3936281204223633</v>
      </c>
    </row>
    <row r="37" spans="1:4" x14ac:dyDescent="0.2">
      <c r="A37" s="344">
        <v>51</v>
      </c>
      <c r="B37" s="345">
        <v>44927</v>
      </c>
      <c r="C37" s="343" t="s">
        <v>33</v>
      </c>
      <c r="D37" s="346">
        <v>-5.0073723793029785</v>
      </c>
    </row>
    <row r="38" spans="1:4" x14ac:dyDescent="0.2">
      <c r="A38" s="344">
        <v>51</v>
      </c>
      <c r="B38" s="345">
        <v>44927</v>
      </c>
      <c r="C38" s="343" t="s">
        <v>1</v>
      </c>
      <c r="D38" s="346">
        <v>1.2906169891357422</v>
      </c>
    </row>
  </sheetData>
  <mergeCells count="1">
    <mergeCell ref="H1:I1"/>
  </mergeCells>
  <hyperlinks>
    <hyperlink ref="H1:I1" location="Index!A1" display="Regresar al Índice" xr:uid="{055FAD1C-63AB-460C-ABB8-8DF7B8FDB86F}"/>
  </hyperlinks>
  <pageMargins left="0.7" right="0.7" top="0.75" bottom="0.75" header="0.3" footer="0.3"/>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2CB40-44E2-4438-A001-2431B885541A}">
  <sheetPr codeName="Hoja136"/>
  <dimension ref="A1:I54"/>
  <sheetViews>
    <sheetView workbookViewId="0">
      <selection activeCell="A2" sqref="A2"/>
    </sheetView>
  </sheetViews>
  <sheetFormatPr baseColWidth="10" defaultColWidth="9.140625" defaultRowHeight="12.75" x14ac:dyDescent="0.2"/>
  <cols>
    <col min="1" max="1" width="10.42578125" style="343" bestFit="1" customWidth="1"/>
    <col min="2" max="3" width="9.28515625" style="343" bestFit="1" customWidth="1"/>
    <col min="4" max="16384" width="9.140625" style="343"/>
  </cols>
  <sheetData>
    <row r="1" spans="1:9" x14ac:dyDescent="0.2">
      <c r="A1" s="107" t="s">
        <v>1798</v>
      </c>
      <c r="H1" s="409" t="s">
        <v>38</v>
      </c>
      <c r="I1" s="409"/>
    </row>
    <row r="5" spans="1:9" x14ac:dyDescent="0.2">
      <c r="A5" s="343" t="s">
        <v>465</v>
      </c>
      <c r="B5" s="343" t="s">
        <v>755</v>
      </c>
      <c r="C5" s="343" t="s">
        <v>756</v>
      </c>
    </row>
    <row r="6" spans="1:9" x14ac:dyDescent="0.2">
      <c r="A6" s="345">
        <v>43466</v>
      </c>
      <c r="B6" s="346">
        <v>108.51714324951172</v>
      </c>
      <c r="C6" s="346">
        <v>-3.4076611995697021</v>
      </c>
    </row>
    <row r="7" spans="1:9" x14ac:dyDescent="0.2">
      <c r="A7" s="345">
        <v>43497</v>
      </c>
      <c r="B7" s="346">
        <v>110.79521179199219</v>
      </c>
      <c r="C7" s="346">
        <v>-0.44523593783378601</v>
      </c>
      <c r="G7" s="343" t="s">
        <v>1674</v>
      </c>
    </row>
    <row r="8" spans="1:9" x14ac:dyDescent="0.2">
      <c r="A8" s="345">
        <v>43525</v>
      </c>
      <c r="B8" s="346">
        <v>120.23794555664063</v>
      </c>
      <c r="C8" s="346">
        <v>9.4465484619140625</v>
      </c>
      <c r="G8" s="343" t="s">
        <v>765</v>
      </c>
    </row>
    <row r="9" spans="1:9" x14ac:dyDescent="0.2">
      <c r="A9" s="345">
        <v>43556</v>
      </c>
      <c r="B9" s="346">
        <v>104.88930511474609</v>
      </c>
      <c r="C9" s="346">
        <v>-14.157525062561035</v>
      </c>
    </row>
    <row r="10" spans="1:9" x14ac:dyDescent="0.2">
      <c r="A10" s="345">
        <v>43586</v>
      </c>
      <c r="B10" s="346">
        <v>123.42143249511719</v>
      </c>
      <c r="C10" s="346">
        <v>-4.2282476425170898</v>
      </c>
    </row>
    <row r="11" spans="1:9" x14ac:dyDescent="0.2">
      <c r="A11" s="345">
        <v>43617</v>
      </c>
      <c r="B11" s="346">
        <v>116.96603393554688</v>
      </c>
      <c r="C11" s="346">
        <v>-8.8762674331665039</v>
      </c>
    </row>
    <row r="12" spans="1:9" x14ac:dyDescent="0.2">
      <c r="A12" s="345">
        <v>43647</v>
      </c>
      <c r="B12" s="346">
        <v>111.46604919433594</v>
      </c>
      <c r="C12" s="346">
        <v>-13.907003402709961</v>
      </c>
    </row>
    <row r="13" spans="1:9" x14ac:dyDescent="0.2">
      <c r="A13" s="345">
        <v>43678</v>
      </c>
      <c r="B13" s="346">
        <v>123.8087158203125</v>
      </c>
      <c r="C13" s="346">
        <v>-12.993693351745605</v>
      </c>
    </row>
    <row r="14" spans="1:9" x14ac:dyDescent="0.2">
      <c r="A14" s="345">
        <v>43709</v>
      </c>
      <c r="B14" s="346">
        <v>117.16127777099609</v>
      </c>
      <c r="C14" s="346">
        <v>-19.982160568237305</v>
      </c>
    </row>
    <row r="15" spans="1:9" x14ac:dyDescent="0.2">
      <c r="A15" s="345">
        <v>43739</v>
      </c>
      <c r="B15" s="346">
        <v>126.98500061035156</v>
      </c>
      <c r="C15" s="346">
        <v>-13.499126434326172</v>
      </c>
    </row>
    <row r="16" spans="1:9" x14ac:dyDescent="0.2">
      <c r="A16" s="345">
        <v>43770</v>
      </c>
      <c r="B16" s="346">
        <v>127.72885131835938</v>
      </c>
      <c r="C16" s="346">
        <v>-17.865497589111328</v>
      </c>
    </row>
    <row r="17" spans="1:3" x14ac:dyDescent="0.2">
      <c r="A17" s="345">
        <v>43800</v>
      </c>
      <c r="B17" s="346">
        <v>122.24660491943359</v>
      </c>
      <c r="C17" s="346">
        <v>-23.36237907409668</v>
      </c>
    </row>
    <row r="18" spans="1:3" x14ac:dyDescent="0.2">
      <c r="A18" s="345">
        <v>43831</v>
      </c>
      <c r="B18" s="346">
        <v>115.95585632324219</v>
      </c>
      <c r="C18" s="346">
        <v>6.8548736572265625</v>
      </c>
    </row>
    <row r="19" spans="1:3" x14ac:dyDescent="0.2">
      <c r="A19" s="345">
        <v>43862</v>
      </c>
      <c r="B19" s="346">
        <v>115.49388885498047</v>
      </c>
      <c r="C19" s="346">
        <v>4.2408666610717773</v>
      </c>
    </row>
    <row r="20" spans="1:3" x14ac:dyDescent="0.2">
      <c r="A20" s="345">
        <v>43891</v>
      </c>
      <c r="B20" s="346">
        <v>122.96602630615234</v>
      </c>
      <c r="C20" s="346">
        <v>2.2689015865325928</v>
      </c>
    </row>
    <row r="21" spans="1:3" x14ac:dyDescent="0.2">
      <c r="A21" s="345">
        <v>43922</v>
      </c>
      <c r="B21" s="346">
        <v>111.60859680175781</v>
      </c>
      <c r="C21" s="346">
        <v>6.4060788154602051</v>
      </c>
    </row>
    <row r="22" spans="1:3" x14ac:dyDescent="0.2">
      <c r="A22" s="345">
        <v>43952</v>
      </c>
      <c r="B22" s="346">
        <v>108.07587432861328</v>
      </c>
      <c r="C22" s="346">
        <v>-12.433463096618652</v>
      </c>
    </row>
    <row r="23" spans="1:3" x14ac:dyDescent="0.2">
      <c r="A23" s="345">
        <v>43983</v>
      </c>
      <c r="B23" s="346">
        <v>100.36774444580078</v>
      </c>
      <c r="C23" s="346">
        <v>-14.190691947937012</v>
      </c>
    </row>
    <row r="24" spans="1:3" x14ac:dyDescent="0.2">
      <c r="A24" s="345">
        <v>44013</v>
      </c>
      <c r="B24" s="346">
        <v>109.18244934082031</v>
      </c>
      <c r="C24" s="346">
        <v>-2.0486953258514404</v>
      </c>
    </row>
    <row r="25" spans="1:3" x14ac:dyDescent="0.2">
      <c r="A25" s="345">
        <v>44044</v>
      </c>
      <c r="B25" s="346">
        <v>110.89430999755859</v>
      </c>
      <c r="C25" s="346">
        <v>-10.430933952331543</v>
      </c>
    </row>
    <row r="26" spans="1:3" x14ac:dyDescent="0.2">
      <c r="A26" s="345">
        <v>44075</v>
      </c>
      <c r="B26" s="346">
        <v>108.90802001953125</v>
      </c>
      <c r="C26" s="346">
        <v>-7.0443563461303711</v>
      </c>
    </row>
    <row r="27" spans="1:3" x14ac:dyDescent="0.2">
      <c r="A27" s="345">
        <v>44105</v>
      </c>
      <c r="B27" s="346">
        <v>111.31758117675781</v>
      </c>
      <c r="C27" s="346">
        <v>-12.338007926940918</v>
      </c>
    </row>
    <row r="28" spans="1:3" x14ac:dyDescent="0.2">
      <c r="A28" s="345">
        <v>44136</v>
      </c>
      <c r="B28" s="346">
        <v>118.64189910888672</v>
      </c>
      <c r="C28" s="346">
        <v>-7.1142520904541016</v>
      </c>
    </row>
    <row r="29" spans="1:3" x14ac:dyDescent="0.2">
      <c r="A29" s="345">
        <v>44166</v>
      </c>
      <c r="B29" s="346">
        <v>126.06184387207031</v>
      </c>
      <c r="C29" s="346">
        <v>3.1209366321563721</v>
      </c>
    </row>
    <row r="30" spans="1:3" x14ac:dyDescent="0.2">
      <c r="A30" s="345">
        <v>44197</v>
      </c>
      <c r="B30" s="346">
        <v>122.27346801757813</v>
      </c>
      <c r="C30" s="346">
        <v>5.4482903480529785</v>
      </c>
    </row>
    <row r="31" spans="1:3" x14ac:dyDescent="0.2">
      <c r="A31" s="345">
        <v>44228</v>
      </c>
      <c r="B31" s="346">
        <v>122.58483123779297</v>
      </c>
      <c r="C31" s="346">
        <v>6.1396689414978027</v>
      </c>
    </row>
    <row r="32" spans="1:3" x14ac:dyDescent="0.2">
      <c r="A32" s="345">
        <v>44256</v>
      </c>
      <c r="B32" s="346">
        <v>131.15924072265625</v>
      </c>
      <c r="C32" s="346">
        <v>6.6629900932312012</v>
      </c>
    </row>
    <row r="33" spans="1:3" x14ac:dyDescent="0.2">
      <c r="A33" s="345">
        <v>44287</v>
      </c>
      <c r="B33" s="346">
        <v>128.67999267578125</v>
      </c>
      <c r="C33" s="346">
        <v>15.295771598815918</v>
      </c>
    </row>
    <row r="34" spans="1:3" x14ac:dyDescent="0.2">
      <c r="A34" s="345">
        <v>44317</v>
      </c>
      <c r="B34" s="346">
        <v>131.41471862792969</v>
      </c>
      <c r="C34" s="346">
        <v>21.594869613647461</v>
      </c>
    </row>
    <row r="35" spans="1:3" x14ac:dyDescent="0.2">
      <c r="A35" s="345">
        <v>44348</v>
      </c>
      <c r="B35" s="346">
        <v>131.9171142578125</v>
      </c>
      <c r="C35" s="346">
        <v>31.433773040771484</v>
      </c>
    </row>
    <row r="36" spans="1:3" x14ac:dyDescent="0.2">
      <c r="A36" s="345">
        <v>44378</v>
      </c>
      <c r="B36" s="346">
        <v>116.64390563964844</v>
      </c>
      <c r="C36" s="346">
        <v>6.8339338302612305</v>
      </c>
    </row>
    <row r="37" spans="1:3" x14ac:dyDescent="0.2">
      <c r="A37" s="345">
        <v>44409</v>
      </c>
      <c r="B37" s="346">
        <v>116.27350616455078</v>
      </c>
      <c r="C37" s="346">
        <v>4.8507413864135742</v>
      </c>
    </row>
    <row r="38" spans="1:3" x14ac:dyDescent="0.2">
      <c r="A38" s="345">
        <v>44440</v>
      </c>
      <c r="B38" s="346">
        <v>99.867019653320313</v>
      </c>
      <c r="C38" s="346">
        <v>-8.3015012741088867</v>
      </c>
    </row>
    <row r="39" spans="1:3" x14ac:dyDescent="0.2">
      <c r="A39" s="345">
        <v>44470</v>
      </c>
      <c r="B39" s="346">
        <v>105.47605895996094</v>
      </c>
      <c r="C39" s="346">
        <v>-5.2476186752319336</v>
      </c>
    </row>
    <row r="40" spans="1:3" x14ac:dyDescent="0.2">
      <c r="A40" s="345">
        <v>44501</v>
      </c>
      <c r="B40" s="346">
        <v>70.221168518066406</v>
      </c>
      <c r="C40" s="346">
        <v>-40.812503814697266</v>
      </c>
    </row>
    <row r="41" spans="1:3" x14ac:dyDescent="0.2">
      <c r="A41" s="345">
        <v>44531</v>
      </c>
      <c r="B41" s="346">
        <v>74.239173889160156</v>
      </c>
      <c r="C41" s="346">
        <v>-41.108924865722656</v>
      </c>
    </row>
    <row r="42" spans="1:3" x14ac:dyDescent="0.2">
      <c r="A42" s="345">
        <v>44562</v>
      </c>
      <c r="B42" s="346">
        <v>103.15219879150391</v>
      </c>
      <c r="C42" s="346">
        <v>-15.638117790222168</v>
      </c>
    </row>
    <row r="43" spans="1:3" x14ac:dyDescent="0.2">
      <c r="A43" s="345">
        <v>44593</v>
      </c>
      <c r="B43" s="346">
        <v>95.432502746582031</v>
      </c>
      <c r="C43" s="346">
        <v>-22.14982795715332</v>
      </c>
    </row>
    <row r="44" spans="1:3" x14ac:dyDescent="0.2">
      <c r="A44" s="345">
        <v>44621</v>
      </c>
      <c r="B44" s="346">
        <v>100.85630035400391</v>
      </c>
      <c r="C44" s="346">
        <v>-23.103931427001953</v>
      </c>
    </row>
    <row r="45" spans="1:3" x14ac:dyDescent="0.2">
      <c r="A45" s="345">
        <v>44652</v>
      </c>
      <c r="B45" s="346">
        <v>93.367637634277344</v>
      </c>
      <c r="C45" s="346">
        <v>-27.441993713378906</v>
      </c>
    </row>
    <row r="46" spans="1:3" x14ac:dyDescent="0.2">
      <c r="A46" s="345">
        <v>44682</v>
      </c>
      <c r="B46" s="346">
        <v>108.65798187255859</v>
      </c>
      <c r="C46" s="346">
        <v>-17.316734313964844</v>
      </c>
    </row>
    <row r="47" spans="1:3" x14ac:dyDescent="0.2">
      <c r="A47" s="345">
        <v>44713</v>
      </c>
      <c r="B47" s="346">
        <v>77.390998840332031</v>
      </c>
      <c r="C47" s="346">
        <v>-41.3336181640625</v>
      </c>
    </row>
    <row r="48" spans="1:3" x14ac:dyDescent="0.2">
      <c r="A48" s="345">
        <v>44743</v>
      </c>
      <c r="B48" s="346">
        <v>72.662132263183594</v>
      </c>
      <c r="C48" s="346">
        <v>-37.706020355224609</v>
      </c>
    </row>
    <row r="49" spans="1:3" x14ac:dyDescent="0.2">
      <c r="A49" s="345">
        <v>44774</v>
      </c>
      <c r="B49" s="346">
        <v>73.064537048339844</v>
      </c>
      <c r="C49" s="346">
        <v>-37.161491394042969</v>
      </c>
    </row>
    <row r="50" spans="1:3" x14ac:dyDescent="0.2">
      <c r="A50" s="345">
        <v>44805</v>
      </c>
      <c r="B50" s="346">
        <v>54.544441223144531</v>
      </c>
      <c r="C50" s="346">
        <v>-45.382926940917969</v>
      </c>
    </row>
    <row r="51" spans="1:3" x14ac:dyDescent="0.2">
      <c r="A51" s="345">
        <v>44835</v>
      </c>
      <c r="B51" s="346">
        <v>55.557285308837891</v>
      </c>
      <c r="C51" s="346">
        <v>-47.327114105224609</v>
      </c>
    </row>
    <row r="52" spans="1:3" x14ac:dyDescent="0.2">
      <c r="A52" s="345">
        <v>44866</v>
      </c>
      <c r="B52" s="346">
        <v>57.658191680908203</v>
      </c>
      <c r="C52" s="346">
        <v>-17.890583038330078</v>
      </c>
    </row>
    <row r="53" spans="1:3" x14ac:dyDescent="0.2">
      <c r="A53" s="345">
        <v>44896</v>
      </c>
      <c r="B53" s="346">
        <v>52.098915100097656</v>
      </c>
      <c r="C53" s="346">
        <v>-29.822877883911133</v>
      </c>
    </row>
    <row r="54" spans="1:3" x14ac:dyDescent="0.2">
      <c r="A54" s="345">
        <v>44927</v>
      </c>
      <c r="B54" s="346">
        <v>105.59241485595703</v>
      </c>
      <c r="C54" s="346">
        <v>2.3656461238861084</v>
      </c>
    </row>
  </sheetData>
  <mergeCells count="1">
    <mergeCell ref="H1:I1"/>
  </mergeCells>
  <hyperlinks>
    <hyperlink ref="H1:I1" location="Index!A1" display="Regresar al Índice" xr:uid="{7F20E8DF-AD9B-4578-A49F-7DE01E7591E0}"/>
  </hyperlinks>
  <pageMargins left="0.7" right="0.7" top="0.75" bottom="0.75" header="0.3" footer="0.3"/>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C81E7-2F1B-4D32-8062-2EF4A524D0DB}">
  <sheetPr codeName="Hoja151"/>
  <dimension ref="A1:I19"/>
  <sheetViews>
    <sheetView workbookViewId="0">
      <selection activeCell="A2" sqref="A2"/>
    </sheetView>
  </sheetViews>
  <sheetFormatPr baseColWidth="10" defaultColWidth="9.140625" defaultRowHeight="12.75" x14ac:dyDescent="0.2"/>
  <cols>
    <col min="1" max="1" width="9.28515625" style="343" bestFit="1" customWidth="1"/>
    <col min="2" max="2" width="10.42578125" style="343" bestFit="1" customWidth="1"/>
    <col min="3" max="3" width="9.140625" style="343"/>
    <col min="4" max="4" width="9.28515625" style="343" bestFit="1" customWidth="1"/>
    <col min="5" max="16384" width="9.140625" style="343"/>
  </cols>
  <sheetData>
    <row r="1" spans="1:9" x14ac:dyDescent="0.2">
      <c r="A1" s="107" t="s">
        <v>1799</v>
      </c>
      <c r="H1" s="409" t="s">
        <v>38</v>
      </c>
      <c r="I1" s="409"/>
    </row>
    <row r="5" spans="1:9" x14ac:dyDescent="0.2">
      <c r="A5" s="343" t="s">
        <v>757</v>
      </c>
      <c r="B5" s="343" t="s">
        <v>465</v>
      </c>
      <c r="C5" s="343" t="s">
        <v>2</v>
      </c>
      <c r="D5" s="343" t="s">
        <v>756</v>
      </c>
    </row>
    <row r="6" spans="1:9" x14ac:dyDescent="0.2">
      <c r="A6" s="344">
        <v>56</v>
      </c>
      <c r="B6" s="345">
        <v>44927</v>
      </c>
      <c r="C6" s="343" t="s">
        <v>3</v>
      </c>
      <c r="D6" s="346">
        <v>-10.363775253295898</v>
      </c>
    </row>
    <row r="7" spans="1:9" x14ac:dyDescent="0.2">
      <c r="A7" s="344">
        <v>56</v>
      </c>
      <c r="B7" s="345">
        <v>44927</v>
      </c>
      <c r="C7" s="343" t="s">
        <v>4</v>
      </c>
      <c r="D7" s="346">
        <v>-8.3519258499145508</v>
      </c>
      <c r="G7" s="343" t="s">
        <v>1675</v>
      </c>
    </row>
    <row r="8" spans="1:9" x14ac:dyDescent="0.2">
      <c r="A8" s="344">
        <v>56</v>
      </c>
      <c r="B8" s="345">
        <v>44927</v>
      </c>
      <c r="C8" s="343" t="s">
        <v>6</v>
      </c>
      <c r="D8" s="346">
        <v>-34.224769592285156</v>
      </c>
      <c r="G8" s="343" t="s">
        <v>766</v>
      </c>
    </row>
    <row r="9" spans="1:9" x14ac:dyDescent="0.2">
      <c r="A9" s="344">
        <v>56</v>
      </c>
      <c r="B9" s="345">
        <v>44927</v>
      </c>
      <c r="C9" s="343" t="s">
        <v>9</v>
      </c>
      <c r="D9" s="346">
        <v>1.4746861457824707</v>
      </c>
    </row>
    <row r="10" spans="1:9" x14ac:dyDescent="0.2">
      <c r="A10" s="344">
        <v>56</v>
      </c>
      <c r="B10" s="345">
        <v>44927</v>
      </c>
      <c r="C10" s="343" t="s">
        <v>10</v>
      </c>
      <c r="D10" s="346">
        <v>2.2081046104431152</v>
      </c>
    </row>
    <row r="11" spans="1:9" x14ac:dyDescent="0.2">
      <c r="A11" s="344">
        <v>56</v>
      </c>
      <c r="B11" s="345">
        <v>44927</v>
      </c>
      <c r="C11" s="343" t="s">
        <v>12</v>
      </c>
      <c r="D11" s="346">
        <v>-14.711745262145996</v>
      </c>
    </row>
    <row r="12" spans="1:9" x14ac:dyDescent="0.2">
      <c r="A12" s="344">
        <v>56</v>
      </c>
      <c r="B12" s="345">
        <v>44927</v>
      </c>
      <c r="C12" s="343" t="s">
        <v>13</v>
      </c>
      <c r="D12" s="346">
        <v>-0.33119198679924011</v>
      </c>
    </row>
    <row r="13" spans="1:9" x14ac:dyDescent="0.2">
      <c r="A13" s="344">
        <v>56</v>
      </c>
      <c r="B13" s="345">
        <v>44927</v>
      </c>
      <c r="C13" s="343" t="s">
        <v>14</v>
      </c>
      <c r="D13" s="346">
        <v>7.7060227394104004</v>
      </c>
    </row>
    <row r="14" spans="1:9" x14ac:dyDescent="0.2">
      <c r="A14" s="344">
        <v>56</v>
      </c>
      <c r="B14" s="345">
        <v>44927</v>
      </c>
      <c r="C14" s="343" t="s">
        <v>0</v>
      </c>
      <c r="D14" s="346">
        <v>2.3656461238861084</v>
      </c>
    </row>
    <row r="15" spans="1:9" x14ac:dyDescent="0.2">
      <c r="A15" s="344">
        <v>56</v>
      </c>
      <c r="B15" s="345">
        <v>44927</v>
      </c>
      <c r="C15" s="343" t="s">
        <v>20</v>
      </c>
      <c r="D15" s="346">
        <v>-53.087764739990234</v>
      </c>
    </row>
    <row r="16" spans="1:9" x14ac:dyDescent="0.2">
      <c r="A16" s="344">
        <v>56</v>
      </c>
      <c r="B16" s="345">
        <v>44927</v>
      </c>
      <c r="C16" s="343" t="s">
        <v>24</v>
      </c>
      <c r="D16" s="346">
        <v>27.361175537109375</v>
      </c>
    </row>
    <row r="17" spans="1:4" x14ac:dyDescent="0.2">
      <c r="A17" s="344">
        <v>56</v>
      </c>
      <c r="B17" s="345">
        <v>44927</v>
      </c>
      <c r="C17" s="343" t="s">
        <v>27</v>
      </c>
      <c r="D17" s="346">
        <v>-8.2075424194335938</v>
      </c>
    </row>
    <row r="18" spans="1:4" x14ac:dyDescent="0.2">
      <c r="A18" s="344">
        <v>56</v>
      </c>
      <c r="B18" s="345">
        <v>44927</v>
      </c>
      <c r="C18" s="343" t="s">
        <v>32</v>
      </c>
      <c r="D18" s="346">
        <v>-76.067901611328125</v>
      </c>
    </row>
    <row r="19" spans="1:4" x14ac:dyDescent="0.2">
      <c r="A19" s="344">
        <v>56</v>
      </c>
      <c r="B19" s="345">
        <v>44927</v>
      </c>
      <c r="C19" s="343" t="s">
        <v>1</v>
      </c>
      <c r="D19" s="346">
        <v>-12.01209831237793</v>
      </c>
    </row>
  </sheetData>
  <mergeCells count="1">
    <mergeCell ref="H1:I1"/>
  </mergeCells>
  <hyperlinks>
    <hyperlink ref="H1:I1" location="Index!A1" display="Regresar al Índice" xr:uid="{4B5B6211-9570-4634-A124-2E972951B798}"/>
  </hyperlinks>
  <pageMargins left="0.7" right="0.7" top="0.75" bottom="0.75" header="0.3" footer="0.3"/>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8DF0B-AD64-4397-9F9D-EAE8BC5D88F5}">
  <sheetPr codeName="Hoja153"/>
  <dimension ref="A1:I54"/>
  <sheetViews>
    <sheetView workbookViewId="0">
      <selection activeCell="A2" sqref="A2"/>
    </sheetView>
  </sheetViews>
  <sheetFormatPr baseColWidth="10" defaultColWidth="9.140625" defaultRowHeight="12.75" x14ac:dyDescent="0.2"/>
  <cols>
    <col min="1" max="1" width="10.42578125" style="343" bestFit="1" customWidth="1"/>
    <col min="2" max="3" width="9.28515625" style="343" bestFit="1" customWidth="1"/>
    <col min="4" max="16384" width="9.140625" style="343"/>
  </cols>
  <sheetData>
    <row r="1" spans="1:9" x14ac:dyDescent="0.2">
      <c r="A1" s="107" t="s">
        <v>1800</v>
      </c>
      <c r="H1" s="409" t="s">
        <v>38</v>
      </c>
      <c r="I1" s="409"/>
    </row>
    <row r="5" spans="1:9" x14ac:dyDescent="0.2">
      <c r="A5" s="343" t="s">
        <v>465</v>
      </c>
      <c r="B5" s="343" t="s">
        <v>758</v>
      </c>
      <c r="C5" s="343" t="s">
        <v>756</v>
      </c>
    </row>
    <row r="6" spans="1:9" x14ac:dyDescent="0.2">
      <c r="A6" s="345">
        <v>43466</v>
      </c>
      <c r="B6" s="346">
        <v>153.16015625</v>
      </c>
      <c r="C6" s="346">
        <v>6.3900799751281738</v>
      </c>
    </row>
    <row r="7" spans="1:9" x14ac:dyDescent="0.2">
      <c r="A7" s="345">
        <v>43497</v>
      </c>
      <c r="B7" s="346">
        <v>149.48353576660156</v>
      </c>
      <c r="C7" s="346">
        <v>5.501922607421875</v>
      </c>
      <c r="G7" s="343" t="s">
        <v>1676</v>
      </c>
    </row>
    <row r="8" spans="1:9" x14ac:dyDescent="0.2">
      <c r="A8" s="345">
        <v>43525</v>
      </c>
      <c r="B8" s="346">
        <v>152.46983337402344</v>
      </c>
      <c r="C8" s="346">
        <v>7.3886661529541016</v>
      </c>
      <c r="G8" s="343" t="s">
        <v>1738</v>
      </c>
    </row>
    <row r="9" spans="1:9" x14ac:dyDescent="0.2">
      <c r="A9" s="345">
        <v>43556</v>
      </c>
      <c r="B9" s="346">
        <v>152.86613464355469</v>
      </c>
      <c r="C9" s="346">
        <v>7.1237893104553223</v>
      </c>
    </row>
    <row r="10" spans="1:9" x14ac:dyDescent="0.2">
      <c r="A10" s="345">
        <v>43586</v>
      </c>
      <c r="B10" s="346">
        <v>153.14993286132813</v>
      </c>
      <c r="C10" s="346">
        <v>9.1850309371948242</v>
      </c>
    </row>
    <row r="11" spans="1:9" x14ac:dyDescent="0.2">
      <c r="A11" s="345">
        <v>43617</v>
      </c>
      <c r="B11" s="346">
        <v>155.77316284179688</v>
      </c>
      <c r="C11" s="346">
        <v>5.0249099731445313</v>
      </c>
    </row>
    <row r="12" spans="1:9" x14ac:dyDescent="0.2">
      <c r="A12" s="345">
        <v>43647</v>
      </c>
      <c r="B12" s="346">
        <v>160.23214721679688</v>
      </c>
      <c r="C12" s="346">
        <v>4.5179309844970703</v>
      </c>
    </row>
    <row r="13" spans="1:9" x14ac:dyDescent="0.2">
      <c r="A13" s="345">
        <v>43678</v>
      </c>
      <c r="B13" s="346">
        <v>158.90263366699219</v>
      </c>
      <c r="C13" s="346">
        <v>4.5926446914672852</v>
      </c>
    </row>
    <row r="14" spans="1:9" x14ac:dyDescent="0.2">
      <c r="A14" s="345">
        <v>43709</v>
      </c>
      <c r="B14" s="346">
        <v>162.68408203125</v>
      </c>
      <c r="C14" s="346">
        <v>7.3255033493041992</v>
      </c>
    </row>
    <row r="15" spans="1:9" x14ac:dyDescent="0.2">
      <c r="A15" s="345">
        <v>43739</v>
      </c>
      <c r="B15" s="346">
        <v>165.84169006347656</v>
      </c>
      <c r="C15" s="346">
        <v>7.6277279853820801</v>
      </c>
    </row>
    <row r="16" spans="1:9" x14ac:dyDescent="0.2">
      <c r="A16" s="345">
        <v>43770</v>
      </c>
      <c r="B16" s="346">
        <v>165.30221557617188</v>
      </c>
      <c r="C16" s="346">
        <v>7.9691438674926758</v>
      </c>
    </row>
    <row r="17" spans="1:3" x14ac:dyDescent="0.2">
      <c r="A17" s="345">
        <v>43800</v>
      </c>
      <c r="B17" s="346">
        <v>163.97013854980469</v>
      </c>
      <c r="C17" s="346">
        <v>7.8628230094909668</v>
      </c>
    </row>
    <row r="18" spans="1:3" x14ac:dyDescent="0.2">
      <c r="A18" s="345">
        <v>43831</v>
      </c>
      <c r="B18" s="346">
        <v>162.51022338867188</v>
      </c>
      <c r="C18" s="346">
        <v>6.104764461517334</v>
      </c>
    </row>
    <row r="19" spans="1:3" x14ac:dyDescent="0.2">
      <c r="A19" s="345">
        <v>43862</v>
      </c>
      <c r="B19" s="346">
        <v>157.05921936035156</v>
      </c>
      <c r="C19" s="346">
        <v>5.0679049491882324</v>
      </c>
    </row>
    <row r="20" spans="1:3" x14ac:dyDescent="0.2">
      <c r="A20" s="345">
        <v>43891</v>
      </c>
      <c r="B20" s="346">
        <v>157.39414978027344</v>
      </c>
      <c r="C20" s="346">
        <v>3.2296988964080811</v>
      </c>
    </row>
    <row r="21" spans="1:3" x14ac:dyDescent="0.2">
      <c r="A21" s="345">
        <v>43922</v>
      </c>
      <c r="B21" s="346">
        <v>149.0718994140625</v>
      </c>
      <c r="C21" s="346">
        <v>-2.4820640087127686</v>
      </c>
    </row>
    <row r="22" spans="1:3" x14ac:dyDescent="0.2">
      <c r="A22" s="345">
        <v>43952</v>
      </c>
      <c r="B22" s="346">
        <v>151.97381591796875</v>
      </c>
      <c r="C22" s="346">
        <v>-0.76795130968093872</v>
      </c>
    </row>
    <row r="23" spans="1:3" x14ac:dyDescent="0.2">
      <c r="A23" s="345">
        <v>43983</v>
      </c>
      <c r="B23" s="346">
        <v>152.27040100097656</v>
      </c>
      <c r="C23" s="346">
        <v>-2.2486298084259033</v>
      </c>
    </row>
    <row r="24" spans="1:3" x14ac:dyDescent="0.2">
      <c r="A24" s="345">
        <v>44013</v>
      </c>
      <c r="B24" s="346">
        <v>151.13008117675781</v>
      </c>
      <c r="C24" s="346">
        <v>-5.680549144744873</v>
      </c>
    </row>
    <row r="25" spans="1:3" x14ac:dyDescent="0.2">
      <c r="A25" s="345">
        <v>44044</v>
      </c>
      <c r="B25" s="346">
        <v>155.84986877441406</v>
      </c>
      <c r="C25" s="346">
        <v>-1.9211543798446655</v>
      </c>
    </row>
    <row r="26" spans="1:3" x14ac:dyDescent="0.2">
      <c r="A26" s="345">
        <v>44075</v>
      </c>
      <c r="B26" s="346">
        <v>151.51359558105469</v>
      </c>
      <c r="C26" s="346">
        <v>-6.8663673400878906</v>
      </c>
    </row>
    <row r="27" spans="1:3" x14ac:dyDescent="0.2">
      <c r="A27" s="345">
        <v>44105</v>
      </c>
      <c r="B27" s="346">
        <v>160.503173828125</v>
      </c>
      <c r="C27" s="346">
        <v>-3.219043493270874</v>
      </c>
    </row>
    <row r="28" spans="1:3" x14ac:dyDescent="0.2">
      <c r="A28" s="345">
        <v>44136</v>
      </c>
      <c r="B28" s="346">
        <v>160.86367797851563</v>
      </c>
      <c r="C28" s="346">
        <v>-2.6851046085357666</v>
      </c>
    </row>
    <row r="29" spans="1:3" x14ac:dyDescent="0.2">
      <c r="A29" s="345">
        <v>44166</v>
      </c>
      <c r="B29" s="346">
        <v>158.22509765625</v>
      </c>
      <c r="C29" s="346">
        <v>-3.5037117004394531</v>
      </c>
    </row>
    <row r="30" spans="1:3" x14ac:dyDescent="0.2">
      <c r="A30" s="345">
        <v>44197</v>
      </c>
      <c r="B30" s="346">
        <v>161.59759521484375</v>
      </c>
      <c r="C30" s="346">
        <v>-0.56158202886581421</v>
      </c>
    </row>
    <row r="31" spans="1:3" x14ac:dyDescent="0.2">
      <c r="A31" s="345">
        <v>44228</v>
      </c>
      <c r="B31" s="346">
        <v>165.23458862304688</v>
      </c>
      <c r="C31" s="346">
        <v>5.2052783966064453</v>
      </c>
    </row>
    <row r="32" spans="1:3" x14ac:dyDescent="0.2">
      <c r="A32" s="345">
        <v>44256</v>
      </c>
      <c r="B32" s="346">
        <v>169.60922241210938</v>
      </c>
      <c r="C32" s="346">
        <v>7.7608175277709961</v>
      </c>
    </row>
    <row r="33" spans="1:3" x14ac:dyDescent="0.2">
      <c r="A33" s="345">
        <v>44287</v>
      </c>
      <c r="B33" s="346">
        <v>167.87394714355469</v>
      </c>
      <c r="C33" s="346">
        <v>12.612737655639648</v>
      </c>
    </row>
    <row r="34" spans="1:3" x14ac:dyDescent="0.2">
      <c r="A34" s="345">
        <v>44317</v>
      </c>
      <c r="B34" s="346">
        <v>168.637939453125</v>
      </c>
      <c r="C34" s="346">
        <v>10.965127944946289</v>
      </c>
    </row>
    <row r="35" spans="1:3" x14ac:dyDescent="0.2">
      <c r="A35" s="345">
        <v>44348</v>
      </c>
      <c r="B35" s="346">
        <v>167.68086242675781</v>
      </c>
      <c r="C35" s="346">
        <v>10.120457649230957</v>
      </c>
    </row>
    <row r="36" spans="1:3" x14ac:dyDescent="0.2">
      <c r="A36" s="345">
        <v>44378</v>
      </c>
      <c r="B36" s="346">
        <v>152.27607727050781</v>
      </c>
      <c r="C36" s="346">
        <v>0.75828456878662109</v>
      </c>
    </row>
    <row r="37" spans="1:3" x14ac:dyDescent="0.2">
      <c r="A37" s="345">
        <v>44409</v>
      </c>
      <c r="B37" s="346">
        <v>147.93682861328125</v>
      </c>
      <c r="C37" s="346">
        <v>-5.0773477554321289</v>
      </c>
    </row>
    <row r="38" spans="1:3" x14ac:dyDescent="0.2">
      <c r="A38" s="345">
        <v>44440</v>
      </c>
      <c r="B38" s="346">
        <v>127.12065124511719</v>
      </c>
      <c r="C38" s="346">
        <v>-16.099508285522461</v>
      </c>
    </row>
    <row r="39" spans="1:3" x14ac:dyDescent="0.2">
      <c r="A39" s="345">
        <v>44470</v>
      </c>
      <c r="B39" s="346">
        <v>133.25454711914063</v>
      </c>
      <c r="C39" s="346">
        <v>-16.977001190185547</v>
      </c>
    </row>
    <row r="40" spans="1:3" x14ac:dyDescent="0.2">
      <c r="A40" s="345">
        <v>44501</v>
      </c>
      <c r="B40" s="346">
        <v>82.678337097167969</v>
      </c>
      <c r="C40" s="346">
        <v>-48.603477478027344</v>
      </c>
    </row>
    <row r="41" spans="1:3" x14ac:dyDescent="0.2">
      <c r="A41" s="345">
        <v>44531</v>
      </c>
      <c r="B41" s="346">
        <v>80.56903076171875</v>
      </c>
      <c r="C41" s="346">
        <v>-49.079486846923828</v>
      </c>
    </row>
    <row r="42" spans="1:3" x14ac:dyDescent="0.2">
      <c r="A42" s="345">
        <v>44562</v>
      </c>
      <c r="B42" s="346">
        <v>131.49885559082031</v>
      </c>
      <c r="C42" s="346">
        <v>-18.625734329223633</v>
      </c>
    </row>
    <row r="43" spans="1:3" x14ac:dyDescent="0.2">
      <c r="A43" s="345">
        <v>44593</v>
      </c>
      <c r="B43" s="346">
        <v>126.32684326171875</v>
      </c>
      <c r="C43" s="346">
        <v>-23.546974182128906</v>
      </c>
    </row>
    <row r="44" spans="1:3" x14ac:dyDescent="0.2">
      <c r="A44" s="345">
        <v>44621</v>
      </c>
      <c r="B44" s="346">
        <v>126.27439117431641</v>
      </c>
      <c r="C44" s="346">
        <v>-25.549808502197266</v>
      </c>
    </row>
    <row r="45" spans="1:3" x14ac:dyDescent="0.2">
      <c r="A45" s="345">
        <v>44652</v>
      </c>
      <c r="B45" s="346">
        <v>123.96442413330078</v>
      </c>
      <c r="C45" s="346">
        <v>-26.156246185302734</v>
      </c>
    </row>
    <row r="46" spans="1:3" x14ac:dyDescent="0.2">
      <c r="A46" s="345">
        <v>44682</v>
      </c>
      <c r="B46" s="346">
        <v>123.57386016845703</v>
      </c>
      <c r="C46" s="346">
        <v>-26.722385406494141</v>
      </c>
    </row>
    <row r="47" spans="1:3" x14ac:dyDescent="0.2">
      <c r="A47" s="345">
        <v>44713</v>
      </c>
      <c r="B47" s="346">
        <v>77.783294677734375</v>
      </c>
      <c r="C47" s="346">
        <v>-53.612300872802734</v>
      </c>
    </row>
    <row r="48" spans="1:3" x14ac:dyDescent="0.2">
      <c r="A48" s="345">
        <v>44743</v>
      </c>
      <c r="B48" s="346">
        <v>75.746879577636719</v>
      </c>
      <c r="C48" s="346">
        <v>-50.256874084472656</v>
      </c>
    </row>
    <row r="49" spans="1:3" x14ac:dyDescent="0.2">
      <c r="A49" s="345">
        <v>44774</v>
      </c>
      <c r="B49" s="346">
        <v>81.617530822753906</v>
      </c>
      <c r="C49" s="346">
        <v>-44.829471588134766</v>
      </c>
    </row>
    <row r="50" spans="1:3" x14ac:dyDescent="0.2">
      <c r="A50" s="345">
        <v>44805</v>
      </c>
      <c r="B50" s="346">
        <v>56.709041595458984</v>
      </c>
      <c r="C50" s="346">
        <v>-55.389591217041016</v>
      </c>
    </row>
    <row r="51" spans="1:3" x14ac:dyDescent="0.2">
      <c r="A51" s="345">
        <v>44835</v>
      </c>
      <c r="B51" s="346">
        <v>55.138908386230469</v>
      </c>
      <c r="C51" s="346">
        <v>-58.621368408203125</v>
      </c>
    </row>
    <row r="52" spans="1:3" x14ac:dyDescent="0.2">
      <c r="A52" s="345">
        <v>44866</v>
      </c>
      <c r="B52" s="346">
        <v>54.657241821289063</v>
      </c>
      <c r="C52" s="346">
        <v>-33.891700744628906</v>
      </c>
    </row>
    <row r="53" spans="1:3" x14ac:dyDescent="0.2">
      <c r="A53" s="345">
        <v>44896</v>
      </c>
      <c r="B53" s="346">
        <v>52.904094696044922</v>
      </c>
      <c r="C53" s="346">
        <v>-34.336936950683594</v>
      </c>
    </row>
    <row r="54" spans="1:3" x14ac:dyDescent="0.2">
      <c r="A54" s="345">
        <v>44927</v>
      </c>
      <c r="B54" s="346">
        <v>110.69646453857422</v>
      </c>
      <c r="C54" s="346">
        <v>-15.819446563720703</v>
      </c>
    </row>
  </sheetData>
  <mergeCells count="1">
    <mergeCell ref="H1:I1"/>
  </mergeCells>
  <hyperlinks>
    <hyperlink ref="H1:I1" location="Index!A1" display="Regresar al Índice" xr:uid="{E8195189-B243-4976-99F7-8EDE7DE0E05A}"/>
  </hyperlinks>
  <pageMargins left="0.7" right="0.7" top="0.75" bottom="0.75" header="0.3" footer="0.3"/>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A0834-8F7D-4C93-AA2C-7107819E15D8}">
  <sheetPr codeName="Hoja155"/>
  <dimension ref="A1:I19"/>
  <sheetViews>
    <sheetView workbookViewId="0">
      <selection activeCell="A2" sqref="A2"/>
    </sheetView>
  </sheetViews>
  <sheetFormatPr baseColWidth="10" defaultColWidth="9.140625" defaultRowHeight="12.75" x14ac:dyDescent="0.2"/>
  <cols>
    <col min="1" max="1" width="9.28515625" style="343" bestFit="1" customWidth="1"/>
    <col min="2" max="2" width="10.42578125" style="343" bestFit="1" customWidth="1"/>
    <col min="3" max="3" width="9.140625" style="343"/>
    <col min="4" max="4" width="9.28515625" style="343" bestFit="1" customWidth="1"/>
    <col min="5" max="16384" width="9.140625" style="343"/>
  </cols>
  <sheetData>
    <row r="1" spans="1:9" x14ac:dyDescent="0.2">
      <c r="A1" s="107" t="s">
        <v>1801</v>
      </c>
      <c r="H1" s="409" t="s">
        <v>38</v>
      </c>
      <c r="I1" s="409"/>
    </row>
    <row r="5" spans="1:9" x14ac:dyDescent="0.2">
      <c r="A5" s="343" t="s">
        <v>757</v>
      </c>
      <c r="B5" s="343" t="s">
        <v>465</v>
      </c>
      <c r="C5" s="343" t="s">
        <v>2</v>
      </c>
      <c r="D5" s="343" t="s">
        <v>756</v>
      </c>
    </row>
    <row r="6" spans="1:9" x14ac:dyDescent="0.2">
      <c r="A6" s="344">
        <v>56</v>
      </c>
      <c r="B6" s="345">
        <v>44927</v>
      </c>
      <c r="C6" s="343" t="s">
        <v>3</v>
      </c>
      <c r="D6" s="346">
        <v>-6.6880412101745605</v>
      </c>
    </row>
    <row r="7" spans="1:9" x14ac:dyDescent="0.2">
      <c r="A7" s="344">
        <v>56</v>
      </c>
      <c r="B7" s="345">
        <v>44927</v>
      </c>
      <c r="C7" s="343" t="s">
        <v>4</v>
      </c>
      <c r="D7" s="346">
        <v>-30.377782821655273</v>
      </c>
      <c r="G7" s="343" t="s">
        <v>1677</v>
      </c>
    </row>
    <row r="8" spans="1:9" x14ac:dyDescent="0.2">
      <c r="A8" s="344">
        <v>56</v>
      </c>
      <c r="B8" s="345">
        <v>44927</v>
      </c>
      <c r="C8" s="343" t="s">
        <v>6</v>
      </c>
      <c r="D8" s="346">
        <v>-63.761497497558594</v>
      </c>
      <c r="G8" s="343" t="s">
        <v>766</v>
      </c>
    </row>
    <row r="9" spans="1:9" x14ac:dyDescent="0.2">
      <c r="A9" s="344">
        <v>56</v>
      </c>
      <c r="B9" s="345">
        <v>44927</v>
      </c>
      <c r="C9" s="343" t="s">
        <v>9</v>
      </c>
      <c r="D9" s="346">
        <v>5.0850872993469238</v>
      </c>
    </row>
    <row r="10" spans="1:9" x14ac:dyDescent="0.2">
      <c r="A10" s="344">
        <v>56</v>
      </c>
      <c r="B10" s="345">
        <v>44927</v>
      </c>
      <c r="C10" s="343" t="s">
        <v>10</v>
      </c>
      <c r="D10" s="346">
        <v>-0.38510367274284363</v>
      </c>
    </row>
    <row r="11" spans="1:9" x14ac:dyDescent="0.2">
      <c r="A11" s="344">
        <v>56</v>
      </c>
      <c r="B11" s="345">
        <v>44927</v>
      </c>
      <c r="C11" s="343" t="s">
        <v>12</v>
      </c>
      <c r="D11" s="346">
        <v>-24.777315139770508</v>
      </c>
    </row>
    <row r="12" spans="1:9" x14ac:dyDescent="0.2">
      <c r="A12" s="344">
        <v>56</v>
      </c>
      <c r="B12" s="345">
        <v>44927</v>
      </c>
      <c r="C12" s="343" t="s">
        <v>13</v>
      </c>
      <c r="D12" s="346">
        <v>-1.5828261375427246</v>
      </c>
    </row>
    <row r="13" spans="1:9" x14ac:dyDescent="0.2">
      <c r="A13" s="344">
        <v>56</v>
      </c>
      <c r="B13" s="345">
        <v>44927</v>
      </c>
      <c r="C13" s="343" t="s">
        <v>14</v>
      </c>
      <c r="D13" s="346">
        <v>1.1961746215820313</v>
      </c>
    </row>
    <row r="14" spans="1:9" x14ac:dyDescent="0.2">
      <c r="A14" s="344">
        <v>56</v>
      </c>
      <c r="B14" s="345">
        <v>44927</v>
      </c>
      <c r="C14" s="343" t="s">
        <v>0</v>
      </c>
      <c r="D14" s="346">
        <v>-15.819446563720703</v>
      </c>
    </row>
    <row r="15" spans="1:9" x14ac:dyDescent="0.2">
      <c r="A15" s="344">
        <v>56</v>
      </c>
      <c r="B15" s="345">
        <v>44927</v>
      </c>
      <c r="C15" s="343" t="s">
        <v>20</v>
      </c>
      <c r="D15" s="346">
        <v>-44.669239044189453</v>
      </c>
    </row>
    <row r="16" spans="1:9" x14ac:dyDescent="0.2">
      <c r="A16" s="344">
        <v>56</v>
      </c>
      <c r="B16" s="345">
        <v>44927</v>
      </c>
      <c r="C16" s="343" t="s">
        <v>24</v>
      </c>
      <c r="D16" s="346">
        <v>-7.6586418151855469</v>
      </c>
    </row>
    <row r="17" spans="1:4" x14ac:dyDescent="0.2">
      <c r="A17" s="344">
        <v>56</v>
      </c>
      <c r="B17" s="345">
        <v>44927</v>
      </c>
      <c r="C17" s="343" t="s">
        <v>27</v>
      </c>
      <c r="D17" s="346">
        <v>-10.679515838623047</v>
      </c>
    </row>
    <row r="18" spans="1:4" x14ac:dyDescent="0.2">
      <c r="A18" s="344">
        <v>56</v>
      </c>
      <c r="B18" s="345">
        <v>44927</v>
      </c>
      <c r="C18" s="343" t="s">
        <v>32</v>
      </c>
      <c r="D18" s="346">
        <v>-69.659019470214844</v>
      </c>
    </row>
    <row r="19" spans="1:4" x14ac:dyDescent="0.2">
      <c r="A19" s="344">
        <v>56</v>
      </c>
      <c r="B19" s="345">
        <v>44927</v>
      </c>
      <c r="C19" s="343" t="s">
        <v>1</v>
      </c>
      <c r="D19" s="346">
        <v>-12.778108596801758</v>
      </c>
    </row>
  </sheetData>
  <mergeCells count="1">
    <mergeCell ref="H1:I1"/>
  </mergeCells>
  <hyperlinks>
    <hyperlink ref="H1:I1" location="Index!A1" display="Regresar al Índice" xr:uid="{05AB6660-DA34-4C5E-81F7-DD6968470656}"/>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7F7E9-3DED-4658-87D1-58399A9F45DE}">
  <sheetPr codeName="Hoja169"/>
  <dimension ref="A1:I29"/>
  <sheetViews>
    <sheetView workbookViewId="0">
      <selection activeCell="A2" sqref="A2"/>
    </sheetView>
  </sheetViews>
  <sheetFormatPr baseColWidth="10" defaultRowHeight="12.75" x14ac:dyDescent="0.2"/>
  <cols>
    <col min="1" max="16384" width="11.42578125" style="107"/>
  </cols>
  <sheetData>
    <row r="1" spans="1:9" x14ac:dyDescent="0.2">
      <c r="A1" s="107" t="s">
        <v>1495</v>
      </c>
      <c r="H1" s="408" t="s">
        <v>38</v>
      </c>
      <c r="I1" s="408"/>
    </row>
    <row r="5" spans="1:9" ht="13.5" thickBot="1" x14ac:dyDescent="0.25"/>
    <row r="6" spans="1:9" ht="39" thickBot="1" x14ac:dyDescent="0.25">
      <c r="A6" s="190" t="s">
        <v>1442</v>
      </c>
      <c r="B6" s="191" t="s">
        <v>1443</v>
      </c>
      <c r="C6" s="191" t="s">
        <v>1444</v>
      </c>
      <c r="D6" s="191" t="s">
        <v>1445</v>
      </c>
      <c r="E6" s="191" t="s">
        <v>1446</v>
      </c>
      <c r="F6" s="191" t="s">
        <v>1447</v>
      </c>
      <c r="G6" s="192" t="s">
        <v>1448</v>
      </c>
    </row>
    <row r="7" spans="1:9" ht="63.75" x14ac:dyDescent="0.2">
      <c r="A7" s="188" t="s">
        <v>1451</v>
      </c>
      <c r="B7" s="189">
        <v>0</v>
      </c>
      <c r="C7" s="189">
        <v>2E-3</v>
      </c>
      <c r="D7" s="189">
        <v>0.184</v>
      </c>
      <c r="E7" s="189">
        <v>0.186</v>
      </c>
      <c r="F7" s="189">
        <v>0.14299999999999999</v>
      </c>
      <c r="G7" s="189">
        <v>0.18099999999999999</v>
      </c>
    </row>
    <row r="8" spans="1:9" x14ac:dyDescent="0.2">
      <c r="A8" s="188" t="s">
        <v>1452</v>
      </c>
      <c r="B8" s="180">
        <v>-1E-3</v>
      </c>
      <c r="C8" s="180">
        <v>-6.0000000000000001E-3</v>
      </c>
      <c r="D8" s="180">
        <v>4.2999999999999997E-2</v>
      </c>
      <c r="E8" s="180">
        <v>-1.0999999999999999E-2</v>
      </c>
      <c r="F8" s="180">
        <v>3.4000000000000002E-2</v>
      </c>
      <c r="G8" s="180">
        <v>-1.2E-2</v>
      </c>
    </row>
    <row r="9" spans="1:9" ht="38.25" x14ac:dyDescent="0.2">
      <c r="A9" s="188" t="s">
        <v>1453</v>
      </c>
      <c r="B9" s="189">
        <v>-1E-3</v>
      </c>
      <c r="C9" s="189">
        <v>7.0000000000000001E-3</v>
      </c>
      <c r="D9" s="189">
        <v>7.6999999999999999E-2</v>
      </c>
      <c r="E9" s="189">
        <v>7.5999999999999998E-2</v>
      </c>
      <c r="F9" s="189">
        <v>7.0999999999999994E-2</v>
      </c>
      <c r="G9" s="189">
        <v>5.8999999999999997E-2</v>
      </c>
    </row>
    <row r="10" spans="1:9" x14ac:dyDescent="0.2">
      <c r="A10" s="188" t="s">
        <v>1454</v>
      </c>
      <c r="B10" s="180">
        <v>-2E-3</v>
      </c>
      <c r="C10" s="180">
        <v>-2E-3</v>
      </c>
      <c r="D10" s="180">
        <v>0.127</v>
      </c>
      <c r="E10" s="180">
        <v>6.9000000000000006E-2</v>
      </c>
      <c r="F10" s="180">
        <v>9.1999999999999998E-2</v>
      </c>
      <c r="G10" s="180">
        <v>6.0999999999999999E-2</v>
      </c>
    </row>
    <row r="11" spans="1:9" ht="25.5" x14ac:dyDescent="0.2">
      <c r="A11" s="188" t="s">
        <v>1455</v>
      </c>
      <c r="B11" s="189">
        <v>-0.01</v>
      </c>
      <c r="C11" s="189">
        <v>-2.1000000000000001E-2</v>
      </c>
      <c r="D11" s="189">
        <v>0.108</v>
      </c>
      <c r="E11" s="189">
        <v>9.9000000000000005E-2</v>
      </c>
      <c r="F11" s="189">
        <v>0.10199999999999999</v>
      </c>
      <c r="G11" s="189">
        <v>7.0000000000000007E-2</v>
      </c>
    </row>
    <row r="12" spans="1:9" ht="25.5" x14ac:dyDescent="0.2">
      <c r="A12" s="188" t="s">
        <v>1456</v>
      </c>
      <c r="B12" s="180">
        <v>-1E-3</v>
      </c>
      <c r="C12" s="180">
        <v>0</v>
      </c>
      <c r="D12" s="180">
        <v>0.04</v>
      </c>
      <c r="E12" s="180">
        <v>5.7000000000000002E-2</v>
      </c>
      <c r="F12" s="180">
        <v>3.3000000000000002E-2</v>
      </c>
      <c r="G12" s="180">
        <v>4.2999999999999997E-2</v>
      </c>
    </row>
    <row r="13" spans="1:9" x14ac:dyDescent="0.2">
      <c r="A13" s="188" t="s">
        <v>1457</v>
      </c>
      <c r="B13" s="189">
        <v>-1E-3</v>
      </c>
      <c r="C13" s="189">
        <v>0.08</v>
      </c>
      <c r="D13" s="189">
        <v>-0.48299999999999998</v>
      </c>
      <c r="E13" s="189">
        <v>-0.41299999999999998</v>
      </c>
      <c r="F13" s="189">
        <v>-0.314</v>
      </c>
      <c r="G13" s="189">
        <v>-0.32700000000000001</v>
      </c>
    </row>
    <row r="14" spans="1:9" x14ac:dyDescent="0.2">
      <c r="A14" s="188" t="s">
        <v>1458</v>
      </c>
      <c r="B14" s="180">
        <v>4.0000000000000001E-3</v>
      </c>
      <c r="C14" s="180">
        <v>8.9999999999999993E-3</v>
      </c>
      <c r="D14" s="180">
        <v>0.127</v>
      </c>
      <c r="E14" s="180">
        <v>8.5000000000000006E-2</v>
      </c>
      <c r="F14" s="180">
        <v>0.126</v>
      </c>
      <c r="G14" s="180">
        <v>0.114</v>
      </c>
    </row>
    <row r="15" spans="1:9" x14ac:dyDescent="0.2">
      <c r="A15" s="188" t="s">
        <v>1459</v>
      </c>
      <c r="B15" s="189">
        <v>-1.0999999999999999E-2</v>
      </c>
      <c r="C15" s="189">
        <v>-2.1999999999999999E-2</v>
      </c>
      <c r="D15" s="189">
        <v>0.309</v>
      </c>
      <c r="E15" s="189">
        <v>0.308</v>
      </c>
      <c r="F15" s="189">
        <v>0.26</v>
      </c>
      <c r="G15" s="189">
        <v>0.26800000000000002</v>
      </c>
    </row>
    <row r="16" spans="1:9" ht="25.5" x14ac:dyDescent="0.2">
      <c r="A16" s="188" t="s">
        <v>1460</v>
      </c>
      <c r="B16" s="180">
        <v>8.9999999999999993E-3</v>
      </c>
      <c r="C16" s="180">
        <v>2.3E-2</v>
      </c>
      <c r="D16" s="180">
        <v>0.17499999999999999</v>
      </c>
      <c r="E16" s="180">
        <v>0.315</v>
      </c>
      <c r="F16" s="180">
        <v>0.156</v>
      </c>
      <c r="G16" s="180">
        <v>0.28999999999999998</v>
      </c>
    </row>
    <row r="17" spans="1:7" x14ac:dyDescent="0.2">
      <c r="A17" s="188" t="s">
        <v>1461</v>
      </c>
      <c r="B17" s="189">
        <v>-4.8000000000000001E-2</v>
      </c>
      <c r="C17" s="189">
        <v>-2.7E-2</v>
      </c>
      <c r="D17" s="189">
        <v>0.437</v>
      </c>
      <c r="E17" s="189">
        <v>0.56299999999999994</v>
      </c>
      <c r="F17" s="189">
        <v>0.157</v>
      </c>
      <c r="G17" s="189">
        <v>0.22500000000000001</v>
      </c>
    </row>
    <row r="18" spans="1:7" ht="38.25" x14ac:dyDescent="0.2">
      <c r="A18" s="188" t="s">
        <v>1462</v>
      </c>
      <c r="B18" s="180">
        <v>6.0000000000000001E-3</v>
      </c>
      <c r="C18" s="180">
        <v>8.9999999999999993E-3</v>
      </c>
      <c r="D18" s="180">
        <v>0.127</v>
      </c>
      <c r="E18" s="180">
        <v>0.122</v>
      </c>
      <c r="F18" s="180">
        <v>0.107</v>
      </c>
      <c r="G18" s="180">
        <v>0.11799999999999999</v>
      </c>
    </row>
    <row r="19" spans="1:7" x14ac:dyDescent="0.2">
      <c r="A19" s="188" t="s">
        <v>1463</v>
      </c>
      <c r="B19" s="189">
        <v>0.153</v>
      </c>
      <c r="C19" s="189">
        <v>0.11</v>
      </c>
      <c r="D19" s="189">
        <v>-0.36599999999999999</v>
      </c>
      <c r="E19" s="189">
        <v>-0.44400000000000001</v>
      </c>
      <c r="F19" s="189">
        <v>4.8000000000000001E-2</v>
      </c>
      <c r="G19" s="189">
        <v>-8.7999999999999995E-2</v>
      </c>
    </row>
    <row r="20" spans="1:7" x14ac:dyDescent="0.2">
      <c r="A20" s="188" t="s">
        <v>1464</v>
      </c>
      <c r="B20" s="180">
        <v>-1.4999999999999999E-2</v>
      </c>
      <c r="C20" s="180">
        <v>-8.0000000000000002E-3</v>
      </c>
      <c r="D20" s="180">
        <v>-1.2999999999999999E-2</v>
      </c>
      <c r="E20" s="180">
        <v>4.5999999999999999E-2</v>
      </c>
      <c r="F20" s="180">
        <v>-6.0000000000000001E-3</v>
      </c>
      <c r="G20" s="180">
        <v>8.3000000000000004E-2</v>
      </c>
    </row>
    <row r="21" spans="1:7" x14ac:dyDescent="0.2">
      <c r="A21" s="188" t="s">
        <v>1465</v>
      </c>
      <c r="B21" s="189">
        <v>2.8000000000000001E-2</v>
      </c>
      <c r="C21" s="189">
        <v>2.1000000000000001E-2</v>
      </c>
      <c r="D21" s="189">
        <v>0.41399999999999998</v>
      </c>
      <c r="E21" s="189">
        <v>0.46100000000000002</v>
      </c>
      <c r="F21" s="189">
        <v>0.221</v>
      </c>
      <c r="G21" s="189">
        <v>0.28299999999999997</v>
      </c>
    </row>
    <row r="22" spans="1:7" ht="38.25" x14ac:dyDescent="0.2">
      <c r="A22" s="188" t="s">
        <v>1466</v>
      </c>
      <c r="B22" s="180">
        <v>-1.2999999999999999E-2</v>
      </c>
      <c r="C22" s="180">
        <v>-1.0999999999999999E-2</v>
      </c>
      <c r="D22" s="180">
        <v>0.33200000000000002</v>
      </c>
      <c r="E22" s="180">
        <v>0.214</v>
      </c>
      <c r="F22" s="180">
        <v>0.11</v>
      </c>
      <c r="G22" s="180">
        <v>0.109</v>
      </c>
    </row>
    <row r="23" spans="1:7" ht="25.5" x14ac:dyDescent="0.2">
      <c r="A23" s="188" t="s">
        <v>1467</v>
      </c>
      <c r="B23" s="189">
        <v>-1E-3</v>
      </c>
      <c r="C23" s="189">
        <v>5.0000000000000001E-3</v>
      </c>
      <c r="D23" s="189">
        <v>0.188</v>
      </c>
      <c r="E23" s="189">
        <v>0.21</v>
      </c>
      <c r="F23" s="189">
        <v>0.159</v>
      </c>
      <c r="G23" s="189">
        <v>0.19800000000000001</v>
      </c>
    </row>
    <row r="24" spans="1:7" ht="38.25" x14ac:dyDescent="0.2">
      <c r="A24" s="188" t="s">
        <v>1468</v>
      </c>
      <c r="B24" s="180">
        <v>2.5000000000000001E-2</v>
      </c>
      <c r="C24" s="180">
        <v>5.2999999999999999E-2</v>
      </c>
      <c r="D24" s="180">
        <v>0.33300000000000002</v>
      </c>
      <c r="E24" s="180">
        <v>0.192</v>
      </c>
      <c r="F24" s="180">
        <v>0.33200000000000002</v>
      </c>
      <c r="G24" s="180">
        <v>0.23499999999999999</v>
      </c>
    </row>
    <row r="25" spans="1:7" ht="63.75" x14ac:dyDescent="0.2">
      <c r="A25" s="188" t="s">
        <v>1469</v>
      </c>
      <c r="B25" s="189">
        <v>1E-3</v>
      </c>
      <c r="C25" s="189">
        <v>-1.4999999999999999E-2</v>
      </c>
      <c r="D25" s="189">
        <v>0.13100000000000001</v>
      </c>
      <c r="E25" s="189">
        <v>0.17799999999999999</v>
      </c>
      <c r="F25" s="189">
        <v>0.124</v>
      </c>
      <c r="G25" s="189">
        <v>0.14199999999999999</v>
      </c>
    </row>
    <row r="26" spans="1:7" ht="25.5" x14ac:dyDescent="0.2">
      <c r="A26" s="188" t="s">
        <v>1470</v>
      </c>
      <c r="B26" s="180">
        <v>4.0000000000000001E-3</v>
      </c>
      <c r="C26" s="180">
        <v>0</v>
      </c>
      <c r="D26" s="180">
        <v>0.20100000000000001</v>
      </c>
      <c r="E26" s="180">
        <v>0.185</v>
      </c>
      <c r="F26" s="180">
        <v>0.158</v>
      </c>
      <c r="G26" s="180">
        <v>0.14799999999999999</v>
      </c>
    </row>
    <row r="27" spans="1:7" x14ac:dyDescent="0.2">
      <c r="A27" s="188" t="s">
        <v>1471</v>
      </c>
      <c r="B27" s="189">
        <v>-1.0999999999999999E-2</v>
      </c>
      <c r="C27" s="189">
        <v>-1.2999999999999999E-2</v>
      </c>
      <c r="D27" s="189">
        <v>4.9000000000000002E-2</v>
      </c>
      <c r="E27" s="189">
        <v>0.02</v>
      </c>
      <c r="F27" s="189">
        <v>7.0000000000000001E-3</v>
      </c>
      <c r="G27" s="189">
        <v>-2.3E-2</v>
      </c>
    </row>
    <row r="28" spans="1:7" ht="25.5" x14ac:dyDescent="0.2">
      <c r="A28" s="188" t="s">
        <v>1472</v>
      </c>
      <c r="B28" s="180">
        <v>7.0000000000000001E-3</v>
      </c>
      <c r="C28" s="180">
        <v>-2E-3</v>
      </c>
      <c r="D28" s="180">
        <v>0.14299999999999999</v>
      </c>
      <c r="E28" s="180">
        <v>0.13200000000000001</v>
      </c>
      <c r="F28" s="180">
        <v>0.107</v>
      </c>
      <c r="G28" s="180">
        <v>9.4E-2</v>
      </c>
    </row>
    <row r="29" spans="1:7" x14ac:dyDescent="0.2">
      <c r="A29" s="188" t="s">
        <v>1473</v>
      </c>
      <c r="B29" s="189">
        <v>0</v>
      </c>
      <c r="C29" s="189">
        <v>-5.0000000000000001E-3</v>
      </c>
      <c r="D29" s="189">
        <v>0.03</v>
      </c>
      <c r="E29" s="189">
        <v>0.06</v>
      </c>
      <c r="F29" s="189">
        <v>1.2E-2</v>
      </c>
      <c r="G29" s="189">
        <v>0.111</v>
      </c>
    </row>
  </sheetData>
  <mergeCells count="1">
    <mergeCell ref="H1:I1"/>
  </mergeCells>
  <hyperlinks>
    <hyperlink ref="H1:I1" location="Index!A1" display="Regresar al Índice" xr:uid="{4805674D-6654-4BA2-A9CF-8278BF52D790}"/>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4A64D-795F-4221-9B2F-23C3EC7A8932}">
  <sheetPr codeName="Hoja156"/>
  <dimension ref="A1:I54"/>
  <sheetViews>
    <sheetView workbookViewId="0">
      <selection activeCell="A2" sqref="A2"/>
    </sheetView>
  </sheetViews>
  <sheetFormatPr baseColWidth="10" defaultColWidth="9.140625" defaultRowHeight="12.75" x14ac:dyDescent="0.2"/>
  <cols>
    <col min="1" max="1" width="10.42578125" style="343" bestFit="1" customWidth="1"/>
    <col min="2" max="3" width="9.28515625" style="343" bestFit="1" customWidth="1"/>
    <col min="4" max="16384" width="9.140625" style="343"/>
  </cols>
  <sheetData>
    <row r="1" spans="1:9" x14ac:dyDescent="0.2">
      <c r="A1" s="107" t="s">
        <v>1802</v>
      </c>
      <c r="H1" s="409" t="s">
        <v>38</v>
      </c>
      <c r="I1" s="409"/>
    </row>
    <row r="5" spans="1:9" x14ac:dyDescent="0.2">
      <c r="A5" s="343" t="s">
        <v>465</v>
      </c>
      <c r="B5" s="343" t="s">
        <v>755</v>
      </c>
      <c r="C5" s="343" t="s">
        <v>756</v>
      </c>
    </row>
    <row r="6" spans="1:9" x14ac:dyDescent="0.2">
      <c r="A6" s="345">
        <v>43466</v>
      </c>
      <c r="B6" s="346">
        <v>97.415824890136719</v>
      </c>
      <c r="C6" s="346">
        <v>-5.0636444091796875</v>
      </c>
    </row>
    <row r="7" spans="1:9" x14ac:dyDescent="0.2">
      <c r="A7" s="345">
        <v>43497</v>
      </c>
      <c r="B7" s="346">
        <v>99.430458068847656</v>
      </c>
      <c r="C7" s="346">
        <v>-1.3816803693771362</v>
      </c>
      <c r="G7" s="343" t="s">
        <v>1678</v>
      </c>
    </row>
    <row r="8" spans="1:9" x14ac:dyDescent="0.2">
      <c r="A8" s="345">
        <v>43525</v>
      </c>
      <c r="B8" s="346">
        <v>99.965950012207031</v>
      </c>
      <c r="C8" s="346">
        <v>-5.9532170295715332</v>
      </c>
      <c r="G8" s="343" t="s">
        <v>765</v>
      </c>
    </row>
    <row r="9" spans="1:9" x14ac:dyDescent="0.2">
      <c r="A9" s="345">
        <v>43556</v>
      </c>
      <c r="B9" s="346">
        <v>88.893508911132813</v>
      </c>
      <c r="C9" s="346">
        <v>-1.9124687910079956</v>
      </c>
    </row>
    <row r="10" spans="1:9" x14ac:dyDescent="0.2">
      <c r="A10" s="345">
        <v>43586</v>
      </c>
      <c r="B10" s="346">
        <v>87.368865966796875</v>
      </c>
      <c r="C10" s="346">
        <v>0.36577078700065613</v>
      </c>
    </row>
    <row r="11" spans="1:9" x14ac:dyDescent="0.2">
      <c r="A11" s="345">
        <v>43617</v>
      </c>
      <c r="B11" s="346">
        <v>83.520668029785156</v>
      </c>
      <c r="C11" s="346">
        <v>-1.5582740306854248</v>
      </c>
    </row>
    <row r="12" spans="1:9" x14ac:dyDescent="0.2">
      <c r="A12" s="345">
        <v>43647</v>
      </c>
      <c r="B12" s="346">
        <v>90.057830810546875</v>
      </c>
      <c r="C12" s="346">
        <v>-4.4359574317932129</v>
      </c>
    </row>
    <row r="13" spans="1:9" x14ac:dyDescent="0.2">
      <c r="A13" s="345">
        <v>43678</v>
      </c>
      <c r="B13" s="346">
        <v>86.218170166015625</v>
      </c>
      <c r="C13" s="346">
        <v>-5.9790806770324707</v>
      </c>
    </row>
    <row r="14" spans="1:9" x14ac:dyDescent="0.2">
      <c r="A14" s="345">
        <v>43709</v>
      </c>
      <c r="B14" s="346">
        <v>80.105239868164063</v>
      </c>
      <c r="C14" s="346">
        <v>-4.1160702705383301</v>
      </c>
    </row>
    <row r="15" spans="1:9" x14ac:dyDescent="0.2">
      <c r="A15" s="345">
        <v>43739</v>
      </c>
      <c r="B15" s="346">
        <v>81.489906311035156</v>
      </c>
      <c r="C15" s="346">
        <v>-11.508678436279297</v>
      </c>
    </row>
    <row r="16" spans="1:9" x14ac:dyDescent="0.2">
      <c r="A16" s="345">
        <v>43770</v>
      </c>
      <c r="B16" s="346">
        <v>95.057754516601563</v>
      </c>
      <c r="C16" s="346">
        <v>0.41330978274345398</v>
      </c>
    </row>
    <row r="17" spans="1:3" x14ac:dyDescent="0.2">
      <c r="A17" s="345">
        <v>43800</v>
      </c>
      <c r="B17" s="346">
        <v>101.17148590087891</v>
      </c>
      <c r="C17" s="346">
        <v>1.6618863344192505</v>
      </c>
    </row>
    <row r="18" spans="1:3" x14ac:dyDescent="0.2">
      <c r="A18" s="345">
        <v>43831</v>
      </c>
      <c r="B18" s="346">
        <v>87.784843444824219</v>
      </c>
      <c r="C18" s="346">
        <v>-9.8864650726318359</v>
      </c>
    </row>
    <row r="19" spans="1:3" x14ac:dyDescent="0.2">
      <c r="A19" s="345">
        <v>43862</v>
      </c>
      <c r="B19" s="346">
        <v>86.1873779296875</v>
      </c>
      <c r="C19" s="346">
        <v>-13.318937301635742</v>
      </c>
    </row>
    <row r="20" spans="1:3" x14ac:dyDescent="0.2">
      <c r="A20" s="345">
        <v>43891</v>
      </c>
      <c r="B20" s="346">
        <v>61.731967926025391</v>
      </c>
      <c r="C20" s="346">
        <v>-38.247005462646484</v>
      </c>
    </row>
    <row r="21" spans="1:3" x14ac:dyDescent="0.2">
      <c r="A21" s="345">
        <v>43922</v>
      </c>
      <c r="B21" s="346">
        <v>24.027351379394531</v>
      </c>
      <c r="C21" s="346">
        <v>-72.970634460449219</v>
      </c>
    </row>
    <row r="22" spans="1:3" x14ac:dyDescent="0.2">
      <c r="A22" s="345">
        <v>43952</v>
      </c>
      <c r="B22" s="346">
        <v>20.149017333984375</v>
      </c>
      <c r="C22" s="346">
        <v>-76.93798828125</v>
      </c>
    </row>
    <row r="23" spans="1:3" x14ac:dyDescent="0.2">
      <c r="A23" s="345">
        <v>43983</v>
      </c>
      <c r="B23" s="346">
        <v>28.556161880493164</v>
      </c>
      <c r="C23" s="346">
        <v>-65.809463500976563</v>
      </c>
    </row>
    <row r="24" spans="1:3" x14ac:dyDescent="0.2">
      <c r="A24" s="345">
        <v>44013</v>
      </c>
      <c r="B24" s="346">
        <v>37.133941650390625</v>
      </c>
      <c r="C24" s="346">
        <v>-58.766559600830078</v>
      </c>
    </row>
    <row r="25" spans="1:3" x14ac:dyDescent="0.2">
      <c r="A25" s="345">
        <v>44044</v>
      </c>
      <c r="B25" s="346">
        <v>41.179752349853516</v>
      </c>
      <c r="C25" s="346">
        <v>-52.23773193359375</v>
      </c>
    </row>
    <row r="26" spans="1:3" x14ac:dyDescent="0.2">
      <c r="A26" s="345">
        <v>44075</v>
      </c>
      <c r="B26" s="346">
        <v>43.704170227050781</v>
      </c>
      <c r="C26" s="346">
        <v>-45.441558837890625</v>
      </c>
    </row>
    <row r="27" spans="1:3" x14ac:dyDescent="0.2">
      <c r="A27" s="345">
        <v>44105</v>
      </c>
      <c r="B27" s="346">
        <v>47.196708679199219</v>
      </c>
      <c r="C27" s="346">
        <v>-42.082756042480469</v>
      </c>
    </row>
    <row r="28" spans="1:3" x14ac:dyDescent="0.2">
      <c r="A28" s="345">
        <v>44136</v>
      </c>
      <c r="B28" s="346">
        <v>51.061977386474609</v>
      </c>
      <c r="C28" s="346">
        <v>-46.283206939697266</v>
      </c>
    </row>
    <row r="29" spans="1:3" x14ac:dyDescent="0.2">
      <c r="A29" s="345">
        <v>44166</v>
      </c>
      <c r="B29" s="346">
        <v>56.875705718994141</v>
      </c>
      <c r="C29" s="346">
        <v>-43.782871246337891</v>
      </c>
    </row>
    <row r="30" spans="1:3" x14ac:dyDescent="0.2">
      <c r="A30" s="345">
        <v>44197</v>
      </c>
      <c r="B30" s="346">
        <v>48.112129211425781</v>
      </c>
      <c r="C30" s="346">
        <v>-45.193126678466797</v>
      </c>
    </row>
    <row r="31" spans="1:3" x14ac:dyDescent="0.2">
      <c r="A31" s="345">
        <v>44228</v>
      </c>
      <c r="B31" s="346">
        <v>48.197456359863281</v>
      </c>
      <c r="C31" s="346">
        <v>-44.078289031982422</v>
      </c>
    </row>
    <row r="32" spans="1:3" x14ac:dyDescent="0.2">
      <c r="A32" s="345">
        <v>44256</v>
      </c>
      <c r="B32" s="346">
        <v>59.099868774414063</v>
      </c>
      <c r="C32" s="346">
        <v>-4.2637538909912109</v>
      </c>
    </row>
    <row r="33" spans="1:3" x14ac:dyDescent="0.2">
      <c r="A33" s="345">
        <v>44287</v>
      </c>
      <c r="B33" s="346">
        <v>60.247425079345703</v>
      </c>
      <c r="C33" s="346">
        <v>150.74517822265625</v>
      </c>
    </row>
    <row r="34" spans="1:3" x14ac:dyDescent="0.2">
      <c r="A34" s="345">
        <v>44317</v>
      </c>
      <c r="B34" s="346">
        <v>66.095199584960938</v>
      </c>
      <c r="C34" s="346">
        <v>228.03187561035156</v>
      </c>
    </row>
    <row r="35" spans="1:3" x14ac:dyDescent="0.2">
      <c r="A35" s="345">
        <v>44348</v>
      </c>
      <c r="B35" s="346">
        <v>66.1658935546875</v>
      </c>
      <c r="C35" s="346">
        <v>131.70443725585938</v>
      </c>
    </row>
    <row r="36" spans="1:3" x14ac:dyDescent="0.2">
      <c r="A36" s="345">
        <v>44378</v>
      </c>
      <c r="B36" s="346">
        <v>67.705490112304688</v>
      </c>
      <c r="C36" s="346">
        <v>82.327774047851563</v>
      </c>
    </row>
    <row r="37" spans="1:3" x14ac:dyDescent="0.2">
      <c r="A37" s="345">
        <v>44409</v>
      </c>
      <c r="B37" s="346">
        <v>62.596908569335938</v>
      </c>
      <c r="C37" s="346">
        <v>52.008949279785156</v>
      </c>
    </row>
    <row r="38" spans="1:3" x14ac:dyDescent="0.2">
      <c r="A38" s="345">
        <v>44440</v>
      </c>
      <c r="B38" s="346">
        <v>62.123493194580078</v>
      </c>
      <c r="C38" s="346">
        <v>42.145458221435547</v>
      </c>
    </row>
    <row r="39" spans="1:3" x14ac:dyDescent="0.2">
      <c r="A39" s="345">
        <v>44470</v>
      </c>
      <c r="B39" s="346">
        <v>68.753868103027344</v>
      </c>
      <c r="C39" s="346">
        <v>45.675132751464844</v>
      </c>
    </row>
    <row r="40" spans="1:3" x14ac:dyDescent="0.2">
      <c r="A40" s="345">
        <v>44501</v>
      </c>
      <c r="B40" s="346">
        <v>110.28047180175781</v>
      </c>
      <c r="C40" s="346">
        <v>115.9737548828125</v>
      </c>
    </row>
    <row r="41" spans="1:3" x14ac:dyDescent="0.2">
      <c r="A41" s="345">
        <v>44531</v>
      </c>
      <c r="B41" s="346">
        <v>112.97719573974609</v>
      </c>
      <c r="C41" s="346">
        <v>98.638755798339844</v>
      </c>
    </row>
    <row r="42" spans="1:3" x14ac:dyDescent="0.2">
      <c r="A42" s="345">
        <v>44562</v>
      </c>
      <c r="B42" s="346">
        <v>96.72601318359375</v>
      </c>
      <c r="C42" s="346">
        <v>101.04288482666016</v>
      </c>
    </row>
    <row r="43" spans="1:3" x14ac:dyDescent="0.2">
      <c r="A43" s="345">
        <v>44593</v>
      </c>
      <c r="B43" s="346">
        <v>96.017669677734375</v>
      </c>
      <c r="C43" s="346">
        <v>99.217300415039063</v>
      </c>
    </row>
    <row r="44" spans="1:3" x14ac:dyDescent="0.2">
      <c r="A44" s="345">
        <v>44621</v>
      </c>
      <c r="B44" s="346">
        <v>115.68645477294922</v>
      </c>
      <c r="C44" s="346">
        <v>95.747398376464844</v>
      </c>
    </row>
    <row r="45" spans="1:3" x14ac:dyDescent="0.2">
      <c r="A45" s="345">
        <v>44652</v>
      </c>
      <c r="B45" s="346">
        <v>109.39067840576172</v>
      </c>
      <c r="C45" s="346">
        <v>81.569053649902344</v>
      </c>
    </row>
    <row r="46" spans="1:3" x14ac:dyDescent="0.2">
      <c r="A46" s="345">
        <v>44682</v>
      </c>
      <c r="B46" s="346">
        <v>147.01512145996094</v>
      </c>
      <c r="C46" s="346">
        <v>122.42934417724609</v>
      </c>
    </row>
    <row r="47" spans="1:3" x14ac:dyDescent="0.2">
      <c r="A47" s="345">
        <v>44713</v>
      </c>
      <c r="B47" s="346">
        <v>130.38047790527344</v>
      </c>
      <c r="C47" s="346">
        <v>97.050880432128906</v>
      </c>
    </row>
    <row r="48" spans="1:3" x14ac:dyDescent="0.2">
      <c r="A48" s="345">
        <v>44743</v>
      </c>
      <c r="B48" s="346">
        <v>157.25094604492188</v>
      </c>
      <c r="C48" s="346">
        <v>132.25730895996094</v>
      </c>
    </row>
    <row r="49" spans="1:3" x14ac:dyDescent="0.2">
      <c r="A49" s="345">
        <v>44774</v>
      </c>
      <c r="B49" s="346">
        <v>154.80136108398438</v>
      </c>
      <c r="C49" s="346">
        <v>147.29873657226563</v>
      </c>
    </row>
    <row r="50" spans="1:3" x14ac:dyDescent="0.2">
      <c r="A50" s="345">
        <v>44805</v>
      </c>
      <c r="B50" s="346">
        <v>148.11506652832031</v>
      </c>
      <c r="C50" s="346">
        <v>138.42037963867188</v>
      </c>
    </row>
    <row r="51" spans="1:3" x14ac:dyDescent="0.2">
      <c r="A51" s="345">
        <v>44835</v>
      </c>
      <c r="B51" s="346">
        <v>160.94454956054688</v>
      </c>
      <c r="C51" s="346">
        <v>134.08799743652344</v>
      </c>
    </row>
    <row r="52" spans="1:3" x14ac:dyDescent="0.2">
      <c r="A52" s="345">
        <v>44866</v>
      </c>
      <c r="B52" s="346">
        <v>155.1927490234375</v>
      </c>
      <c r="C52" s="346">
        <v>40.725502014160156</v>
      </c>
    </row>
    <row r="53" spans="1:3" x14ac:dyDescent="0.2">
      <c r="A53" s="345">
        <v>44896</v>
      </c>
      <c r="B53" s="346">
        <v>126.47989654541016</v>
      </c>
      <c r="C53" s="346">
        <v>11.951704978942871</v>
      </c>
    </row>
    <row r="54" spans="1:3" x14ac:dyDescent="0.2">
      <c r="A54" s="345">
        <v>44927</v>
      </c>
      <c r="B54" s="346">
        <v>123.50767517089844</v>
      </c>
      <c r="C54" s="346">
        <v>27.688169479370117</v>
      </c>
    </row>
  </sheetData>
  <mergeCells count="1">
    <mergeCell ref="H1:I1"/>
  </mergeCells>
  <hyperlinks>
    <hyperlink ref="H1:I1" location="Index!A1" display="Regresar al Índice" xr:uid="{1D1410C0-942B-40F2-9E64-749BFB415326}"/>
  </hyperlinks>
  <pageMargins left="0.7" right="0.7" top="0.75" bottom="0.75" header="0.3" footer="0.3"/>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C4F8C-52FA-4CEC-8A5F-4A2D82A7440F}">
  <sheetPr codeName="Hoja157"/>
  <dimension ref="A1:I38"/>
  <sheetViews>
    <sheetView workbookViewId="0">
      <selection activeCell="A2" sqref="A2"/>
    </sheetView>
  </sheetViews>
  <sheetFormatPr baseColWidth="10" defaultColWidth="9.140625" defaultRowHeight="12.75" x14ac:dyDescent="0.2"/>
  <cols>
    <col min="1" max="1" width="9.28515625" style="343" bestFit="1" customWidth="1"/>
    <col min="2" max="2" width="10.42578125" style="343" bestFit="1" customWidth="1"/>
    <col min="3" max="3" width="9.140625" style="343"/>
    <col min="4" max="4" width="9.28515625" style="343" bestFit="1" customWidth="1"/>
    <col min="5" max="16384" width="9.140625" style="343"/>
  </cols>
  <sheetData>
    <row r="1" spans="1:9" x14ac:dyDescent="0.2">
      <c r="A1" s="107" t="s">
        <v>1803</v>
      </c>
      <c r="H1" s="409" t="s">
        <v>38</v>
      </c>
      <c r="I1" s="409"/>
    </row>
    <row r="5" spans="1:9" x14ac:dyDescent="0.2">
      <c r="A5" s="343" t="s">
        <v>757</v>
      </c>
      <c r="B5" s="343" t="s">
        <v>465</v>
      </c>
      <c r="C5" s="343" t="s">
        <v>2</v>
      </c>
      <c r="D5" s="343" t="s">
        <v>756</v>
      </c>
    </row>
    <row r="6" spans="1:9" x14ac:dyDescent="0.2">
      <c r="A6" s="344">
        <v>72</v>
      </c>
      <c r="B6" s="345">
        <v>44927</v>
      </c>
      <c r="C6" s="343" t="s">
        <v>3</v>
      </c>
      <c r="D6" s="346">
        <v>-8.8024263381958008</v>
      </c>
    </row>
    <row r="7" spans="1:9" x14ac:dyDescent="0.2">
      <c r="A7" s="344">
        <v>72</v>
      </c>
      <c r="B7" s="345">
        <v>44927</v>
      </c>
      <c r="C7" s="343" t="s">
        <v>5</v>
      </c>
      <c r="D7" s="346">
        <v>10.469842910766602</v>
      </c>
      <c r="G7" s="343" t="s">
        <v>1679</v>
      </c>
    </row>
    <row r="8" spans="1:9" x14ac:dyDescent="0.2">
      <c r="A8" s="344">
        <v>72</v>
      </c>
      <c r="B8" s="345">
        <v>44927</v>
      </c>
      <c r="C8" s="343" t="s">
        <v>4</v>
      </c>
      <c r="D8" s="346">
        <v>18.262790679931641</v>
      </c>
      <c r="G8" s="343" t="s">
        <v>766</v>
      </c>
    </row>
    <row r="9" spans="1:9" x14ac:dyDescent="0.2">
      <c r="A9" s="344">
        <v>72</v>
      </c>
      <c r="B9" s="345">
        <v>44927</v>
      </c>
      <c r="C9" s="343" t="s">
        <v>6</v>
      </c>
      <c r="D9" s="346">
        <v>19.461032867431641</v>
      </c>
    </row>
    <row r="10" spans="1:9" x14ac:dyDescent="0.2">
      <c r="A10" s="344">
        <v>72</v>
      </c>
      <c r="B10" s="345">
        <v>44927</v>
      </c>
      <c r="C10" s="343" t="s">
        <v>7</v>
      </c>
      <c r="D10" s="346">
        <v>4.9196734428405762</v>
      </c>
    </row>
    <row r="11" spans="1:9" x14ac:dyDescent="0.2">
      <c r="A11" s="344">
        <v>72</v>
      </c>
      <c r="B11" s="345">
        <v>44927</v>
      </c>
      <c r="C11" s="343" t="s">
        <v>8</v>
      </c>
      <c r="D11" s="346">
        <v>9.3121261596679688</v>
      </c>
    </row>
    <row r="12" spans="1:9" x14ac:dyDescent="0.2">
      <c r="A12" s="344">
        <v>72</v>
      </c>
      <c r="B12" s="345">
        <v>44927</v>
      </c>
      <c r="C12" s="343" t="s">
        <v>9</v>
      </c>
      <c r="D12" s="346">
        <v>10.006460189819336</v>
      </c>
    </row>
    <row r="13" spans="1:9" x14ac:dyDescent="0.2">
      <c r="A13" s="344">
        <v>72</v>
      </c>
      <c r="B13" s="345">
        <v>44927</v>
      </c>
      <c r="C13" s="343" t="s">
        <v>10</v>
      </c>
      <c r="D13" s="346">
        <v>7.2536392211914063</v>
      </c>
    </row>
    <row r="14" spans="1:9" x14ac:dyDescent="0.2">
      <c r="A14" s="344">
        <v>72</v>
      </c>
      <c r="B14" s="345">
        <v>44927</v>
      </c>
      <c r="C14" s="343" t="s">
        <v>11</v>
      </c>
      <c r="D14" s="346">
        <v>1.7557718753814697</v>
      </c>
    </row>
    <row r="15" spans="1:9" x14ac:dyDescent="0.2">
      <c r="A15" s="344">
        <v>72</v>
      </c>
      <c r="B15" s="345">
        <v>44927</v>
      </c>
      <c r="C15" s="343" t="s">
        <v>12</v>
      </c>
      <c r="D15" s="346">
        <v>14.735476493835449</v>
      </c>
    </row>
    <row r="16" spans="1:9" x14ac:dyDescent="0.2">
      <c r="A16" s="344">
        <v>72</v>
      </c>
      <c r="B16" s="345">
        <v>44927</v>
      </c>
      <c r="C16" s="343" t="s">
        <v>13</v>
      </c>
      <c r="D16" s="346">
        <v>-4.5902128219604492</v>
      </c>
    </row>
    <row r="17" spans="1:4" x14ac:dyDescent="0.2">
      <c r="A17" s="344">
        <v>72</v>
      </c>
      <c r="B17" s="345">
        <v>44927</v>
      </c>
      <c r="C17" s="343" t="s">
        <v>14</v>
      </c>
      <c r="D17" s="346">
        <v>-3.113572359085083</v>
      </c>
    </row>
    <row r="18" spans="1:4" x14ac:dyDescent="0.2">
      <c r="A18" s="344">
        <v>72</v>
      </c>
      <c r="B18" s="345">
        <v>44927</v>
      </c>
      <c r="C18" s="343" t="s">
        <v>15</v>
      </c>
      <c r="D18" s="346">
        <v>10.103614807128906</v>
      </c>
    </row>
    <row r="19" spans="1:4" x14ac:dyDescent="0.2">
      <c r="A19" s="344">
        <v>72</v>
      </c>
      <c r="B19" s="345">
        <v>44927</v>
      </c>
      <c r="C19" s="343" t="s">
        <v>16</v>
      </c>
      <c r="D19" s="346">
        <v>12.618417739868164</v>
      </c>
    </row>
    <row r="20" spans="1:4" x14ac:dyDescent="0.2">
      <c r="A20" s="344">
        <v>72</v>
      </c>
      <c r="B20" s="345">
        <v>44927</v>
      </c>
      <c r="C20" s="343" t="s">
        <v>0</v>
      </c>
      <c r="D20" s="346">
        <v>27.688169479370117</v>
      </c>
    </row>
    <row r="21" spans="1:4" x14ac:dyDescent="0.2">
      <c r="A21" s="344">
        <v>72</v>
      </c>
      <c r="B21" s="345">
        <v>44927</v>
      </c>
      <c r="C21" s="343" t="s">
        <v>17</v>
      </c>
      <c r="D21" s="346">
        <v>-1.9107742309570313</v>
      </c>
    </row>
    <row r="22" spans="1:4" x14ac:dyDescent="0.2">
      <c r="A22" s="344">
        <v>72</v>
      </c>
      <c r="B22" s="345">
        <v>44927</v>
      </c>
      <c r="C22" s="343" t="s">
        <v>18</v>
      </c>
      <c r="D22" s="346">
        <v>14.701943397521973</v>
      </c>
    </row>
    <row r="23" spans="1:4" x14ac:dyDescent="0.2">
      <c r="A23" s="344">
        <v>72</v>
      </c>
      <c r="B23" s="345">
        <v>44927</v>
      </c>
      <c r="C23" s="343" t="s">
        <v>19</v>
      </c>
      <c r="D23" s="346">
        <v>10.315763473510742</v>
      </c>
    </row>
    <row r="24" spans="1:4" x14ac:dyDescent="0.2">
      <c r="A24" s="344">
        <v>72</v>
      </c>
      <c r="B24" s="345">
        <v>44927</v>
      </c>
      <c r="C24" s="343" t="s">
        <v>20</v>
      </c>
      <c r="D24" s="346">
        <v>7.9965147972106934</v>
      </c>
    </row>
    <row r="25" spans="1:4" x14ac:dyDescent="0.2">
      <c r="A25" s="344">
        <v>72</v>
      </c>
      <c r="B25" s="345">
        <v>44927</v>
      </c>
      <c r="C25" s="343" t="s">
        <v>21</v>
      </c>
      <c r="D25" s="346">
        <v>57.345485687255859</v>
      </c>
    </row>
    <row r="26" spans="1:4" x14ac:dyDescent="0.2">
      <c r="A26" s="344">
        <v>72</v>
      </c>
      <c r="B26" s="345">
        <v>44927</v>
      </c>
      <c r="C26" s="343" t="s">
        <v>22</v>
      </c>
      <c r="D26" s="346">
        <v>16.163917541503906</v>
      </c>
    </row>
    <row r="27" spans="1:4" x14ac:dyDescent="0.2">
      <c r="A27" s="344">
        <v>72</v>
      </c>
      <c r="B27" s="345">
        <v>44927</v>
      </c>
      <c r="C27" s="343" t="s">
        <v>23</v>
      </c>
      <c r="D27" s="346">
        <v>5.0010104179382324</v>
      </c>
    </row>
    <row r="28" spans="1:4" x14ac:dyDescent="0.2">
      <c r="A28" s="344">
        <v>72</v>
      </c>
      <c r="B28" s="345">
        <v>44927</v>
      </c>
      <c r="C28" s="343" t="s">
        <v>24</v>
      </c>
      <c r="D28" s="346">
        <v>17.984670639038086</v>
      </c>
    </row>
    <row r="29" spans="1:4" x14ac:dyDescent="0.2">
      <c r="A29" s="344">
        <v>72</v>
      </c>
      <c r="B29" s="345">
        <v>44927</v>
      </c>
      <c r="C29" s="343" t="s">
        <v>25</v>
      </c>
      <c r="D29" s="346">
        <v>9.2026844024658203</v>
      </c>
    </row>
    <row r="30" spans="1:4" x14ac:dyDescent="0.2">
      <c r="A30" s="344">
        <v>72</v>
      </c>
      <c r="B30" s="345">
        <v>44927</v>
      </c>
      <c r="C30" s="343" t="s">
        <v>26</v>
      </c>
      <c r="D30" s="346">
        <v>22.253002166748047</v>
      </c>
    </row>
    <row r="31" spans="1:4" x14ac:dyDescent="0.2">
      <c r="A31" s="344">
        <v>72</v>
      </c>
      <c r="B31" s="345">
        <v>44927</v>
      </c>
      <c r="C31" s="343" t="s">
        <v>27</v>
      </c>
      <c r="D31" s="346">
        <v>-1.3604451417922974</v>
      </c>
    </row>
    <row r="32" spans="1:4" x14ac:dyDescent="0.2">
      <c r="A32" s="344">
        <v>72</v>
      </c>
      <c r="B32" s="345">
        <v>44927</v>
      </c>
      <c r="C32" s="343" t="s">
        <v>28</v>
      </c>
      <c r="D32" s="346">
        <v>10.108903884887695</v>
      </c>
    </row>
    <row r="33" spans="1:4" x14ac:dyDescent="0.2">
      <c r="A33" s="344">
        <v>72</v>
      </c>
      <c r="B33" s="345">
        <v>44927</v>
      </c>
      <c r="C33" s="343" t="s">
        <v>29</v>
      </c>
      <c r="D33" s="346">
        <v>-3.2356307506561279</v>
      </c>
    </row>
    <row r="34" spans="1:4" x14ac:dyDescent="0.2">
      <c r="A34" s="344">
        <v>72</v>
      </c>
      <c r="B34" s="345">
        <v>44927</v>
      </c>
      <c r="C34" s="343" t="s">
        <v>30</v>
      </c>
      <c r="D34" s="346">
        <v>4.0199222564697266</v>
      </c>
    </row>
    <row r="35" spans="1:4" x14ac:dyDescent="0.2">
      <c r="A35" s="344">
        <v>72</v>
      </c>
      <c r="B35" s="345">
        <v>44927</v>
      </c>
      <c r="C35" s="343" t="s">
        <v>31</v>
      </c>
      <c r="D35" s="346">
        <v>-12.029601097106934</v>
      </c>
    </row>
    <row r="36" spans="1:4" x14ac:dyDescent="0.2">
      <c r="A36" s="344">
        <v>72</v>
      </c>
      <c r="B36" s="345">
        <v>44927</v>
      </c>
      <c r="C36" s="343" t="s">
        <v>32</v>
      </c>
      <c r="D36" s="346">
        <v>26.381986618041992</v>
      </c>
    </row>
    <row r="37" spans="1:4" x14ac:dyDescent="0.2">
      <c r="A37" s="344">
        <v>72</v>
      </c>
      <c r="B37" s="345">
        <v>44927</v>
      </c>
      <c r="C37" s="343" t="s">
        <v>33</v>
      </c>
      <c r="D37" s="346">
        <v>-1.1396812200546265</v>
      </c>
    </row>
    <row r="38" spans="1:4" x14ac:dyDescent="0.2">
      <c r="A38" s="344">
        <v>72</v>
      </c>
      <c r="B38" s="345">
        <v>44927</v>
      </c>
      <c r="C38" s="343" t="s">
        <v>1</v>
      </c>
      <c r="D38" s="346">
        <v>9.9570522308349609</v>
      </c>
    </row>
  </sheetData>
  <mergeCells count="1">
    <mergeCell ref="H1:I1"/>
  </mergeCells>
  <hyperlinks>
    <hyperlink ref="H1:I1" location="Index!A1" display="Regresar al Índice" xr:uid="{CC356023-EBCA-4103-857F-3BC08741C5E3}"/>
  </hyperlinks>
  <pageMargins left="0.7" right="0.7" top="0.75" bottom="0.75" header="0.3" footer="0.3"/>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793BF-7569-4A3D-B56D-66509491044E}">
  <sheetPr codeName="Hoja158"/>
  <dimension ref="A1:I54"/>
  <sheetViews>
    <sheetView workbookViewId="0">
      <selection activeCell="A2" sqref="A2"/>
    </sheetView>
  </sheetViews>
  <sheetFormatPr baseColWidth="10" defaultColWidth="9.140625" defaultRowHeight="12.75" x14ac:dyDescent="0.2"/>
  <cols>
    <col min="1" max="1" width="10.42578125" style="343" bestFit="1" customWidth="1"/>
    <col min="2" max="3" width="9.28515625" style="343" bestFit="1" customWidth="1"/>
    <col min="4" max="16384" width="9.140625" style="343"/>
  </cols>
  <sheetData>
    <row r="1" spans="1:9" x14ac:dyDescent="0.2">
      <c r="A1" s="107" t="s">
        <v>1804</v>
      </c>
      <c r="H1" s="409" t="s">
        <v>38</v>
      </c>
      <c r="I1" s="409"/>
    </row>
    <row r="5" spans="1:9" x14ac:dyDescent="0.2">
      <c r="A5" s="343" t="s">
        <v>465</v>
      </c>
      <c r="B5" s="343" t="s">
        <v>758</v>
      </c>
      <c r="C5" s="343" t="s">
        <v>756</v>
      </c>
    </row>
    <row r="6" spans="1:9" x14ac:dyDescent="0.2">
      <c r="A6" s="345">
        <v>43466</v>
      </c>
      <c r="B6" s="346">
        <v>99.527702331542969</v>
      </c>
      <c r="C6" s="346">
        <v>0.99124789237976074</v>
      </c>
    </row>
    <row r="7" spans="1:9" x14ac:dyDescent="0.2">
      <c r="A7" s="345">
        <v>43497</v>
      </c>
      <c r="B7" s="346">
        <v>99.891006469726563</v>
      </c>
      <c r="C7" s="346">
        <v>2.0786553621292114E-2</v>
      </c>
      <c r="G7" s="343" t="s">
        <v>1680</v>
      </c>
    </row>
    <row r="8" spans="1:9" x14ac:dyDescent="0.2">
      <c r="A8" s="345">
        <v>43525</v>
      </c>
      <c r="B8" s="346">
        <v>98.619438171386719</v>
      </c>
      <c r="C8" s="346">
        <v>-1.6380834579467773</v>
      </c>
      <c r="G8" s="343" t="s">
        <v>1738</v>
      </c>
    </row>
    <row r="9" spans="1:9" x14ac:dyDescent="0.2">
      <c r="A9" s="345">
        <v>43556</v>
      </c>
      <c r="B9" s="346">
        <v>96.958038330078125</v>
      </c>
      <c r="C9" s="346">
        <v>-2.2584905624389648</v>
      </c>
    </row>
    <row r="10" spans="1:9" x14ac:dyDescent="0.2">
      <c r="A10" s="345">
        <v>43586</v>
      </c>
      <c r="B10" s="346">
        <v>96.357719421386719</v>
      </c>
      <c r="C10" s="346">
        <v>-2.9719555377960205</v>
      </c>
    </row>
    <row r="11" spans="1:9" x14ac:dyDescent="0.2">
      <c r="A11" s="345">
        <v>43617</v>
      </c>
      <c r="B11" s="346">
        <v>96.117828369140625</v>
      </c>
      <c r="C11" s="346">
        <v>-2.3356075286865234</v>
      </c>
    </row>
    <row r="12" spans="1:9" x14ac:dyDescent="0.2">
      <c r="A12" s="345">
        <v>43647</v>
      </c>
      <c r="B12" s="346">
        <v>96.784461975097656</v>
      </c>
      <c r="C12" s="346">
        <v>-1.6409620046615601</v>
      </c>
    </row>
    <row r="13" spans="1:9" x14ac:dyDescent="0.2">
      <c r="A13" s="345">
        <v>43678</v>
      </c>
      <c r="B13" s="346">
        <v>95.484062194824219</v>
      </c>
      <c r="C13" s="346">
        <v>-3.4305555820465088</v>
      </c>
    </row>
    <row r="14" spans="1:9" x14ac:dyDescent="0.2">
      <c r="A14" s="345">
        <v>43709</v>
      </c>
      <c r="B14" s="346">
        <v>96.313896179199219</v>
      </c>
      <c r="C14" s="346">
        <v>-0.76409894227981567</v>
      </c>
    </row>
    <row r="15" spans="1:9" x14ac:dyDescent="0.2">
      <c r="A15" s="345">
        <v>43739</v>
      </c>
      <c r="B15" s="346">
        <v>96.839820861816406</v>
      </c>
      <c r="C15" s="346">
        <v>-1.303589940071106</v>
      </c>
    </row>
    <row r="16" spans="1:9" x14ac:dyDescent="0.2">
      <c r="A16" s="345">
        <v>43770</v>
      </c>
      <c r="B16" s="346">
        <v>98.045074462890625</v>
      </c>
      <c r="C16" s="346">
        <v>-1.5683692693710327</v>
      </c>
    </row>
    <row r="17" spans="1:3" x14ac:dyDescent="0.2">
      <c r="A17" s="345">
        <v>43800</v>
      </c>
      <c r="B17" s="346">
        <v>95.594207763671875</v>
      </c>
      <c r="C17" s="346">
        <v>-4.1326913833618164</v>
      </c>
    </row>
    <row r="18" spans="1:3" x14ac:dyDescent="0.2">
      <c r="A18" s="345">
        <v>43831</v>
      </c>
      <c r="B18" s="346">
        <v>94.320907592773438</v>
      </c>
      <c r="C18" s="346">
        <v>-5.2315030097961426</v>
      </c>
    </row>
    <row r="19" spans="1:3" x14ac:dyDescent="0.2">
      <c r="A19" s="345">
        <v>43862</v>
      </c>
      <c r="B19" s="346">
        <v>94.108688354492188</v>
      </c>
      <c r="C19" s="346">
        <v>-5.7886271476745605</v>
      </c>
    </row>
    <row r="20" spans="1:3" x14ac:dyDescent="0.2">
      <c r="A20" s="345">
        <v>43891</v>
      </c>
      <c r="B20" s="346">
        <v>93.874565124511719</v>
      </c>
      <c r="C20" s="346">
        <v>-4.8112959861755371</v>
      </c>
    </row>
    <row r="21" spans="1:3" x14ac:dyDescent="0.2">
      <c r="A21" s="345">
        <v>43922</v>
      </c>
      <c r="B21" s="346">
        <v>88.138381958007813</v>
      </c>
      <c r="C21" s="346">
        <v>-9.0963640213012695</v>
      </c>
    </row>
    <row r="22" spans="1:3" x14ac:dyDescent="0.2">
      <c r="A22" s="345">
        <v>43952</v>
      </c>
      <c r="B22" s="346">
        <v>86.376060485839844</v>
      </c>
      <c r="C22" s="346">
        <v>-10.35896110534668</v>
      </c>
    </row>
    <row r="23" spans="1:3" x14ac:dyDescent="0.2">
      <c r="A23" s="345">
        <v>43983</v>
      </c>
      <c r="B23" s="346">
        <v>81.845130920410156</v>
      </c>
      <c r="C23" s="346">
        <v>-14.849167823791504</v>
      </c>
    </row>
    <row r="24" spans="1:3" x14ac:dyDescent="0.2">
      <c r="A24" s="345">
        <v>44013</v>
      </c>
      <c r="B24" s="346">
        <v>80.921295166015625</v>
      </c>
      <c r="C24" s="346">
        <v>-16.390199661254883</v>
      </c>
    </row>
    <row r="25" spans="1:3" x14ac:dyDescent="0.2">
      <c r="A25" s="345">
        <v>44044</v>
      </c>
      <c r="B25" s="346">
        <v>81.219436645507813</v>
      </c>
      <c r="C25" s="346">
        <v>-14.939273834228516</v>
      </c>
    </row>
    <row r="26" spans="1:3" x14ac:dyDescent="0.2">
      <c r="A26" s="345">
        <v>44075</v>
      </c>
      <c r="B26" s="346">
        <v>85.185226440429688</v>
      </c>
      <c r="C26" s="346">
        <v>-11.554583549499512</v>
      </c>
    </row>
    <row r="27" spans="1:3" x14ac:dyDescent="0.2">
      <c r="A27" s="345">
        <v>44105</v>
      </c>
      <c r="B27" s="346">
        <v>83.161674499511719</v>
      </c>
      <c r="C27" s="346">
        <v>-14.124505996704102</v>
      </c>
    </row>
    <row r="28" spans="1:3" x14ac:dyDescent="0.2">
      <c r="A28" s="345">
        <v>44136</v>
      </c>
      <c r="B28" s="346">
        <v>86.431999206542969</v>
      </c>
      <c r="C28" s="346">
        <v>-11.844629287719727</v>
      </c>
    </row>
    <row r="29" spans="1:3" x14ac:dyDescent="0.2">
      <c r="A29" s="345">
        <v>44166</v>
      </c>
      <c r="B29" s="346">
        <v>85.838020324707031</v>
      </c>
      <c r="C29" s="346">
        <v>-10.205835342407227</v>
      </c>
    </row>
    <row r="30" spans="1:3" x14ac:dyDescent="0.2">
      <c r="A30" s="345">
        <v>44197</v>
      </c>
      <c r="B30" s="346">
        <v>85.685783386230469</v>
      </c>
      <c r="C30" s="346">
        <v>-9.1550474166870117</v>
      </c>
    </row>
    <row r="31" spans="1:3" x14ac:dyDescent="0.2">
      <c r="A31" s="345">
        <v>44228</v>
      </c>
      <c r="B31" s="346">
        <v>85.320747375488281</v>
      </c>
      <c r="C31" s="346">
        <v>-9.3380765914916992</v>
      </c>
    </row>
    <row r="32" spans="1:3" x14ac:dyDescent="0.2">
      <c r="A32" s="345">
        <v>44256</v>
      </c>
      <c r="B32" s="346">
        <v>87.497116088867188</v>
      </c>
      <c r="C32" s="346">
        <v>-6.7935857772827148</v>
      </c>
    </row>
    <row r="33" spans="1:3" x14ac:dyDescent="0.2">
      <c r="A33" s="345">
        <v>44287</v>
      </c>
      <c r="B33" s="346">
        <v>88.417488098144531</v>
      </c>
      <c r="C33" s="346">
        <v>0.31666809320449829</v>
      </c>
    </row>
    <row r="34" spans="1:3" x14ac:dyDescent="0.2">
      <c r="A34" s="345">
        <v>44317</v>
      </c>
      <c r="B34" s="346">
        <v>88.683914184570313</v>
      </c>
      <c r="C34" s="346">
        <v>2.6718673706054688</v>
      </c>
    </row>
    <row r="35" spans="1:3" x14ac:dyDescent="0.2">
      <c r="A35" s="345">
        <v>44348</v>
      </c>
      <c r="B35" s="346">
        <v>89.379959106445313</v>
      </c>
      <c r="C35" s="346">
        <v>9.206202507019043</v>
      </c>
    </row>
    <row r="36" spans="1:3" x14ac:dyDescent="0.2">
      <c r="A36" s="345">
        <v>44378</v>
      </c>
      <c r="B36" s="346">
        <v>88.370201110839844</v>
      </c>
      <c r="C36" s="346">
        <v>9.2051248550415039</v>
      </c>
    </row>
    <row r="37" spans="1:3" x14ac:dyDescent="0.2">
      <c r="A37" s="345">
        <v>44409</v>
      </c>
      <c r="B37" s="346">
        <v>89.578338623046875</v>
      </c>
      <c r="C37" s="346">
        <v>10.291750907897949</v>
      </c>
    </row>
    <row r="38" spans="1:3" x14ac:dyDescent="0.2">
      <c r="A38" s="345">
        <v>44440</v>
      </c>
      <c r="B38" s="346">
        <v>89.052986145019531</v>
      </c>
      <c r="C38" s="346">
        <v>4.5404114723205566</v>
      </c>
    </row>
    <row r="39" spans="1:3" x14ac:dyDescent="0.2">
      <c r="A39" s="345">
        <v>44470</v>
      </c>
      <c r="B39" s="346">
        <v>89.228294372558594</v>
      </c>
      <c r="C39" s="346">
        <v>7.2949709892272949</v>
      </c>
    </row>
    <row r="40" spans="1:3" x14ac:dyDescent="0.2">
      <c r="A40" s="345">
        <v>44501</v>
      </c>
      <c r="B40" s="346">
        <v>92.097251892089844</v>
      </c>
      <c r="C40" s="346">
        <v>6.5545778274536133</v>
      </c>
    </row>
    <row r="41" spans="1:3" x14ac:dyDescent="0.2">
      <c r="A41" s="345">
        <v>44531</v>
      </c>
      <c r="B41" s="346">
        <v>92.538406372070313</v>
      </c>
      <c r="C41" s="346">
        <v>7.8058485984802246</v>
      </c>
    </row>
    <row r="42" spans="1:3" x14ac:dyDescent="0.2">
      <c r="A42" s="345">
        <v>44562</v>
      </c>
      <c r="B42" s="346">
        <v>92.206436157226563</v>
      </c>
      <c r="C42" s="346">
        <v>7.6099586486816406</v>
      </c>
    </row>
    <row r="43" spans="1:3" x14ac:dyDescent="0.2">
      <c r="A43" s="345">
        <v>44593</v>
      </c>
      <c r="B43" s="346">
        <v>93.285675048828125</v>
      </c>
      <c r="C43" s="346">
        <v>9.3352766036987305</v>
      </c>
    </row>
    <row r="44" spans="1:3" x14ac:dyDescent="0.2">
      <c r="A44" s="345">
        <v>44621</v>
      </c>
      <c r="B44" s="346">
        <v>91.864707946777344</v>
      </c>
      <c r="C44" s="346">
        <v>4.9916982650756836</v>
      </c>
    </row>
    <row r="45" spans="1:3" x14ac:dyDescent="0.2">
      <c r="A45" s="345">
        <v>44652</v>
      </c>
      <c r="B45" s="346">
        <v>91.97637939453125</v>
      </c>
      <c r="C45" s="346">
        <v>4.0250988006591797</v>
      </c>
    </row>
    <row r="46" spans="1:3" x14ac:dyDescent="0.2">
      <c r="A46" s="345">
        <v>44682</v>
      </c>
      <c r="B46" s="346">
        <v>91.600387573242188</v>
      </c>
      <c r="C46" s="346">
        <v>3.2886159420013428</v>
      </c>
    </row>
    <row r="47" spans="1:3" x14ac:dyDescent="0.2">
      <c r="A47" s="345">
        <v>44713</v>
      </c>
      <c r="B47" s="346">
        <v>91.110023498535156</v>
      </c>
      <c r="C47" s="346">
        <v>1.9356290102005005</v>
      </c>
    </row>
    <row r="48" spans="1:3" x14ac:dyDescent="0.2">
      <c r="A48" s="345">
        <v>44743</v>
      </c>
      <c r="B48" s="346">
        <v>91.747787475585938</v>
      </c>
      <c r="C48" s="346">
        <v>3.8220875263214111</v>
      </c>
    </row>
    <row r="49" spans="1:3" x14ac:dyDescent="0.2">
      <c r="A49" s="345">
        <v>44774</v>
      </c>
      <c r="B49" s="346">
        <v>91.787574768066406</v>
      </c>
      <c r="C49" s="346">
        <v>2.466261625289917</v>
      </c>
    </row>
    <row r="50" spans="1:3" x14ac:dyDescent="0.2">
      <c r="A50" s="345">
        <v>44805</v>
      </c>
      <c r="B50" s="346">
        <v>91.811798095703125</v>
      </c>
      <c r="C50" s="346">
        <v>3.0979442596435547</v>
      </c>
    </row>
    <row r="51" spans="1:3" x14ac:dyDescent="0.2">
      <c r="A51" s="345">
        <v>44835</v>
      </c>
      <c r="B51" s="346">
        <v>91.879844665527344</v>
      </c>
      <c r="C51" s="346">
        <v>2.9716475009918213</v>
      </c>
    </row>
    <row r="52" spans="1:3" x14ac:dyDescent="0.2">
      <c r="A52" s="345">
        <v>44866</v>
      </c>
      <c r="B52" s="346">
        <v>92.065536499023438</v>
      </c>
      <c r="C52" s="346">
        <v>-3.4436851739883423E-2</v>
      </c>
    </row>
    <row r="53" spans="1:3" x14ac:dyDescent="0.2">
      <c r="A53" s="345">
        <v>44896</v>
      </c>
      <c r="B53" s="346">
        <v>92.108787536621094</v>
      </c>
      <c r="C53" s="346">
        <v>-0.4642600417137146</v>
      </c>
    </row>
    <row r="54" spans="1:3" x14ac:dyDescent="0.2">
      <c r="A54" s="345">
        <v>44927</v>
      </c>
      <c r="B54" s="346">
        <v>91.696014404296875</v>
      </c>
      <c r="C54" s="346">
        <v>-0.55356413125991821</v>
      </c>
    </row>
  </sheetData>
  <mergeCells count="1">
    <mergeCell ref="H1:I1"/>
  </mergeCells>
  <hyperlinks>
    <hyperlink ref="H1:I1" location="Index!A1" display="Regresar al Índice" xr:uid="{851EA280-735F-430C-8A31-126463852787}"/>
  </hyperlinks>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3DF0A-0A65-4974-9206-AB3DF4D50BB3}">
  <sheetPr codeName="Hoja159"/>
  <dimension ref="A1:I38"/>
  <sheetViews>
    <sheetView workbookViewId="0">
      <selection activeCell="A2" sqref="A2"/>
    </sheetView>
  </sheetViews>
  <sheetFormatPr baseColWidth="10" defaultColWidth="9.140625" defaultRowHeight="12.75" x14ac:dyDescent="0.2"/>
  <cols>
    <col min="1" max="1" width="9.28515625" style="343" bestFit="1" customWidth="1"/>
    <col min="2" max="2" width="10.42578125" style="343" bestFit="1" customWidth="1"/>
    <col min="3" max="3" width="9.140625" style="343"/>
    <col min="4" max="4" width="9.28515625" style="343" bestFit="1" customWidth="1"/>
    <col min="5" max="16384" width="9.140625" style="343"/>
  </cols>
  <sheetData>
    <row r="1" spans="1:9" x14ac:dyDescent="0.2">
      <c r="A1" s="107" t="s">
        <v>1805</v>
      </c>
      <c r="H1" s="409" t="s">
        <v>38</v>
      </c>
      <c r="I1" s="409"/>
    </row>
    <row r="5" spans="1:9" x14ac:dyDescent="0.2">
      <c r="A5" s="343" t="s">
        <v>757</v>
      </c>
      <c r="B5" s="343" t="s">
        <v>465</v>
      </c>
      <c r="C5" s="343" t="s">
        <v>2</v>
      </c>
      <c r="D5" s="343" t="s">
        <v>756</v>
      </c>
    </row>
    <row r="6" spans="1:9" x14ac:dyDescent="0.2">
      <c r="A6" s="344">
        <v>72</v>
      </c>
      <c r="B6" s="345">
        <v>44927</v>
      </c>
      <c r="C6" s="343" t="s">
        <v>3</v>
      </c>
      <c r="D6" s="346">
        <v>3.0344603061676025</v>
      </c>
    </row>
    <row r="7" spans="1:9" x14ac:dyDescent="0.2">
      <c r="A7" s="344">
        <v>72</v>
      </c>
      <c r="B7" s="345">
        <v>44927</v>
      </c>
      <c r="C7" s="343" t="s">
        <v>5</v>
      </c>
      <c r="D7" s="346">
        <v>7.4072766304016113</v>
      </c>
      <c r="G7" s="343" t="s">
        <v>1681</v>
      </c>
    </row>
    <row r="8" spans="1:9" x14ac:dyDescent="0.2">
      <c r="A8" s="344">
        <v>72</v>
      </c>
      <c r="B8" s="345">
        <v>44927</v>
      </c>
      <c r="C8" s="343" t="s">
        <v>4</v>
      </c>
      <c r="D8" s="346">
        <v>-4.5744585990905762</v>
      </c>
      <c r="G8" s="343" t="s">
        <v>766</v>
      </c>
    </row>
    <row r="9" spans="1:9" x14ac:dyDescent="0.2">
      <c r="A9" s="344">
        <v>72</v>
      </c>
      <c r="B9" s="345">
        <v>44927</v>
      </c>
      <c r="C9" s="343" t="s">
        <v>6</v>
      </c>
      <c r="D9" s="346">
        <v>-1.4691299200057983</v>
      </c>
    </row>
    <row r="10" spans="1:9" x14ac:dyDescent="0.2">
      <c r="A10" s="344">
        <v>72</v>
      </c>
      <c r="B10" s="345">
        <v>44927</v>
      </c>
      <c r="C10" s="343" t="s">
        <v>7</v>
      </c>
      <c r="D10" s="346">
        <v>-1.8461806774139404</v>
      </c>
    </row>
    <row r="11" spans="1:9" x14ac:dyDescent="0.2">
      <c r="A11" s="344">
        <v>72</v>
      </c>
      <c r="B11" s="345">
        <v>44927</v>
      </c>
      <c r="C11" s="343" t="s">
        <v>8</v>
      </c>
      <c r="D11" s="346">
        <v>11.790365219116211</v>
      </c>
    </row>
    <row r="12" spans="1:9" x14ac:dyDescent="0.2">
      <c r="A12" s="344">
        <v>72</v>
      </c>
      <c r="B12" s="345">
        <v>44927</v>
      </c>
      <c r="C12" s="343" t="s">
        <v>9</v>
      </c>
      <c r="D12" s="346">
        <v>4.8750061988830566</v>
      </c>
    </row>
    <row r="13" spans="1:9" x14ac:dyDescent="0.2">
      <c r="A13" s="344">
        <v>72</v>
      </c>
      <c r="B13" s="345">
        <v>44927</v>
      </c>
      <c r="C13" s="343" t="s">
        <v>10</v>
      </c>
      <c r="D13" s="346">
        <v>6.1269679069519043</v>
      </c>
    </row>
    <row r="14" spans="1:9" x14ac:dyDescent="0.2">
      <c r="A14" s="344">
        <v>72</v>
      </c>
      <c r="B14" s="345">
        <v>44927</v>
      </c>
      <c r="C14" s="343" t="s">
        <v>11</v>
      </c>
      <c r="D14" s="346">
        <v>3.4435207843780518</v>
      </c>
    </row>
    <row r="15" spans="1:9" x14ac:dyDescent="0.2">
      <c r="A15" s="344">
        <v>72</v>
      </c>
      <c r="B15" s="345">
        <v>44927</v>
      </c>
      <c r="C15" s="343" t="s">
        <v>12</v>
      </c>
      <c r="D15" s="346">
        <v>-7.831009104847908E-3</v>
      </c>
    </row>
    <row r="16" spans="1:9" x14ac:dyDescent="0.2">
      <c r="A16" s="344">
        <v>72</v>
      </c>
      <c r="B16" s="345">
        <v>44927</v>
      </c>
      <c r="C16" s="343" t="s">
        <v>13</v>
      </c>
      <c r="D16" s="346">
        <v>2.6543233394622803</v>
      </c>
    </row>
    <row r="17" spans="1:4" x14ac:dyDescent="0.2">
      <c r="A17" s="344">
        <v>72</v>
      </c>
      <c r="B17" s="345">
        <v>44927</v>
      </c>
      <c r="C17" s="343" t="s">
        <v>14</v>
      </c>
      <c r="D17" s="346">
        <v>24.299856185913086</v>
      </c>
    </row>
    <row r="18" spans="1:4" x14ac:dyDescent="0.2">
      <c r="A18" s="344">
        <v>72</v>
      </c>
      <c r="B18" s="345">
        <v>44927</v>
      </c>
      <c r="C18" s="343" t="s">
        <v>15</v>
      </c>
      <c r="D18" s="346">
        <v>-1.7267359495162964</v>
      </c>
    </row>
    <row r="19" spans="1:4" x14ac:dyDescent="0.2">
      <c r="A19" s="344">
        <v>72</v>
      </c>
      <c r="B19" s="345">
        <v>44927</v>
      </c>
      <c r="C19" s="343" t="s">
        <v>16</v>
      </c>
      <c r="D19" s="346">
        <v>8.5689077377319336</v>
      </c>
    </row>
    <row r="20" spans="1:4" x14ac:dyDescent="0.2">
      <c r="A20" s="344">
        <v>72</v>
      </c>
      <c r="B20" s="345">
        <v>44927</v>
      </c>
      <c r="C20" s="343" t="s">
        <v>0</v>
      </c>
      <c r="D20" s="346">
        <v>-0.55356413125991821</v>
      </c>
    </row>
    <row r="21" spans="1:4" x14ac:dyDescent="0.2">
      <c r="A21" s="344">
        <v>72</v>
      </c>
      <c r="B21" s="345">
        <v>44927</v>
      </c>
      <c r="C21" s="343" t="s">
        <v>17</v>
      </c>
      <c r="D21" s="346">
        <v>-7.6790351867675781</v>
      </c>
    </row>
    <row r="22" spans="1:4" x14ac:dyDescent="0.2">
      <c r="A22" s="344">
        <v>72</v>
      </c>
      <c r="B22" s="345">
        <v>44927</v>
      </c>
      <c r="C22" s="343" t="s">
        <v>18</v>
      </c>
      <c r="D22" s="346">
        <v>-0.50908380746841431</v>
      </c>
    </row>
    <row r="23" spans="1:4" x14ac:dyDescent="0.2">
      <c r="A23" s="344">
        <v>72</v>
      </c>
      <c r="B23" s="345">
        <v>44927</v>
      </c>
      <c r="C23" s="343" t="s">
        <v>19</v>
      </c>
      <c r="D23" s="346">
        <v>-2.137932300567627</v>
      </c>
    </row>
    <row r="24" spans="1:4" x14ac:dyDescent="0.2">
      <c r="A24" s="344">
        <v>72</v>
      </c>
      <c r="B24" s="345">
        <v>44927</v>
      </c>
      <c r="C24" s="343" t="s">
        <v>20</v>
      </c>
      <c r="D24" s="346">
        <v>-0.86471265554428101</v>
      </c>
    </row>
    <row r="25" spans="1:4" x14ac:dyDescent="0.2">
      <c r="A25" s="344">
        <v>72</v>
      </c>
      <c r="B25" s="345">
        <v>44927</v>
      </c>
      <c r="C25" s="343" t="s">
        <v>21</v>
      </c>
      <c r="D25" s="346">
        <v>5.534393310546875</v>
      </c>
    </row>
    <row r="26" spans="1:4" x14ac:dyDescent="0.2">
      <c r="A26" s="344">
        <v>72</v>
      </c>
      <c r="B26" s="345">
        <v>44927</v>
      </c>
      <c r="C26" s="343" t="s">
        <v>22</v>
      </c>
      <c r="D26" s="346">
        <v>-1.9197309017181396</v>
      </c>
    </row>
    <row r="27" spans="1:4" x14ac:dyDescent="0.2">
      <c r="A27" s="344">
        <v>72</v>
      </c>
      <c r="B27" s="345">
        <v>44927</v>
      </c>
      <c r="C27" s="343" t="s">
        <v>23</v>
      </c>
      <c r="D27" s="346">
        <v>3.5758767127990723</v>
      </c>
    </row>
    <row r="28" spans="1:4" x14ac:dyDescent="0.2">
      <c r="A28" s="344">
        <v>72</v>
      </c>
      <c r="B28" s="345">
        <v>44927</v>
      </c>
      <c r="C28" s="343" t="s">
        <v>24</v>
      </c>
      <c r="D28" s="346">
        <v>8.5503807067871094</v>
      </c>
    </row>
    <row r="29" spans="1:4" x14ac:dyDescent="0.2">
      <c r="A29" s="344">
        <v>72</v>
      </c>
      <c r="B29" s="345">
        <v>44927</v>
      </c>
      <c r="C29" s="343" t="s">
        <v>25</v>
      </c>
      <c r="D29" s="346">
        <v>-8.3470001220703125</v>
      </c>
    </row>
    <row r="30" spans="1:4" x14ac:dyDescent="0.2">
      <c r="A30" s="344">
        <v>72</v>
      </c>
      <c r="B30" s="345">
        <v>44927</v>
      </c>
      <c r="C30" s="343" t="s">
        <v>26</v>
      </c>
      <c r="D30" s="346">
        <v>-0.94369018077850342</v>
      </c>
    </row>
    <row r="31" spans="1:4" x14ac:dyDescent="0.2">
      <c r="A31" s="344">
        <v>72</v>
      </c>
      <c r="B31" s="345">
        <v>44927</v>
      </c>
      <c r="C31" s="343" t="s">
        <v>27</v>
      </c>
      <c r="D31" s="346">
        <v>-2.9589216709136963</v>
      </c>
    </row>
    <row r="32" spans="1:4" x14ac:dyDescent="0.2">
      <c r="A32" s="344">
        <v>72</v>
      </c>
      <c r="B32" s="345">
        <v>44927</v>
      </c>
      <c r="C32" s="343" t="s">
        <v>28</v>
      </c>
      <c r="D32" s="346">
        <v>-11.498748779296875</v>
      </c>
    </row>
    <row r="33" spans="1:4" x14ac:dyDescent="0.2">
      <c r="A33" s="344">
        <v>72</v>
      </c>
      <c r="B33" s="345">
        <v>44927</v>
      </c>
      <c r="C33" s="343" t="s">
        <v>29</v>
      </c>
      <c r="D33" s="346">
        <v>-4.1938490867614746</v>
      </c>
    </row>
    <row r="34" spans="1:4" x14ac:dyDescent="0.2">
      <c r="A34" s="344">
        <v>72</v>
      </c>
      <c r="B34" s="345">
        <v>44927</v>
      </c>
      <c r="C34" s="343" t="s">
        <v>30</v>
      </c>
      <c r="D34" s="346">
        <v>2.8029811382293701</v>
      </c>
    </row>
    <row r="35" spans="1:4" x14ac:dyDescent="0.2">
      <c r="A35" s="344">
        <v>72</v>
      </c>
      <c r="B35" s="345">
        <v>44927</v>
      </c>
      <c r="C35" s="343" t="s">
        <v>31</v>
      </c>
      <c r="D35" s="346">
        <v>-20.840866088867188</v>
      </c>
    </row>
    <row r="36" spans="1:4" x14ac:dyDescent="0.2">
      <c r="A36" s="344">
        <v>72</v>
      </c>
      <c r="B36" s="345">
        <v>44927</v>
      </c>
      <c r="C36" s="343" t="s">
        <v>32</v>
      </c>
      <c r="D36" s="346">
        <v>4.9321722984313965</v>
      </c>
    </row>
    <row r="37" spans="1:4" x14ac:dyDescent="0.2">
      <c r="A37" s="344">
        <v>72</v>
      </c>
      <c r="B37" s="345">
        <v>44927</v>
      </c>
      <c r="C37" s="343" t="s">
        <v>33</v>
      </c>
      <c r="D37" s="346">
        <v>-2.4744522571563721</v>
      </c>
    </row>
    <row r="38" spans="1:4" x14ac:dyDescent="0.2">
      <c r="A38" s="344">
        <v>72</v>
      </c>
      <c r="B38" s="345">
        <v>44927</v>
      </c>
      <c r="C38" s="343" t="s">
        <v>1</v>
      </c>
      <c r="D38" s="346">
        <v>3.260535717010498</v>
      </c>
    </row>
  </sheetData>
  <mergeCells count="1">
    <mergeCell ref="H1:I1"/>
  </mergeCells>
  <hyperlinks>
    <hyperlink ref="H1:I1" location="Index!A1" display="Regresar al Índice" xr:uid="{37484C01-FC3A-418C-8E8C-49226B9E9A29}"/>
  </hyperlinks>
  <pageMargins left="0.7" right="0.7" top="0.75" bottom="0.75" header="0.3" footer="0.3"/>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83D8B-BD09-4961-9BBF-FBA4835CACC5}">
  <sheetPr codeName="Hoja83"/>
  <dimension ref="A1:Z89"/>
  <sheetViews>
    <sheetView zoomScale="89" zoomScaleNormal="89" workbookViewId="0">
      <selection activeCell="A2" sqref="A2"/>
    </sheetView>
  </sheetViews>
  <sheetFormatPr baseColWidth="10" defaultColWidth="11.42578125" defaultRowHeight="12.75" x14ac:dyDescent="0.2"/>
  <cols>
    <col min="1" max="16384" width="11.42578125" style="249"/>
  </cols>
  <sheetData>
    <row r="1" spans="1:26" x14ac:dyDescent="0.2">
      <c r="A1" s="107" t="s">
        <v>1806</v>
      </c>
      <c r="H1" s="409" t="s">
        <v>38</v>
      </c>
      <c r="I1" s="409"/>
    </row>
    <row r="2" spans="1:26" x14ac:dyDescent="0.2">
      <c r="A2" s="335" t="s">
        <v>458</v>
      </c>
    </row>
    <row r="4" spans="1:26" x14ac:dyDescent="0.2">
      <c r="C4" s="338"/>
    </row>
    <row r="5" spans="1:26" x14ac:dyDescent="0.2">
      <c r="D5" s="106" t="s">
        <v>459</v>
      </c>
      <c r="E5" s="106" t="s">
        <v>460</v>
      </c>
      <c r="F5" s="106" t="s">
        <v>461</v>
      </c>
      <c r="G5" s="106" t="s">
        <v>1168</v>
      </c>
      <c r="H5" s="106" t="s">
        <v>1167</v>
      </c>
      <c r="I5" s="106" t="s">
        <v>1169</v>
      </c>
    </row>
    <row r="6" spans="1:26" x14ac:dyDescent="0.2">
      <c r="A6" s="440">
        <v>2016</v>
      </c>
      <c r="B6" s="104" t="s">
        <v>39</v>
      </c>
      <c r="C6" s="104" t="s">
        <v>0</v>
      </c>
      <c r="D6" s="242">
        <v>2</v>
      </c>
      <c r="E6" s="242">
        <v>0</v>
      </c>
      <c r="F6" s="242">
        <v>7</v>
      </c>
      <c r="G6" s="242">
        <v>9</v>
      </c>
      <c r="H6" s="243">
        <v>4.4400000000000004</v>
      </c>
      <c r="I6" s="242">
        <v>142</v>
      </c>
    </row>
    <row r="7" spans="1:26" x14ac:dyDescent="0.2">
      <c r="A7" s="440"/>
      <c r="B7" s="105" t="s">
        <v>40</v>
      </c>
      <c r="C7" s="105" t="s">
        <v>0</v>
      </c>
      <c r="D7" s="244">
        <v>5</v>
      </c>
      <c r="E7" s="244">
        <v>0</v>
      </c>
      <c r="F7" s="244">
        <v>6</v>
      </c>
      <c r="G7" s="244">
        <v>11</v>
      </c>
      <c r="H7" s="245">
        <v>3.78</v>
      </c>
      <c r="I7" s="244">
        <v>121</v>
      </c>
    </row>
    <row r="8" spans="1:26" x14ac:dyDescent="0.2">
      <c r="A8" s="440"/>
      <c r="B8" s="104" t="s">
        <v>41</v>
      </c>
      <c r="C8" s="104" t="s">
        <v>0</v>
      </c>
      <c r="D8" s="242">
        <v>4</v>
      </c>
      <c r="E8" s="242">
        <v>0</v>
      </c>
      <c r="F8" s="242">
        <v>30</v>
      </c>
      <c r="G8" s="242">
        <v>34</v>
      </c>
      <c r="H8" s="243">
        <v>19.78</v>
      </c>
      <c r="I8" s="242">
        <v>633</v>
      </c>
    </row>
    <row r="9" spans="1:26" x14ac:dyDescent="0.2">
      <c r="A9" s="440"/>
      <c r="B9" s="105" t="s">
        <v>42</v>
      </c>
      <c r="C9" s="105" t="s">
        <v>0</v>
      </c>
      <c r="D9" s="244">
        <v>2</v>
      </c>
      <c r="E9" s="244">
        <v>1</v>
      </c>
      <c r="F9" s="244">
        <v>30</v>
      </c>
      <c r="G9" s="244">
        <v>33</v>
      </c>
      <c r="H9" s="245">
        <v>13.53</v>
      </c>
      <c r="I9" s="244">
        <v>433</v>
      </c>
    </row>
    <row r="10" spans="1:26" x14ac:dyDescent="0.2">
      <c r="A10" s="440"/>
      <c r="B10" s="104" t="s">
        <v>43</v>
      </c>
      <c r="C10" s="104" t="s">
        <v>0</v>
      </c>
      <c r="D10" s="242">
        <v>2</v>
      </c>
      <c r="E10" s="242">
        <v>4</v>
      </c>
      <c r="F10" s="242">
        <v>56</v>
      </c>
      <c r="G10" s="242">
        <v>62</v>
      </c>
      <c r="H10" s="243">
        <v>13.63</v>
      </c>
      <c r="I10" s="242">
        <v>436</v>
      </c>
      <c r="W10" s="249">
        <v>331</v>
      </c>
    </row>
    <row r="11" spans="1:26" x14ac:dyDescent="0.2">
      <c r="A11" s="440"/>
      <c r="B11" s="105" t="s">
        <v>44</v>
      </c>
      <c r="C11" s="105" t="s">
        <v>0</v>
      </c>
      <c r="D11" s="244">
        <v>3</v>
      </c>
      <c r="E11" s="244">
        <v>6</v>
      </c>
      <c r="F11" s="244">
        <v>128</v>
      </c>
      <c r="G11" s="244">
        <v>137</v>
      </c>
      <c r="H11" s="245">
        <v>33.53</v>
      </c>
      <c r="I11" s="245">
        <v>1073</v>
      </c>
      <c r="V11" s="333"/>
      <c r="W11" s="249">
        <v>517</v>
      </c>
      <c r="X11" s="339">
        <f>(W11/W10)-1</f>
        <v>0.5619335347432024</v>
      </c>
    </row>
    <row r="12" spans="1:26" x14ac:dyDescent="0.2">
      <c r="A12" s="440"/>
      <c r="B12" s="104" t="s">
        <v>45</v>
      </c>
      <c r="C12" s="104" t="s">
        <v>0</v>
      </c>
      <c r="D12" s="242">
        <v>2</v>
      </c>
      <c r="E12" s="242">
        <v>2</v>
      </c>
      <c r="F12" s="242">
        <v>64</v>
      </c>
      <c r="G12" s="242">
        <v>68</v>
      </c>
      <c r="H12" s="243">
        <v>27.94</v>
      </c>
      <c r="I12" s="242">
        <v>894</v>
      </c>
    </row>
    <row r="13" spans="1:26" x14ac:dyDescent="0.2">
      <c r="A13" s="440"/>
      <c r="B13" s="105" t="s">
        <v>46</v>
      </c>
      <c r="C13" s="105" t="s">
        <v>0</v>
      </c>
      <c r="D13" s="244">
        <v>1</v>
      </c>
      <c r="E13" s="244">
        <v>8</v>
      </c>
      <c r="F13" s="244">
        <v>43</v>
      </c>
      <c r="G13" s="244">
        <v>52</v>
      </c>
      <c r="H13" s="245">
        <v>27.91</v>
      </c>
      <c r="I13" s="244">
        <v>893</v>
      </c>
    </row>
    <row r="14" spans="1:26" x14ac:dyDescent="0.2">
      <c r="A14" s="440"/>
      <c r="B14" s="104" t="s">
        <v>47</v>
      </c>
      <c r="C14" s="104" t="s">
        <v>0</v>
      </c>
      <c r="D14" s="242">
        <v>1</v>
      </c>
      <c r="E14" s="242">
        <v>9</v>
      </c>
      <c r="F14" s="242">
        <v>28</v>
      </c>
      <c r="G14" s="242">
        <v>38</v>
      </c>
      <c r="H14" s="243">
        <v>27.34</v>
      </c>
      <c r="I14" s="242">
        <v>875</v>
      </c>
      <c r="W14" s="249">
        <v>567</v>
      </c>
    </row>
    <row r="15" spans="1:26" x14ac:dyDescent="0.2">
      <c r="A15" s="440"/>
      <c r="B15" s="105" t="s">
        <v>48</v>
      </c>
      <c r="C15" s="105" t="s">
        <v>0</v>
      </c>
      <c r="D15" s="244">
        <v>20</v>
      </c>
      <c r="E15" s="244">
        <v>5</v>
      </c>
      <c r="F15" s="244">
        <v>28</v>
      </c>
      <c r="G15" s="244">
        <v>53</v>
      </c>
      <c r="H15" s="245">
        <v>22.88</v>
      </c>
      <c r="I15" s="244">
        <v>732</v>
      </c>
      <c r="W15" s="249">
        <v>517</v>
      </c>
      <c r="X15" s="340">
        <f>(W15/W14)-1</f>
        <v>-8.8183421516754845E-2</v>
      </c>
    </row>
    <row r="16" spans="1:26" x14ac:dyDescent="0.2">
      <c r="A16" s="440"/>
      <c r="B16" s="104" t="s">
        <v>49</v>
      </c>
      <c r="C16" s="104" t="s">
        <v>0</v>
      </c>
      <c r="D16" s="242">
        <v>8</v>
      </c>
      <c r="E16" s="242">
        <v>6</v>
      </c>
      <c r="F16" s="242">
        <v>51</v>
      </c>
      <c r="G16" s="242">
        <v>65</v>
      </c>
      <c r="H16" s="243">
        <v>29</v>
      </c>
      <c r="I16" s="242">
        <v>928</v>
      </c>
      <c r="Z16" s="341"/>
    </row>
    <row r="17" spans="1:26" x14ac:dyDescent="0.2">
      <c r="A17" s="440"/>
      <c r="B17" s="105" t="s">
        <v>50</v>
      </c>
      <c r="C17" s="105" t="s">
        <v>0</v>
      </c>
      <c r="D17" s="244">
        <v>1</v>
      </c>
      <c r="E17" s="244">
        <v>10</v>
      </c>
      <c r="F17" s="244">
        <v>51</v>
      </c>
      <c r="G17" s="244">
        <v>62</v>
      </c>
      <c r="H17" s="245">
        <v>34.53</v>
      </c>
      <c r="I17" s="245">
        <v>1105</v>
      </c>
    </row>
    <row r="18" spans="1:26" x14ac:dyDescent="0.2">
      <c r="A18" s="440">
        <v>2017</v>
      </c>
      <c r="B18" s="104" t="s">
        <v>39</v>
      </c>
      <c r="C18" s="104" t="s">
        <v>0</v>
      </c>
      <c r="D18" s="242">
        <v>15</v>
      </c>
      <c r="E18" s="242">
        <v>6</v>
      </c>
      <c r="F18" s="242">
        <v>21</v>
      </c>
      <c r="G18" s="242">
        <v>42</v>
      </c>
      <c r="H18" s="243">
        <v>18.66</v>
      </c>
      <c r="I18" s="242">
        <v>597</v>
      </c>
    </row>
    <row r="19" spans="1:26" x14ac:dyDescent="0.2">
      <c r="A19" s="440"/>
      <c r="B19" s="105" t="s">
        <v>40</v>
      </c>
      <c r="C19" s="105" t="s">
        <v>0</v>
      </c>
      <c r="D19" s="244">
        <v>3</v>
      </c>
      <c r="E19" s="244">
        <v>4</v>
      </c>
      <c r="F19" s="244">
        <v>29</v>
      </c>
      <c r="G19" s="244">
        <v>36</v>
      </c>
      <c r="H19" s="245">
        <v>23.44</v>
      </c>
      <c r="I19" s="244">
        <v>750</v>
      </c>
    </row>
    <row r="20" spans="1:26" x14ac:dyDescent="0.2">
      <c r="A20" s="440"/>
      <c r="B20" s="104" t="s">
        <v>41</v>
      </c>
      <c r="C20" s="104" t="s">
        <v>0</v>
      </c>
      <c r="D20" s="242">
        <v>1</v>
      </c>
      <c r="E20" s="242">
        <v>7</v>
      </c>
      <c r="F20" s="242">
        <v>61</v>
      </c>
      <c r="G20" s="242">
        <v>69</v>
      </c>
      <c r="H20" s="243">
        <v>35.630000000000003</v>
      </c>
      <c r="I20" s="243">
        <v>1140</v>
      </c>
      <c r="Z20" s="333"/>
    </row>
    <row r="21" spans="1:26" x14ac:dyDescent="0.2">
      <c r="A21" s="440"/>
      <c r="B21" s="105" t="s">
        <v>42</v>
      </c>
      <c r="C21" s="105" t="s">
        <v>0</v>
      </c>
      <c r="D21" s="244">
        <v>1</v>
      </c>
      <c r="E21" s="244">
        <v>1</v>
      </c>
      <c r="F21" s="244">
        <v>57</v>
      </c>
      <c r="G21" s="244">
        <v>59</v>
      </c>
      <c r="H21" s="245">
        <v>28.63</v>
      </c>
      <c r="I21" s="244">
        <v>916</v>
      </c>
      <c r="V21" s="334"/>
    </row>
    <row r="22" spans="1:26" x14ac:dyDescent="0.2">
      <c r="A22" s="440"/>
      <c r="B22" s="104" t="s">
        <v>43</v>
      </c>
      <c r="C22" s="104" t="s">
        <v>0</v>
      </c>
      <c r="D22" s="242">
        <v>0</v>
      </c>
      <c r="E22" s="242">
        <v>4</v>
      </c>
      <c r="F22" s="242">
        <v>107</v>
      </c>
      <c r="G22" s="242">
        <v>111</v>
      </c>
      <c r="H22" s="243">
        <v>26.41</v>
      </c>
      <c r="I22" s="242">
        <v>845</v>
      </c>
      <c r="V22" s="341"/>
    </row>
    <row r="23" spans="1:26" x14ac:dyDescent="0.2">
      <c r="A23" s="440"/>
      <c r="B23" s="105" t="s">
        <v>44</v>
      </c>
      <c r="C23" s="105" t="s">
        <v>0</v>
      </c>
      <c r="D23" s="244">
        <v>0</v>
      </c>
      <c r="E23" s="244">
        <v>6</v>
      </c>
      <c r="F23" s="244">
        <v>41</v>
      </c>
      <c r="G23" s="244">
        <v>47</v>
      </c>
      <c r="H23" s="245">
        <v>24.72</v>
      </c>
      <c r="I23" s="244">
        <v>791</v>
      </c>
    </row>
    <row r="24" spans="1:26" x14ac:dyDescent="0.2">
      <c r="A24" s="440"/>
      <c r="B24" s="104" t="s">
        <v>45</v>
      </c>
      <c r="C24" s="104" t="s">
        <v>0</v>
      </c>
      <c r="D24" s="242">
        <v>1</v>
      </c>
      <c r="E24" s="242">
        <v>3</v>
      </c>
      <c r="F24" s="242">
        <v>45</v>
      </c>
      <c r="G24" s="242">
        <v>49</v>
      </c>
      <c r="H24" s="243">
        <v>21.03</v>
      </c>
      <c r="I24" s="242">
        <v>673</v>
      </c>
    </row>
    <row r="25" spans="1:26" x14ac:dyDescent="0.2">
      <c r="A25" s="440"/>
      <c r="B25" s="105" t="s">
        <v>46</v>
      </c>
      <c r="C25" s="105" t="s">
        <v>0</v>
      </c>
      <c r="D25" s="244">
        <v>3</v>
      </c>
      <c r="E25" s="244">
        <v>5</v>
      </c>
      <c r="F25" s="244">
        <v>37</v>
      </c>
      <c r="G25" s="244">
        <v>45</v>
      </c>
      <c r="H25" s="245">
        <v>24.03</v>
      </c>
      <c r="I25" s="244">
        <v>769</v>
      </c>
    </row>
    <row r="26" spans="1:26" x14ac:dyDescent="0.2">
      <c r="A26" s="440"/>
      <c r="B26" s="104" t="s">
        <v>47</v>
      </c>
      <c r="C26" s="104" t="s">
        <v>0</v>
      </c>
      <c r="D26" s="242">
        <v>2</v>
      </c>
      <c r="E26" s="242">
        <v>7</v>
      </c>
      <c r="F26" s="242">
        <v>49</v>
      </c>
      <c r="G26" s="242">
        <v>58</v>
      </c>
      <c r="H26" s="243">
        <v>25.5</v>
      </c>
      <c r="I26" s="242">
        <v>816</v>
      </c>
    </row>
    <row r="27" spans="1:26" x14ac:dyDescent="0.2">
      <c r="A27" s="440"/>
      <c r="B27" s="105" t="s">
        <v>48</v>
      </c>
      <c r="C27" s="105" t="s">
        <v>0</v>
      </c>
      <c r="D27" s="244">
        <v>0</v>
      </c>
      <c r="E27" s="244">
        <v>5</v>
      </c>
      <c r="F27" s="244">
        <v>77</v>
      </c>
      <c r="G27" s="244">
        <v>82</v>
      </c>
      <c r="H27" s="245">
        <v>30.97</v>
      </c>
      <c r="I27" s="244">
        <v>991</v>
      </c>
    </row>
    <row r="28" spans="1:26" x14ac:dyDescent="0.2">
      <c r="A28" s="440"/>
      <c r="B28" s="104" t="s">
        <v>49</v>
      </c>
      <c r="C28" s="104" t="s">
        <v>0</v>
      </c>
      <c r="D28" s="242">
        <v>1</v>
      </c>
      <c r="E28" s="242">
        <v>6</v>
      </c>
      <c r="F28" s="242">
        <v>55</v>
      </c>
      <c r="G28" s="242">
        <v>62</v>
      </c>
      <c r="H28" s="243">
        <v>28.59</v>
      </c>
      <c r="I28" s="242">
        <v>915</v>
      </c>
    </row>
    <row r="29" spans="1:26" x14ac:dyDescent="0.2">
      <c r="A29" s="440"/>
      <c r="B29" s="105" t="s">
        <v>50</v>
      </c>
      <c r="C29" s="105" t="s">
        <v>0</v>
      </c>
      <c r="D29" s="244">
        <v>3</v>
      </c>
      <c r="E29" s="244">
        <v>7</v>
      </c>
      <c r="F29" s="244">
        <v>130</v>
      </c>
      <c r="G29" s="244">
        <v>140</v>
      </c>
      <c r="H29" s="245">
        <v>42.22</v>
      </c>
      <c r="I29" s="245">
        <v>1351</v>
      </c>
    </row>
    <row r="30" spans="1:26" x14ac:dyDescent="0.2">
      <c r="A30" s="440">
        <v>2018</v>
      </c>
      <c r="B30" s="104" t="s">
        <v>39</v>
      </c>
      <c r="C30" s="104" t="s">
        <v>0</v>
      </c>
      <c r="D30" s="242">
        <v>1</v>
      </c>
      <c r="E30" s="242">
        <v>8</v>
      </c>
      <c r="F30" s="242">
        <v>70</v>
      </c>
      <c r="G30" s="242">
        <v>79</v>
      </c>
      <c r="H30" s="243">
        <v>31.28</v>
      </c>
      <c r="I30" s="243">
        <v>1001</v>
      </c>
      <c r="T30" s="333"/>
    </row>
    <row r="31" spans="1:26" x14ac:dyDescent="0.2">
      <c r="A31" s="440"/>
      <c r="B31" s="105" t="s">
        <v>40</v>
      </c>
      <c r="C31" s="105" t="s">
        <v>0</v>
      </c>
      <c r="D31" s="244">
        <v>0</v>
      </c>
      <c r="E31" s="244">
        <v>8</v>
      </c>
      <c r="F31" s="244">
        <v>93</v>
      </c>
      <c r="G31" s="244">
        <v>101</v>
      </c>
      <c r="H31" s="245">
        <v>40.909999999999997</v>
      </c>
      <c r="I31" s="245">
        <v>1309</v>
      </c>
    </row>
    <row r="32" spans="1:26" x14ac:dyDescent="0.2">
      <c r="A32" s="440"/>
      <c r="B32" s="104" t="s">
        <v>41</v>
      </c>
      <c r="C32" s="104" t="s">
        <v>0</v>
      </c>
      <c r="D32" s="242">
        <v>4</v>
      </c>
      <c r="E32" s="242">
        <v>22</v>
      </c>
      <c r="F32" s="242">
        <v>100</v>
      </c>
      <c r="G32" s="242">
        <v>126</v>
      </c>
      <c r="H32" s="243">
        <v>40.94</v>
      </c>
      <c r="I32" s="243">
        <v>1310</v>
      </c>
    </row>
    <row r="33" spans="1:18" x14ac:dyDescent="0.2">
      <c r="A33" s="440"/>
      <c r="B33" s="105" t="s">
        <v>42</v>
      </c>
      <c r="C33" s="105" t="s">
        <v>0</v>
      </c>
      <c r="D33" s="244">
        <v>0</v>
      </c>
      <c r="E33" s="244">
        <v>19</v>
      </c>
      <c r="F33" s="244">
        <v>91</v>
      </c>
      <c r="G33" s="244">
        <v>110</v>
      </c>
      <c r="H33" s="245">
        <v>43.22</v>
      </c>
      <c r="I33" s="245">
        <v>1383</v>
      </c>
      <c r="L33" s="333"/>
    </row>
    <row r="34" spans="1:18" x14ac:dyDescent="0.2">
      <c r="A34" s="440"/>
      <c r="B34" s="104" t="s">
        <v>43</v>
      </c>
      <c r="C34" s="104" t="s">
        <v>0</v>
      </c>
      <c r="D34" s="242">
        <v>0</v>
      </c>
      <c r="E34" s="242">
        <v>21</v>
      </c>
      <c r="F34" s="242">
        <v>125</v>
      </c>
      <c r="G34" s="242">
        <v>146</v>
      </c>
      <c r="H34" s="243">
        <v>46.5</v>
      </c>
      <c r="I34" s="243">
        <v>1488</v>
      </c>
    </row>
    <row r="35" spans="1:18" x14ac:dyDescent="0.2">
      <c r="A35" s="440"/>
      <c r="B35" s="105" t="s">
        <v>44</v>
      </c>
      <c r="C35" s="105" t="s">
        <v>0</v>
      </c>
      <c r="D35" s="244">
        <v>0</v>
      </c>
      <c r="E35" s="244">
        <v>26</v>
      </c>
      <c r="F35" s="244">
        <v>96</v>
      </c>
      <c r="G35" s="244">
        <v>122</v>
      </c>
      <c r="H35" s="245">
        <v>49.72</v>
      </c>
      <c r="I35" s="245">
        <v>1591</v>
      </c>
      <c r="O35" s="342"/>
    </row>
    <row r="36" spans="1:18" x14ac:dyDescent="0.2">
      <c r="A36" s="440"/>
      <c r="B36" s="104" t="s">
        <v>45</v>
      </c>
      <c r="C36" s="104" t="s">
        <v>0</v>
      </c>
      <c r="D36" s="242">
        <v>1</v>
      </c>
      <c r="E36" s="242">
        <v>7</v>
      </c>
      <c r="F36" s="242">
        <v>74</v>
      </c>
      <c r="G36" s="242">
        <v>82</v>
      </c>
      <c r="H36" s="243">
        <v>38.72</v>
      </c>
      <c r="I36" s="243">
        <v>1239</v>
      </c>
    </row>
    <row r="37" spans="1:18" x14ac:dyDescent="0.2">
      <c r="A37" s="440"/>
      <c r="B37" s="105" t="s">
        <v>46</v>
      </c>
      <c r="C37" s="105" t="s">
        <v>0</v>
      </c>
      <c r="D37" s="244">
        <v>1</v>
      </c>
      <c r="E37" s="244">
        <v>2</v>
      </c>
      <c r="F37" s="244">
        <v>91</v>
      </c>
      <c r="G37" s="244">
        <v>94</v>
      </c>
      <c r="H37" s="245">
        <v>39.909999999999997</v>
      </c>
      <c r="I37" s="245">
        <v>1277</v>
      </c>
    </row>
    <row r="38" spans="1:18" x14ac:dyDescent="0.2">
      <c r="A38" s="440"/>
      <c r="B38" s="104" t="s">
        <v>47</v>
      </c>
      <c r="C38" s="104" t="s">
        <v>0</v>
      </c>
      <c r="D38" s="242">
        <v>1</v>
      </c>
      <c r="E38" s="242">
        <v>11</v>
      </c>
      <c r="F38" s="242">
        <v>141</v>
      </c>
      <c r="G38" s="242">
        <v>153</v>
      </c>
      <c r="H38" s="243">
        <v>51.84</v>
      </c>
      <c r="I38" s="243">
        <v>1659</v>
      </c>
    </row>
    <row r="39" spans="1:18" x14ac:dyDescent="0.2">
      <c r="A39" s="440"/>
      <c r="B39" s="105" t="s">
        <v>48</v>
      </c>
      <c r="C39" s="105" t="s">
        <v>0</v>
      </c>
      <c r="D39" s="244">
        <v>3</v>
      </c>
      <c r="E39" s="244">
        <v>8</v>
      </c>
      <c r="F39" s="244">
        <v>156</v>
      </c>
      <c r="G39" s="244">
        <v>167</v>
      </c>
      <c r="H39" s="245">
        <v>50.44</v>
      </c>
      <c r="I39" s="245">
        <v>1614</v>
      </c>
    </row>
    <row r="40" spans="1:18" x14ac:dyDescent="0.2">
      <c r="A40" s="440"/>
      <c r="B40" s="104" t="s">
        <v>49</v>
      </c>
      <c r="C40" s="104" t="s">
        <v>0</v>
      </c>
      <c r="D40" s="242">
        <v>3</v>
      </c>
      <c r="E40" s="242">
        <v>9</v>
      </c>
      <c r="F40" s="242">
        <v>151</v>
      </c>
      <c r="G40" s="242">
        <v>163</v>
      </c>
      <c r="H40" s="243">
        <v>55.72</v>
      </c>
      <c r="I40" s="243">
        <v>1783</v>
      </c>
      <c r="R40" s="333"/>
    </row>
    <row r="41" spans="1:18" x14ac:dyDescent="0.2">
      <c r="A41" s="440"/>
      <c r="B41" s="105" t="s">
        <v>50</v>
      </c>
      <c r="C41" s="105" t="s">
        <v>0</v>
      </c>
      <c r="D41" s="244">
        <v>5</v>
      </c>
      <c r="E41" s="244">
        <v>11</v>
      </c>
      <c r="F41" s="244">
        <v>218</v>
      </c>
      <c r="G41" s="244">
        <v>234</v>
      </c>
      <c r="H41" s="245">
        <v>67.28</v>
      </c>
      <c r="I41" s="245">
        <v>2153</v>
      </c>
    </row>
    <row r="42" spans="1:18" x14ac:dyDescent="0.2">
      <c r="A42" s="440">
        <v>2019</v>
      </c>
      <c r="B42" s="104" t="s">
        <v>39</v>
      </c>
      <c r="C42" s="104" t="s">
        <v>0</v>
      </c>
      <c r="D42" s="242">
        <v>16</v>
      </c>
      <c r="E42" s="242">
        <v>13</v>
      </c>
      <c r="F42" s="242">
        <v>148</v>
      </c>
      <c r="G42" s="242">
        <v>177</v>
      </c>
      <c r="H42" s="243">
        <v>57.78</v>
      </c>
      <c r="I42" s="243">
        <v>1849</v>
      </c>
    </row>
    <row r="43" spans="1:18" x14ac:dyDescent="0.2">
      <c r="A43" s="440"/>
      <c r="B43" s="105" t="s">
        <v>40</v>
      </c>
      <c r="C43" s="105" t="s">
        <v>0</v>
      </c>
      <c r="D43" s="244">
        <v>5</v>
      </c>
      <c r="E43" s="244">
        <v>16</v>
      </c>
      <c r="F43" s="244">
        <v>107</v>
      </c>
      <c r="G43" s="244">
        <v>128</v>
      </c>
      <c r="H43" s="245">
        <v>45.47</v>
      </c>
      <c r="I43" s="245">
        <v>1455</v>
      </c>
    </row>
    <row r="44" spans="1:18" x14ac:dyDescent="0.2">
      <c r="A44" s="440"/>
      <c r="B44" s="104" t="s">
        <v>41</v>
      </c>
      <c r="C44" s="104" t="s">
        <v>0</v>
      </c>
      <c r="D44" s="242">
        <v>2</v>
      </c>
      <c r="E44" s="242">
        <v>10</v>
      </c>
      <c r="F44" s="242">
        <v>159</v>
      </c>
      <c r="G44" s="242">
        <v>171</v>
      </c>
      <c r="H44" s="243">
        <v>67.5</v>
      </c>
      <c r="I44" s="243">
        <v>2160</v>
      </c>
      <c r="J44" s="250"/>
    </row>
    <row r="45" spans="1:18" x14ac:dyDescent="0.2">
      <c r="A45" s="440"/>
      <c r="B45" s="105" t="s">
        <v>42</v>
      </c>
      <c r="C45" s="105" t="s">
        <v>0</v>
      </c>
      <c r="D45" s="244">
        <v>5</v>
      </c>
      <c r="E45" s="244">
        <v>3</v>
      </c>
      <c r="F45" s="244">
        <v>98</v>
      </c>
      <c r="G45" s="244">
        <v>106</v>
      </c>
      <c r="H45" s="245">
        <v>39.06</v>
      </c>
      <c r="I45" s="245">
        <v>1250</v>
      </c>
      <c r="J45" s="250"/>
    </row>
    <row r="46" spans="1:18" x14ac:dyDescent="0.2">
      <c r="A46" s="440"/>
      <c r="B46" s="104" t="s">
        <v>43</v>
      </c>
      <c r="C46" s="104" t="s">
        <v>0</v>
      </c>
      <c r="D46" s="242">
        <v>4</v>
      </c>
      <c r="E46" s="242">
        <v>1</v>
      </c>
      <c r="F46" s="242">
        <v>97</v>
      </c>
      <c r="G46" s="242">
        <v>102</v>
      </c>
      <c r="H46" s="243">
        <v>35.47</v>
      </c>
      <c r="I46" s="243">
        <v>1135</v>
      </c>
      <c r="L46" s="333"/>
    </row>
    <row r="47" spans="1:18" x14ac:dyDescent="0.2">
      <c r="A47" s="440"/>
      <c r="B47" s="105" t="s">
        <v>44</v>
      </c>
      <c r="C47" s="105" t="s">
        <v>0</v>
      </c>
      <c r="D47" s="244">
        <v>2</v>
      </c>
      <c r="E47" s="244">
        <v>2</v>
      </c>
      <c r="F47" s="244">
        <v>217</v>
      </c>
      <c r="G47" s="244">
        <v>221</v>
      </c>
      <c r="H47" s="245">
        <v>77.84</v>
      </c>
      <c r="I47" s="245">
        <v>2491</v>
      </c>
    </row>
    <row r="48" spans="1:18" x14ac:dyDescent="0.2">
      <c r="A48" s="440"/>
      <c r="B48" s="104" t="s">
        <v>45</v>
      </c>
      <c r="C48" s="104" t="s">
        <v>0</v>
      </c>
      <c r="D48" s="242">
        <v>1</v>
      </c>
      <c r="E48" s="242">
        <v>8</v>
      </c>
      <c r="F48" s="242">
        <v>176</v>
      </c>
      <c r="G48" s="242">
        <v>185</v>
      </c>
      <c r="H48" s="243">
        <v>64.63</v>
      </c>
      <c r="I48" s="243">
        <v>2068</v>
      </c>
    </row>
    <row r="49" spans="1:16" x14ac:dyDescent="0.2">
      <c r="A49" s="440"/>
      <c r="B49" s="105" t="s">
        <v>46</v>
      </c>
      <c r="C49" s="105" t="s">
        <v>0</v>
      </c>
      <c r="D49" s="244">
        <v>1</v>
      </c>
      <c r="E49" s="244">
        <v>4</v>
      </c>
      <c r="F49" s="244">
        <v>156</v>
      </c>
      <c r="G49" s="244">
        <v>161</v>
      </c>
      <c r="H49" s="245">
        <v>57.09</v>
      </c>
      <c r="I49" s="245">
        <v>1827</v>
      </c>
    </row>
    <row r="50" spans="1:16" x14ac:dyDescent="0.2">
      <c r="A50" s="440"/>
      <c r="B50" s="104" t="s">
        <v>47</v>
      </c>
      <c r="C50" s="104" t="s">
        <v>0</v>
      </c>
      <c r="D50" s="242">
        <v>2</v>
      </c>
      <c r="E50" s="242">
        <v>6</v>
      </c>
      <c r="F50" s="242">
        <v>238</v>
      </c>
      <c r="G50" s="242">
        <v>246</v>
      </c>
      <c r="H50" s="243">
        <v>77.06</v>
      </c>
      <c r="I50" s="243">
        <v>2466</v>
      </c>
    </row>
    <row r="51" spans="1:16" x14ac:dyDescent="0.2">
      <c r="A51" s="440"/>
      <c r="B51" s="105" t="s">
        <v>48</v>
      </c>
      <c r="C51" s="105" t="s">
        <v>0</v>
      </c>
      <c r="D51" s="244">
        <v>0</v>
      </c>
      <c r="E51" s="244">
        <v>15</v>
      </c>
      <c r="F51" s="244">
        <v>244</v>
      </c>
      <c r="G51" s="244">
        <v>259</v>
      </c>
      <c r="H51" s="245">
        <v>90.44</v>
      </c>
      <c r="I51" s="245">
        <v>2894</v>
      </c>
    </row>
    <row r="52" spans="1:16" x14ac:dyDescent="0.2">
      <c r="A52" s="440"/>
      <c r="B52" s="104" t="s">
        <v>49</v>
      </c>
      <c r="C52" s="104" t="s">
        <v>0</v>
      </c>
      <c r="D52" s="242">
        <v>4</v>
      </c>
      <c r="E52" s="242">
        <v>10</v>
      </c>
      <c r="F52" s="242">
        <v>293</v>
      </c>
      <c r="G52" s="242">
        <v>307</v>
      </c>
      <c r="H52" s="243">
        <v>96.56</v>
      </c>
      <c r="I52" s="243">
        <v>3090</v>
      </c>
    </row>
    <row r="53" spans="1:16" x14ac:dyDescent="0.2">
      <c r="A53" s="440"/>
      <c r="B53" s="105" t="s">
        <v>50</v>
      </c>
      <c r="C53" s="105" t="s">
        <v>0</v>
      </c>
      <c r="D53" s="244">
        <v>3</v>
      </c>
      <c r="E53" s="244">
        <v>9</v>
      </c>
      <c r="F53" s="244">
        <v>302</v>
      </c>
      <c r="G53" s="244">
        <v>314</v>
      </c>
      <c r="H53" s="245">
        <v>91.34</v>
      </c>
      <c r="I53" s="245">
        <v>2923</v>
      </c>
    </row>
    <row r="54" spans="1:16" ht="25.5" customHeight="1" x14ac:dyDescent="0.2">
      <c r="A54" s="441">
        <v>2020</v>
      </c>
      <c r="B54" s="104" t="s">
        <v>39</v>
      </c>
      <c r="C54" s="104" t="s">
        <v>0</v>
      </c>
      <c r="D54" s="242">
        <v>1</v>
      </c>
      <c r="E54" s="242">
        <v>19</v>
      </c>
      <c r="F54" s="242">
        <v>191</v>
      </c>
      <c r="G54" s="242">
        <v>211</v>
      </c>
      <c r="H54" s="243">
        <v>78.41</v>
      </c>
      <c r="I54" s="243">
        <v>2509</v>
      </c>
      <c r="L54" s="333"/>
      <c r="M54" s="341"/>
      <c r="P54" s="333"/>
    </row>
    <row r="55" spans="1:16" x14ac:dyDescent="0.2">
      <c r="A55" s="441"/>
      <c r="B55" s="105" t="s">
        <v>40</v>
      </c>
      <c r="C55" s="105" t="s">
        <v>0</v>
      </c>
      <c r="D55" s="244">
        <v>5</v>
      </c>
      <c r="E55" s="244">
        <v>13</v>
      </c>
      <c r="F55" s="244">
        <v>182</v>
      </c>
      <c r="G55" s="244">
        <v>200</v>
      </c>
      <c r="H55" s="245">
        <v>74.81</v>
      </c>
      <c r="I55" s="245">
        <v>2394</v>
      </c>
    </row>
    <row r="56" spans="1:16" x14ac:dyDescent="0.2">
      <c r="A56" s="441"/>
      <c r="B56" s="104" t="s">
        <v>41</v>
      </c>
      <c r="C56" s="104" t="s">
        <v>0</v>
      </c>
      <c r="D56" s="242">
        <v>4</v>
      </c>
      <c r="E56" s="242">
        <v>23</v>
      </c>
      <c r="F56" s="242">
        <v>234</v>
      </c>
      <c r="G56" s="242">
        <v>261</v>
      </c>
      <c r="H56" s="243">
        <v>74.63</v>
      </c>
      <c r="I56" s="243">
        <v>2388</v>
      </c>
    </row>
    <row r="57" spans="1:16" x14ac:dyDescent="0.2">
      <c r="A57" s="441"/>
      <c r="B57" s="105" t="s">
        <v>42</v>
      </c>
      <c r="C57" s="105" t="s">
        <v>0</v>
      </c>
      <c r="D57" s="244">
        <v>2</v>
      </c>
      <c r="E57" s="244">
        <v>10</v>
      </c>
      <c r="F57" s="244">
        <v>142</v>
      </c>
      <c r="G57" s="244">
        <v>154</v>
      </c>
      <c r="H57" s="245">
        <v>34.53</v>
      </c>
      <c r="I57" s="245">
        <v>1105</v>
      </c>
    </row>
    <row r="58" spans="1:16" x14ac:dyDescent="0.2">
      <c r="A58" s="441"/>
      <c r="B58" s="104" t="s">
        <v>43</v>
      </c>
      <c r="C58" s="104" t="s">
        <v>0</v>
      </c>
      <c r="D58" s="242">
        <v>4</v>
      </c>
      <c r="E58" s="242">
        <v>6</v>
      </c>
      <c r="F58" s="242">
        <v>87</v>
      </c>
      <c r="G58" s="242">
        <v>97</v>
      </c>
      <c r="H58" s="243">
        <v>36.94</v>
      </c>
      <c r="I58" s="243">
        <v>1182</v>
      </c>
    </row>
    <row r="59" spans="1:16" x14ac:dyDescent="0.2">
      <c r="A59" s="441"/>
      <c r="B59" s="105" t="s">
        <v>44</v>
      </c>
      <c r="C59" s="105" t="s">
        <v>0</v>
      </c>
      <c r="D59" s="244">
        <v>1</v>
      </c>
      <c r="E59" s="244">
        <v>10</v>
      </c>
      <c r="F59" s="244">
        <v>143</v>
      </c>
      <c r="G59" s="244">
        <v>154</v>
      </c>
      <c r="H59" s="245">
        <v>52.69</v>
      </c>
      <c r="I59" s="245">
        <v>1686</v>
      </c>
    </row>
    <row r="60" spans="1:16" x14ac:dyDescent="0.2">
      <c r="A60" s="441"/>
      <c r="B60" s="104" t="s">
        <v>45</v>
      </c>
      <c r="C60" s="104" t="s">
        <v>0</v>
      </c>
      <c r="D60" s="242">
        <v>0</v>
      </c>
      <c r="E60" s="242">
        <v>11</v>
      </c>
      <c r="F60" s="242">
        <v>172</v>
      </c>
      <c r="G60" s="242">
        <v>183</v>
      </c>
      <c r="H60" s="243">
        <v>55.19</v>
      </c>
      <c r="I60" s="243">
        <v>1766</v>
      </c>
    </row>
    <row r="61" spans="1:16" x14ac:dyDescent="0.2">
      <c r="A61" s="441"/>
      <c r="B61" s="105" t="s">
        <v>46</v>
      </c>
      <c r="C61" s="105" t="s">
        <v>0</v>
      </c>
      <c r="D61" s="244">
        <v>3</v>
      </c>
      <c r="E61" s="244">
        <v>9</v>
      </c>
      <c r="F61" s="244">
        <v>161</v>
      </c>
      <c r="G61" s="244">
        <v>173</v>
      </c>
      <c r="H61" s="245">
        <v>56.38</v>
      </c>
      <c r="I61" s="245">
        <v>1804</v>
      </c>
    </row>
    <row r="62" spans="1:16" x14ac:dyDescent="0.2">
      <c r="A62" s="441"/>
      <c r="B62" s="104" t="s">
        <v>47</v>
      </c>
      <c r="C62" s="104" t="s">
        <v>0</v>
      </c>
      <c r="D62" s="242">
        <v>6</v>
      </c>
      <c r="E62" s="242">
        <v>3</v>
      </c>
      <c r="F62" s="242">
        <v>138</v>
      </c>
      <c r="G62" s="242">
        <v>147</v>
      </c>
      <c r="H62" s="243">
        <v>49.19</v>
      </c>
      <c r="I62" s="243">
        <v>1574</v>
      </c>
    </row>
    <row r="63" spans="1:16" x14ac:dyDescent="0.2">
      <c r="A63" s="441"/>
      <c r="B63" s="105" t="s">
        <v>48</v>
      </c>
      <c r="C63" s="105" t="s">
        <v>0</v>
      </c>
      <c r="D63" s="244">
        <v>4</v>
      </c>
      <c r="E63" s="244">
        <v>7</v>
      </c>
      <c r="F63" s="244">
        <v>154</v>
      </c>
      <c r="G63" s="244">
        <v>165</v>
      </c>
      <c r="H63" s="245">
        <v>64.75</v>
      </c>
      <c r="I63" s="245">
        <v>2072</v>
      </c>
    </row>
    <row r="64" spans="1:16" x14ac:dyDescent="0.2">
      <c r="A64" s="441"/>
      <c r="B64" s="104" t="s">
        <v>49</v>
      </c>
      <c r="C64" s="104" t="s">
        <v>0</v>
      </c>
      <c r="D64" s="242">
        <v>3</v>
      </c>
      <c r="E64" s="242">
        <v>7</v>
      </c>
      <c r="F64" s="242">
        <v>191</v>
      </c>
      <c r="G64" s="242">
        <v>201</v>
      </c>
      <c r="H64" s="243">
        <v>75.06</v>
      </c>
      <c r="I64" s="243">
        <v>2402</v>
      </c>
    </row>
    <row r="65" spans="1:9" x14ac:dyDescent="0.2">
      <c r="A65" s="441"/>
      <c r="B65" s="105" t="s">
        <v>50</v>
      </c>
      <c r="C65" s="105" t="s">
        <v>0</v>
      </c>
      <c r="D65" s="244">
        <v>6</v>
      </c>
      <c r="E65" s="244">
        <v>15</v>
      </c>
      <c r="F65" s="244">
        <v>324</v>
      </c>
      <c r="G65" s="244">
        <v>345</v>
      </c>
      <c r="H65" s="245">
        <v>110.09</v>
      </c>
      <c r="I65" s="245">
        <v>3523</v>
      </c>
    </row>
    <row r="66" spans="1:9" x14ac:dyDescent="0.2">
      <c r="A66" s="440">
        <v>2021</v>
      </c>
      <c r="B66" s="104" t="s">
        <v>39</v>
      </c>
      <c r="C66" s="104" t="s">
        <v>0</v>
      </c>
      <c r="D66" s="242">
        <v>1</v>
      </c>
      <c r="E66" s="242">
        <v>10</v>
      </c>
      <c r="F66" s="242">
        <v>215</v>
      </c>
      <c r="G66" s="242">
        <v>226</v>
      </c>
      <c r="H66" s="243">
        <v>83.94</v>
      </c>
      <c r="I66" s="243">
        <v>2686</v>
      </c>
    </row>
    <row r="67" spans="1:9" x14ac:dyDescent="0.2">
      <c r="A67" s="440"/>
      <c r="B67" s="105" t="s">
        <v>40</v>
      </c>
      <c r="C67" s="105" t="s">
        <v>0</v>
      </c>
      <c r="D67" s="244">
        <v>6</v>
      </c>
      <c r="E67" s="244">
        <v>12</v>
      </c>
      <c r="F67" s="244">
        <v>278</v>
      </c>
      <c r="G67" s="244">
        <v>296</v>
      </c>
      <c r="H67" s="246">
        <v>98</v>
      </c>
      <c r="I67" s="245">
        <v>3136</v>
      </c>
    </row>
    <row r="68" spans="1:9" x14ac:dyDescent="0.2">
      <c r="A68" s="440"/>
      <c r="B68" s="104" t="s">
        <v>41</v>
      </c>
      <c r="C68" s="104" t="s">
        <v>0</v>
      </c>
      <c r="D68" s="242">
        <v>6</v>
      </c>
      <c r="E68" s="242">
        <v>10</v>
      </c>
      <c r="F68" s="242">
        <v>359</v>
      </c>
      <c r="G68" s="242">
        <v>375</v>
      </c>
      <c r="H68" s="247">
        <v>126.22</v>
      </c>
      <c r="I68" s="243">
        <v>4039</v>
      </c>
    </row>
    <row r="69" spans="1:9" x14ac:dyDescent="0.2">
      <c r="A69" s="440"/>
      <c r="B69" s="105" t="s">
        <v>42</v>
      </c>
      <c r="C69" s="105" t="s">
        <v>0</v>
      </c>
      <c r="D69" s="244">
        <v>6</v>
      </c>
      <c r="E69" s="244">
        <v>23</v>
      </c>
      <c r="F69" s="244">
        <v>470</v>
      </c>
      <c r="G69" s="244">
        <v>499</v>
      </c>
      <c r="H69" s="246">
        <v>142.59</v>
      </c>
      <c r="I69" s="245">
        <v>4563</v>
      </c>
    </row>
    <row r="70" spans="1:9" x14ac:dyDescent="0.2">
      <c r="A70" s="440"/>
      <c r="B70" s="104" t="s">
        <v>43</v>
      </c>
      <c r="C70" s="104" t="s">
        <v>0</v>
      </c>
      <c r="D70" s="242">
        <v>7</v>
      </c>
      <c r="E70" s="242">
        <v>30</v>
      </c>
      <c r="F70" s="242">
        <v>431</v>
      </c>
      <c r="G70" s="242">
        <v>468</v>
      </c>
      <c r="H70" s="247">
        <v>136.72</v>
      </c>
      <c r="I70" s="243">
        <v>4375</v>
      </c>
    </row>
    <row r="71" spans="1:9" x14ac:dyDescent="0.2">
      <c r="A71" s="440"/>
      <c r="B71" s="105" t="s">
        <v>44</v>
      </c>
      <c r="C71" s="105" t="s">
        <v>0</v>
      </c>
      <c r="D71" s="244">
        <v>1</v>
      </c>
      <c r="E71" s="244">
        <v>32</v>
      </c>
      <c r="F71" s="244">
        <v>359</v>
      </c>
      <c r="G71" s="244">
        <v>392</v>
      </c>
      <c r="H71" s="246">
        <v>135.75</v>
      </c>
      <c r="I71" s="245">
        <v>4344</v>
      </c>
    </row>
    <row r="72" spans="1:9" x14ac:dyDescent="0.2">
      <c r="A72" s="440"/>
      <c r="B72" s="104" t="s">
        <v>45</v>
      </c>
      <c r="C72" s="104" t="s">
        <v>0</v>
      </c>
      <c r="D72" s="242">
        <v>12</v>
      </c>
      <c r="E72" s="242">
        <v>24</v>
      </c>
      <c r="F72" s="242">
        <v>409</v>
      </c>
      <c r="G72" s="242">
        <v>445</v>
      </c>
      <c r="H72" s="247">
        <v>141.22</v>
      </c>
      <c r="I72" s="243">
        <v>4519</v>
      </c>
    </row>
    <row r="73" spans="1:9" x14ac:dyDescent="0.2">
      <c r="A73" s="440"/>
      <c r="B73" s="105" t="s">
        <v>46</v>
      </c>
      <c r="C73" s="105" t="s">
        <v>0</v>
      </c>
      <c r="D73" s="244">
        <v>5</v>
      </c>
      <c r="E73" s="244">
        <v>23</v>
      </c>
      <c r="F73" s="244">
        <v>321</v>
      </c>
      <c r="G73" s="244">
        <v>349</v>
      </c>
      <c r="H73" s="246">
        <v>124.5</v>
      </c>
      <c r="I73" s="245">
        <v>3984</v>
      </c>
    </row>
    <row r="74" spans="1:9" x14ac:dyDescent="0.2">
      <c r="A74" s="440"/>
      <c r="B74" s="104" t="s">
        <v>47</v>
      </c>
      <c r="C74" s="104" t="s">
        <v>0</v>
      </c>
      <c r="D74" s="242">
        <v>5</v>
      </c>
      <c r="E74" s="242">
        <v>34</v>
      </c>
      <c r="F74" s="242">
        <v>339</v>
      </c>
      <c r="G74" s="242">
        <v>378</v>
      </c>
      <c r="H74" s="247">
        <v>126.56</v>
      </c>
      <c r="I74" s="243">
        <v>4050</v>
      </c>
    </row>
    <row r="75" spans="1:9" x14ac:dyDescent="0.2">
      <c r="A75" s="440"/>
      <c r="B75" s="105" t="s">
        <v>48</v>
      </c>
      <c r="C75" s="105" t="s">
        <v>0</v>
      </c>
      <c r="D75" s="244">
        <v>16</v>
      </c>
      <c r="E75" s="244">
        <v>65</v>
      </c>
      <c r="F75" s="244">
        <v>246</v>
      </c>
      <c r="G75" s="244">
        <v>327</v>
      </c>
      <c r="H75" s="246">
        <v>109.31</v>
      </c>
      <c r="I75" s="245">
        <v>3498</v>
      </c>
    </row>
    <row r="76" spans="1:9" x14ac:dyDescent="0.2">
      <c r="A76" s="440"/>
      <c r="B76" s="104" t="s">
        <v>49</v>
      </c>
      <c r="C76" s="104" t="s">
        <v>0</v>
      </c>
      <c r="D76" s="242">
        <v>14</v>
      </c>
      <c r="E76" s="242">
        <v>66</v>
      </c>
      <c r="F76" s="242">
        <v>305</v>
      </c>
      <c r="G76" s="242">
        <v>385</v>
      </c>
      <c r="H76" s="247">
        <v>117.97</v>
      </c>
      <c r="I76" s="243">
        <v>3775</v>
      </c>
    </row>
    <row r="77" spans="1:9" x14ac:dyDescent="0.2">
      <c r="A77" s="440"/>
      <c r="B77" s="105" t="s">
        <v>50</v>
      </c>
      <c r="C77" s="105" t="s">
        <v>0</v>
      </c>
      <c r="D77" s="244">
        <v>36</v>
      </c>
      <c r="E77" s="244">
        <v>58</v>
      </c>
      <c r="F77" s="244">
        <v>237</v>
      </c>
      <c r="G77" s="244">
        <v>331</v>
      </c>
      <c r="H77" s="246">
        <v>128.44</v>
      </c>
      <c r="I77" s="245">
        <v>4110</v>
      </c>
    </row>
    <row r="78" spans="1:9" x14ac:dyDescent="0.2">
      <c r="A78" s="440">
        <v>2022</v>
      </c>
      <c r="B78" s="104" t="s">
        <v>39</v>
      </c>
      <c r="C78" s="104" t="s">
        <v>0</v>
      </c>
      <c r="D78" s="242">
        <v>17</v>
      </c>
      <c r="E78" s="242">
        <v>48</v>
      </c>
      <c r="F78" s="242">
        <v>198</v>
      </c>
      <c r="G78" s="242">
        <v>263</v>
      </c>
      <c r="H78" s="247">
        <v>101.78</v>
      </c>
      <c r="I78" s="243">
        <v>3257</v>
      </c>
    </row>
    <row r="79" spans="1:9" x14ac:dyDescent="0.2">
      <c r="A79" s="440"/>
      <c r="B79" s="105" t="s">
        <v>40</v>
      </c>
      <c r="C79" s="105" t="s">
        <v>0</v>
      </c>
      <c r="D79" s="244">
        <v>16</v>
      </c>
      <c r="E79" s="244">
        <v>34</v>
      </c>
      <c r="F79" s="244">
        <v>272</v>
      </c>
      <c r="G79" s="244">
        <v>322</v>
      </c>
      <c r="H79" s="246">
        <v>104.97</v>
      </c>
      <c r="I79" s="245">
        <v>3359</v>
      </c>
    </row>
    <row r="80" spans="1:9" x14ac:dyDescent="0.2">
      <c r="A80" s="440"/>
      <c r="B80" s="104" t="s">
        <v>41</v>
      </c>
      <c r="C80" s="104" t="s">
        <v>0</v>
      </c>
      <c r="D80" s="242">
        <v>27</v>
      </c>
      <c r="E80" s="242">
        <v>35</v>
      </c>
      <c r="F80" s="242">
        <v>362</v>
      </c>
      <c r="G80" s="242">
        <v>424</v>
      </c>
      <c r="H80" s="247">
        <v>137.56</v>
      </c>
      <c r="I80" s="243">
        <v>4402</v>
      </c>
    </row>
    <row r="81" spans="1:9" x14ac:dyDescent="0.2">
      <c r="A81" s="440"/>
      <c r="B81" s="105" t="s">
        <v>42</v>
      </c>
      <c r="C81" s="105" t="s">
        <v>0</v>
      </c>
      <c r="D81" s="244">
        <v>34</v>
      </c>
      <c r="E81" s="244">
        <v>36</v>
      </c>
      <c r="F81" s="244">
        <v>223</v>
      </c>
      <c r="G81" s="244">
        <v>293</v>
      </c>
      <c r="H81" s="246">
        <v>118.03</v>
      </c>
      <c r="I81" s="245">
        <v>3777</v>
      </c>
    </row>
    <row r="82" spans="1:9" x14ac:dyDescent="0.2">
      <c r="A82" s="440"/>
      <c r="B82" s="104" t="s">
        <v>43</v>
      </c>
      <c r="C82" s="104" t="s">
        <v>0</v>
      </c>
      <c r="D82" s="242">
        <v>48</v>
      </c>
      <c r="E82" s="242">
        <v>30</v>
      </c>
      <c r="F82" s="242">
        <v>327</v>
      </c>
      <c r="G82" s="242">
        <v>405</v>
      </c>
      <c r="H82" s="247">
        <v>140.19</v>
      </c>
      <c r="I82" s="243">
        <v>4486</v>
      </c>
    </row>
    <row r="83" spans="1:9" x14ac:dyDescent="0.2">
      <c r="A83" s="440"/>
      <c r="B83" s="105" t="s">
        <v>44</v>
      </c>
      <c r="C83" s="105" t="s">
        <v>0</v>
      </c>
      <c r="D83" s="244">
        <v>29</v>
      </c>
      <c r="E83" s="244">
        <v>36</v>
      </c>
      <c r="F83" s="244">
        <v>295</v>
      </c>
      <c r="G83" s="244">
        <v>360</v>
      </c>
      <c r="H83" s="246">
        <v>117.03</v>
      </c>
      <c r="I83" s="245">
        <v>3745</v>
      </c>
    </row>
    <row r="84" spans="1:9" x14ac:dyDescent="0.2">
      <c r="A84" s="440"/>
      <c r="B84" s="104" t="s">
        <v>45</v>
      </c>
      <c r="C84" s="104" t="s">
        <v>0</v>
      </c>
      <c r="D84" s="242">
        <v>77</v>
      </c>
      <c r="E84" s="242">
        <v>37</v>
      </c>
      <c r="F84" s="242">
        <v>262</v>
      </c>
      <c r="G84" s="242">
        <v>376</v>
      </c>
      <c r="H84" s="247">
        <v>121.06</v>
      </c>
      <c r="I84" s="243">
        <v>3874</v>
      </c>
    </row>
    <row r="85" spans="1:9" x14ac:dyDescent="0.2">
      <c r="A85" s="440"/>
      <c r="B85" s="105" t="s">
        <v>46</v>
      </c>
      <c r="C85" s="105" t="s">
        <v>0</v>
      </c>
      <c r="D85" s="244">
        <v>30</v>
      </c>
      <c r="E85" s="244">
        <v>36</v>
      </c>
      <c r="F85" s="244">
        <v>332</v>
      </c>
      <c r="G85" s="244">
        <v>398</v>
      </c>
      <c r="H85" s="246">
        <v>128.38</v>
      </c>
      <c r="I85" s="245">
        <v>4108</v>
      </c>
    </row>
    <row r="86" spans="1:9" x14ac:dyDescent="0.2">
      <c r="A86" s="440"/>
      <c r="B86" s="104" t="s">
        <v>47</v>
      </c>
      <c r="C86" s="104" t="s">
        <v>0</v>
      </c>
      <c r="D86" s="242">
        <v>87</v>
      </c>
      <c r="E86" s="242">
        <v>38</v>
      </c>
      <c r="F86" s="242">
        <v>323</v>
      </c>
      <c r="G86" s="242">
        <v>448</v>
      </c>
      <c r="H86" s="247">
        <v>125.12</v>
      </c>
      <c r="I86" s="243">
        <v>4004</v>
      </c>
    </row>
    <row r="87" spans="1:9" x14ac:dyDescent="0.2">
      <c r="A87" s="440"/>
      <c r="B87" s="105" t="s">
        <v>48</v>
      </c>
      <c r="C87" s="105" t="s">
        <v>0</v>
      </c>
      <c r="D87" s="244">
        <v>33</v>
      </c>
      <c r="E87" s="244">
        <v>45</v>
      </c>
      <c r="F87" s="244">
        <v>324</v>
      </c>
      <c r="G87" s="244">
        <v>402</v>
      </c>
      <c r="H87" s="246">
        <v>139.53</v>
      </c>
      <c r="I87" s="245">
        <v>4465</v>
      </c>
    </row>
    <row r="88" spans="1:9" x14ac:dyDescent="0.2">
      <c r="A88" s="440"/>
      <c r="B88" s="104" t="s">
        <v>49</v>
      </c>
      <c r="C88" s="104" t="s">
        <v>0</v>
      </c>
      <c r="D88" s="242">
        <v>84</v>
      </c>
      <c r="E88" s="242">
        <v>48</v>
      </c>
      <c r="F88" s="242">
        <v>435</v>
      </c>
      <c r="G88" s="242">
        <v>567</v>
      </c>
      <c r="H88" s="247">
        <v>175</v>
      </c>
      <c r="I88" s="243">
        <v>5772</v>
      </c>
    </row>
    <row r="89" spans="1:9" x14ac:dyDescent="0.2">
      <c r="B89" s="105" t="s">
        <v>50</v>
      </c>
      <c r="C89" s="105" t="s">
        <v>0</v>
      </c>
      <c r="D89" s="248">
        <v>107</v>
      </c>
      <c r="E89" s="248">
        <v>65</v>
      </c>
      <c r="F89" s="248">
        <v>345</v>
      </c>
      <c r="G89" s="249">
        <v>517</v>
      </c>
      <c r="H89" s="246">
        <v>180</v>
      </c>
      <c r="I89" s="245">
        <v>5773</v>
      </c>
    </row>
  </sheetData>
  <autoFilter ref="A6:E38" xr:uid="{707FD8A9-4145-4A4E-9AA0-A155EB74BF69}"/>
  <mergeCells count="8">
    <mergeCell ref="A78:A88"/>
    <mergeCell ref="H1:I1"/>
    <mergeCell ref="A6:A17"/>
    <mergeCell ref="A18:A29"/>
    <mergeCell ref="A30:A41"/>
    <mergeCell ref="A42:A53"/>
    <mergeCell ref="A54:A65"/>
    <mergeCell ref="A66:A77"/>
  </mergeCells>
  <hyperlinks>
    <hyperlink ref="H1:I1" location="Index!A1" display="Regresar al Índice" xr:uid="{09DFCB23-1A7D-40C4-A3A1-092BBE03D35A}"/>
  </hyperlinks>
  <pageMargins left="0.7" right="0.7" top="0.75" bottom="0.75" header="0.3" footer="0.3"/>
  <pageSetup orientation="portrait" horizontalDpi="300" verticalDpi="300"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68846-B7AC-424F-A648-23CE6F6367AE}">
  <sheetPr codeName="Hoja84"/>
  <dimension ref="A1:J39"/>
  <sheetViews>
    <sheetView topLeftCell="B4" zoomScaleNormal="100" workbookViewId="0">
      <selection activeCell="A2" sqref="A2"/>
    </sheetView>
  </sheetViews>
  <sheetFormatPr baseColWidth="10" defaultColWidth="11.42578125" defaultRowHeight="12.75" x14ac:dyDescent="0.2"/>
  <cols>
    <col min="1" max="1" width="20" style="249" customWidth="1"/>
    <col min="2" max="2" width="22.85546875" style="249" customWidth="1"/>
    <col min="3" max="3" width="21.42578125" style="249" customWidth="1"/>
    <col min="4" max="4" width="47.140625" style="249" customWidth="1"/>
    <col min="5" max="5" width="38.42578125" style="249" customWidth="1"/>
    <col min="6" max="16384" width="11.42578125" style="249"/>
  </cols>
  <sheetData>
    <row r="1" spans="1:9" x14ac:dyDescent="0.2">
      <c r="A1" s="107" t="s">
        <v>1807</v>
      </c>
      <c r="H1" s="409" t="s">
        <v>38</v>
      </c>
      <c r="I1" s="409"/>
    </row>
    <row r="2" spans="1:9" x14ac:dyDescent="0.2">
      <c r="A2" s="335" t="s">
        <v>458</v>
      </c>
    </row>
    <row r="6" spans="1:9" x14ac:dyDescent="0.2">
      <c r="B6" s="249" t="s">
        <v>462</v>
      </c>
      <c r="C6" s="249" t="s">
        <v>459</v>
      </c>
      <c r="D6" s="249" t="s">
        <v>460</v>
      </c>
      <c r="E6" s="249" t="s">
        <v>767</v>
      </c>
    </row>
    <row r="7" spans="1:9" x14ac:dyDescent="0.2">
      <c r="A7" s="249" t="s">
        <v>3</v>
      </c>
      <c r="B7" s="249">
        <v>81</v>
      </c>
      <c r="C7" s="248">
        <v>17</v>
      </c>
      <c r="D7" s="248">
        <v>2</v>
      </c>
      <c r="E7" s="248">
        <v>62</v>
      </c>
    </row>
    <row r="8" spans="1:9" x14ac:dyDescent="0.2">
      <c r="A8" s="249" t="s">
        <v>4</v>
      </c>
      <c r="B8" s="249">
        <v>143</v>
      </c>
      <c r="C8" s="248">
        <v>23</v>
      </c>
      <c r="D8" s="248">
        <v>20</v>
      </c>
      <c r="E8" s="248">
        <v>100</v>
      </c>
    </row>
    <row r="9" spans="1:9" x14ac:dyDescent="0.2">
      <c r="A9" s="249" t="s">
        <v>5</v>
      </c>
      <c r="B9" s="249">
        <v>51</v>
      </c>
      <c r="C9" s="248">
        <v>5</v>
      </c>
      <c r="D9" s="248">
        <v>0</v>
      </c>
      <c r="E9" s="248">
        <v>46</v>
      </c>
    </row>
    <row r="10" spans="1:9" x14ac:dyDescent="0.2">
      <c r="A10" s="249" t="s">
        <v>6</v>
      </c>
      <c r="B10" s="249">
        <v>37</v>
      </c>
      <c r="C10" s="248">
        <v>7</v>
      </c>
      <c r="D10" s="248">
        <v>0</v>
      </c>
      <c r="E10" s="248">
        <v>30</v>
      </c>
    </row>
    <row r="11" spans="1:9" x14ac:dyDescent="0.2">
      <c r="A11" s="249" t="s">
        <v>1136</v>
      </c>
      <c r="B11" s="249">
        <v>162</v>
      </c>
      <c r="C11" s="248">
        <v>22</v>
      </c>
      <c r="D11" s="248">
        <v>4</v>
      </c>
      <c r="E11" s="248">
        <v>136</v>
      </c>
    </row>
    <row r="12" spans="1:9" x14ac:dyDescent="0.2">
      <c r="A12" s="249" t="s">
        <v>11</v>
      </c>
      <c r="B12" s="249">
        <v>45</v>
      </c>
      <c r="C12" s="248">
        <v>12</v>
      </c>
      <c r="D12" s="248">
        <v>0</v>
      </c>
      <c r="E12" s="248">
        <v>33</v>
      </c>
    </row>
    <row r="13" spans="1:9" x14ac:dyDescent="0.2">
      <c r="A13" s="249" t="s">
        <v>7</v>
      </c>
      <c r="B13" s="249">
        <v>54</v>
      </c>
      <c r="C13" s="248">
        <v>13</v>
      </c>
      <c r="D13" s="248">
        <v>0</v>
      </c>
      <c r="E13" s="248">
        <v>41</v>
      </c>
    </row>
    <row r="14" spans="1:9" x14ac:dyDescent="0.2">
      <c r="A14" s="249" t="s">
        <v>8</v>
      </c>
      <c r="B14" s="249">
        <v>139</v>
      </c>
      <c r="C14" s="248">
        <v>27</v>
      </c>
      <c r="D14" s="248">
        <v>6</v>
      </c>
      <c r="E14" s="248">
        <v>106</v>
      </c>
    </row>
    <row r="15" spans="1:9" x14ac:dyDescent="0.2">
      <c r="A15" s="249" t="s">
        <v>9</v>
      </c>
      <c r="B15" s="249">
        <v>1307</v>
      </c>
      <c r="C15" s="248">
        <v>401</v>
      </c>
      <c r="D15" s="248">
        <v>137</v>
      </c>
      <c r="E15" s="248">
        <v>769</v>
      </c>
    </row>
    <row r="16" spans="1:9" x14ac:dyDescent="0.2">
      <c r="A16" s="249" t="s">
        <v>12</v>
      </c>
      <c r="B16" s="249">
        <v>46</v>
      </c>
      <c r="C16" s="248">
        <v>8</v>
      </c>
      <c r="D16" s="248">
        <v>0</v>
      </c>
      <c r="E16" s="248">
        <v>38</v>
      </c>
    </row>
    <row r="17" spans="1:5" x14ac:dyDescent="0.2">
      <c r="A17" s="249" t="s">
        <v>14</v>
      </c>
      <c r="B17" s="249">
        <v>199</v>
      </c>
      <c r="C17" s="248">
        <v>50</v>
      </c>
      <c r="D17" s="248">
        <v>19</v>
      </c>
      <c r="E17" s="248">
        <v>130</v>
      </c>
    </row>
    <row r="18" spans="1:5" x14ac:dyDescent="0.2">
      <c r="A18" s="249" t="s">
        <v>15</v>
      </c>
      <c r="B18" s="249">
        <v>43</v>
      </c>
      <c r="C18" s="248">
        <v>11</v>
      </c>
      <c r="D18" s="248">
        <v>0</v>
      </c>
      <c r="E18" s="248">
        <v>32</v>
      </c>
    </row>
    <row r="19" spans="1:5" x14ac:dyDescent="0.2">
      <c r="A19" s="249" t="s">
        <v>16</v>
      </c>
      <c r="B19" s="249">
        <v>68</v>
      </c>
      <c r="C19" s="248">
        <v>5</v>
      </c>
      <c r="D19" s="248">
        <v>7</v>
      </c>
      <c r="E19" s="248">
        <v>56</v>
      </c>
    </row>
    <row r="20" spans="1:5" x14ac:dyDescent="0.2">
      <c r="A20" s="249" t="s">
        <v>0</v>
      </c>
      <c r="B20" s="249">
        <v>517</v>
      </c>
      <c r="C20" s="248">
        <v>107</v>
      </c>
      <c r="D20" s="248">
        <v>65</v>
      </c>
      <c r="E20" s="248">
        <v>345</v>
      </c>
    </row>
    <row r="21" spans="1:5" x14ac:dyDescent="0.2">
      <c r="A21" s="249" t="s">
        <v>51</v>
      </c>
      <c r="B21" s="249">
        <v>634</v>
      </c>
      <c r="C21" s="248">
        <v>129</v>
      </c>
      <c r="D21" s="248">
        <v>33</v>
      </c>
      <c r="E21" s="248">
        <v>472</v>
      </c>
    </row>
    <row r="22" spans="1:5" x14ac:dyDescent="0.2">
      <c r="A22" s="249" t="s">
        <v>1137</v>
      </c>
      <c r="B22" s="249">
        <v>125</v>
      </c>
      <c r="C22" s="248">
        <v>26</v>
      </c>
      <c r="D22" s="248">
        <v>10</v>
      </c>
      <c r="E22" s="248">
        <v>89</v>
      </c>
    </row>
    <row r="23" spans="1:5" x14ac:dyDescent="0.2">
      <c r="A23" s="249" t="s">
        <v>18</v>
      </c>
      <c r="B23" s="249">
        <v>107</v>
      </c>
      <c r="C23" s="248">
        <v>12</v>
      </c>
      <c r="D23" s="248">
        <v>17</v>
      </c>
      <c r="E23" s="248">
        <v>78</v>
      </c>
    </row>
    <row r="24" spans="1:5" x14ac:dyDescent="0.2">
      <c r="A24" s="249" t="s">
        <v>19</v>
      </c>
      <c r="B24" s="249">
        <v>21</v>
      </c>
      <c r="C24" s="248">
        <v>6</v>
      </c>
      <c r="D24" s="248">
        <v>0</v>
      </c>
      <c r="E24" s="248">
        <v>15</v>
      </c>
    </row>
    <row r="25" spans="1:5" x14ac:dyDescent="0.2">
      <c r="A25" s="249" t="s">
        <v>20</v>
      </c>
      <c r="B25" s="249">
        <v>551</v>
      </c>
      <c r="C25" s="248">
        <v>96</v>
      </c>
      <c r="D25" s="248">
        <v>48</v>
      </c>
      <c r="E25" s="248">
        <v>407</v>
      </c>
    </row>
    <row r="26" spans="1:5" x14ac:dyDescent="0.2">
      <c r="A26" s="249" t="s">
        <v>21</v>
      </c>
      <c r="B26" s="249">
        <v>62</v>
      </c>
      <c r="C26" s="248">
        <v>13</v>
      </c>
      <c r="D26" s="248">
        <v>4</v>
      </c>
      <c r="E26" s="248">
        <v>45</v>
      </c>
    </row>
    <row r="27" spans="1:5" x14ac:dyDescent="0.2">
      <c r="A27" s="249" t="s">
        <v>22</v>
      </c>
      <c r="B27" s="249">
        <v>192</v>
      </c>
      <c r="C27" s="248">
        <v>38</v>
      </c>
      <c r="D27" s="248">
        <v>25</v>
      </c>
      <c r="E27" s="248">
        <v>129</v>
      </c>
    </row>
    <row r="28" spans="1:5" x14ac:dyDescent="0.2">
      <c r="A28" s="249" t="s">
        <v>23</v>
      </c>
      <c r="B28" s="249">
        <v>109</v>
      </c>
      <c r="C28" s="248">
        <v>23</v>
      </c>
      <c r="D28" s="248">
        <v>24</v>
      </c>
      <c r="E28" s="248">
        <v>62</v>
      </c>
    </row>
    <row r="29" spans="1:5" x14ac:dyDescent="0.2">
      <c r="A29" s="249" t="s">
        <v>24</v>
      </c>
      <c r="B29" s="249">
        <v>139</v>
      </c>
      <c r="C29" s="248">
        <v>36</v>
      </c>
      <c r="D29" s="248">
        <v>5</v>
      </c>
      <c r="E29" s="248">
        <v>98</v>
      </c>
    </row>
    <row r="30" spans="1:5" x14ac:dyDescent="0.2">
      <c r="A30" s="249" t="s">
        <v>25</v>
      </c>
      <c r="B30" s="249">
        <v>132</v>
      </c>
      <c r="C30" s="248">
        <v>23</v>
      </c>
      <c r="D30" s="248">
        <v>54</v>
      </c>
      <c r="E30" s="248">
        <v>55</v>
      </c>
    </row>
    <row r="31" spans="1:5" x14ac:dyDescent="0.2">
      <c r="A31" s="249" t="s">
        <v>26</v>
      </c>
      <c r="B31" s="249">
        <v>177</v>
      </c>
      <c r="C31" s="248">
        <v>28</v>
      </c>
      <c r="D31" s="248">
        <v>15</v>
      </c>
      <c r="E31" s="248">
        <v>134</v>
      </c>
    </row>
    <row r="32" spans="1:5" x14ac:dyDescent="0.2">
      <c r="A32" s="249" t="s">
        <v>27</v>
      </c>
      <c r="B32" s="249">
        <v>129</v>
      </c>
      <c r="C32" s="248">
        <v>24</v>
      </c>
      <c r="D32" s="248">
        <v>6</v>
      </c>
      <c r="E32" s="248">
        <v>99</v>
      </c>
    </row>
    <row r="33" spans="1:10" x14ac:dyDescent="0.2">
      <c r="A33" s="249" t="s">
        <v>28</v>
      </c>
      <c r="B33" s="249">
        <v>52</v>
      </c>
      <c r="C33" s="248">
        <v>8</v>
      </c>
      <c r="D33" s="248">
        <v>4</v>
      </c>
      <c r="E33" s="248">
        <v>40</v>
      </c>
    </row>
    <row r="34" spans="1:10" x14ac:dyDescent="0.2">
      <c r="A34" s="249" t="s">
        <v>29</v>
      </c>
      <c r="B34" s="249">
        <v>89</v>
      </c>
      <c r="C34" s="248">
        <v>25</v>
      </c>
      <c r="D34" s="248">
        <v>1</v>
      </c>
      <c r="E34" s="248">
        <v>63</v>
      </c>
    </row>
    <row r="35" spans="1:10" x14ac:dyDescent="0.2">
      <c r="A35" s="249" t="s">
        <v>30</v>
      </c>
      <c r="B35" s="249">
        <v>22</v>
      </c>
      <c r="C35" s="248">
        <v>3</v>
      </c>
      <c r="D35" s="248">
        <v>0</v>
      </c>
      <c r="E35" s="248">
        <v>19</v>
      </c>
      <c r="H35" s="336"/>
      <c r="I35" s="336"/>
      <c r="J35" s="336"/>
    </row>
    <row r="36" spans="1:10" x14ac:dyDescent="0.2">
      <c r="A36" s="249" t="s">
        <v>1138</v>
      </c>
      <c r="B36" s="249">
        <v>163</v>
      </c>
      <c r="C36" s="248">
        <v>32</v>
      </c>
      <c r="D36" s="248">
        <v>14</v>
      </c>
      <c r="E36" s="248">
        <v>117</v>
      </c>
    </row>
    <row r="37" spans="1:10" x14ac:dyDescent="0.2">
      <c r="A37" s="249" t="s">
        <v>32</v>
      </c>
      <c r="B37" s="249">
        <v>156</v>
      </c>
      <c r="C37" s="248">
        <v>26</v>
      </c>
      <c r="D37" s="248">
        <v>21</v>
      </c>
      <c r="E37" s="248">
        <v>109</v>
      </c>
    </row>
    <row r="38" spans="1:10" x14ac:dyDescent="0.2">
      <c r="A38" s="249" t="s">
        <v>33</v>
      </c>
      <c r="B38" s="249">
        <v>21</v>
      </c>
      <c r="C38" s="248">
        <v>5</v>
      </c>
      <c r="D38" s="248">
        <v>0</v>
      </c>
      <c r="E38" s="248">
        <v>16</v>
      </c>
    </row>
    <row r="39" spans="1:10" x14ac:dyDescent="0.2">
      <c r="A39" s="126" t="s">
        <v>1</v>
      </c>
      <c r="B39" s="127">
        <v>5773</v>
      </c>
      <c r="C39" s="127">
        <v>1261</v>
      </c>
      <c r="D39" s="127">
        <v>541</v>
      </c>
      <c r="E39" s="337">
        <v>3971</v>
      </c>
    </row>
  </sheetData>
  <mergeCells count="1">
    <mergeCell ref="H1:I1"/>
  </mergeCells>
  <hyperlinks>
    <hyperlink ref="H1:I1" location="Index!A1" display="Regresar al Índice" xr:uid="{97307BF6-16DB-4BC6-8D5D-0AF9D14137EB}"/>
  </hyperlinks>
  <pageMargins left="0.7" right="0.7" top="0.75" bottom="0.75" header="0.3" footer="0.3"/>
  <pageSetup orientation="portrait" horizontalDpi="300" verticalDpi="300"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EFA6B-E46C-490D-BABA-03737AC82C39}">
  <sheetPr codeName="Hoja85"/>
  <dimension ref="A1:I39"/>
  <sheetViews>
    <sheetView topLeftCell="A20" workbookViewId="0">
      <selection activeCell="A2" sqref="A2"/>
    </sheetView>
  </sheetViews>
  <sheetFormatPr baseColWidth="10" defaultColWidth="11.42578125" defaultRowHeight="12.75" x14ac:dyDescent="0.2"/>
  <cols>
    <col min="1" max="1" width="25.28515625" style="249" customWidth="1"/>
    <col min="2" max="2" width="34.140625" style="249" customWidth="1"/>
    <col min="3" max="16384" width="11.42578125" style="249"/>
  </cols>
  <sheetData>
    <row r="1" spans="1:9" x14ac:dyDescent="0.2">
      <c r="A1" s="107" t="s">
        <v>1808</v>
      </c>
      <c r="H1" s="409" t="s">
        <v>38</v>
      </c>
      <c r="I1" s="409"/>
    </row>
    <row r="2" spans="1:9" x14ac:dyDescent="0.2">
      <c r="A2" s="335" t="s">
        <v>458</v>
      </c>
    </row>
    <row r="6" spans="1:9" x14ac:dyDescent="0.2">
      <c r="B6" s="249" t="s">
        <v>462</v>
      </c>
      <c r="C6" s="249" t="s">
        <v>459</v>
      </c>
      <c r="D6" s="249" t="s">
        <v>460</v>
      </c>
      <c r="E6" s="249" t="s">
        <v>461</v>
      </c>
    </row>
    <row r="7" spans="1:9" x14ac:dyDescent="0.2">
      <c r="A7" s="249" t="s">
        <v>19</v>
      </c>
      <c r="B7" s="249">
        <v>21</v>
      </c>
      <c r="C7" s="249">
        <v>6</v>
      </c>
      <c r="D7" s="249">
        <v>0</v>
      </c>
      <c r="E7" s="249">
        <v>15</v>
      </c>
    </row>
    <row r="8" spans="1:9" x14ac:dyDescent="0.2">
      <c r="A8" s="249" t="s">
        <v>33</v>
      </c>
      <c r="B8" s="249">
        <v>21</v>
      </c>
      <c r="C8" s="249">
        <v>5</v>
      </c>
      <c r="D8" s="249">
        <v>0</v>
      </c>
      <c r="E8" s="249">
        <v>16</v>
      </c>
    </row>
    <row r="9" spans="1:9" x14ac:dyDescent="0.2">
      <c r="A9" s="249" t="s">
        <v>30</v>
      </c>
      <c r="B9" s="249">
        <v>22</v>
      </c>
      <c r="C9" s="249">
        <v>3</v>
      </c>
      <c r="D9" s="249">
        <v>0</v>
      </c>
      <c r="E9" s="249">
        <v>19</v>
      </c>
    </row>
    <row r="10" spans="1:9" x14ac:dyDescent="0.2">
      <c r="A10" s="249" t="s">
        <v>6</v>
      </c>
      <c r="B10" s="249">
        <v>37</v>
      </c>
      <c r="C10" s="249">
        <v>7</v>
      </c>
      <c r="D10" s="249">
        <v>0</v>
      </c>
      <c r="E10" s="249">
        <v>30</v>
      </c>
    </row>
    <row r="11" spans="1:9" x14ac:dyDescent="0.2">
      <c r="A11" s="249" t="s">
        <v>15</v>
      </c>
      <c r="B11" s="249">
        <v>43</v>
      </c>
      <c r="C11" s="249">
        <v>11</v>
      </c>
      <c r="D11" s="249">
        <v>0</v>
      </c>
      <c r="E11" s="249">
        <v>32</v>
      </c>
    </row>
    <row r="12" spans="1:9" x14ac:dyDescent="0.2">
      <c r="A12" s="249" t="s">
        <v>11</v>
      </c>
      <c r="B12" s="249">
        <v>45</v>
      </c>
      <c r="C12" s="249">
        <v>12</v>
      </c>
      <c r="D12" s="249">
        <v>0</v>
      </c>
      <c r="E12" s="249">
        <v>33</v>
      </c>
    </row>
    <row r="13" spans="1:9" x14ac:dyDescent="0.2">
      <c r="A13" s="249" t="s">
        <v>12</v>
      </c>
      <c r="B13" s="249">
        <v>46</v>
      </c>
      <c r="C13" s="249">
        <v>8</v>
      </c>
      <c r="D13" s="249">
        <v>0</v>
      </c>
      <c r="E13" s="249">
        <v>38</v>
      </c>
    </row>
    <row r="14" spans="1:9" x14ac:dyDescent="0.2">
      <c r="A14" s="249" t="s">
        <v>5</v>
      </c>
      <c r="B14" s="249">
        <v>51</v>
      </c>
      <c r="C14" s="249">
        <v>5</v>
      </c>
      <c r="D14" s="249">
        <v>0</v>
      </c>
      <c r="E14" s="249">
        <v>46</v>
      </c>
    </row>
    <row r="15" spans="1:9" x14ac:dyDescent="0.2">
      <c r="A15" s="249" t="s">
        <v>28</v>
      </c>
      <c r="B15" s="249">
        <v>52</v>
      </c>
      <c r="C15" s="249">
        <v>8</v>
      </c>
      <c r="D15" s="249">
        <v>4</v>
      </c>
      <c r="E15" s="249">
        <v>40</v>
      </c>
    </row>
    <row r="16" spans="1:9" x14ac:dyDescent="0.2">
      <c r="A16" s="249" t="s">
        <v>7</v>
      </c>
      <c r="B16" s="249">
        <v>54</v>
      </c>
      <c r="C16" s="249">
        <v>13</v>
      </c>
      <c r="D16" s="249">
        <v>0</v>
      </c>
      <c r="E16" s="249">
        <v>41</v>
      </c>
    </row>
    <row r="17" spans="1:5" x14ac:dyDescent="0.2">
      <c r="A17" s="249" t="s">
        <v>21</v>
      </c>
      <c r="B17" s="249">
        <v>62</v>
      </c>
      <c r="C17" s="249">
        <v>13</v>
      </c>
      <c r="D17" s="249">
        <v>4</v>
      </c>
      <c r="E17" s="249">
        <v>45</v>
      </c>
    </row>
    <row r="18" spans="1:5" x14ac:dyDescent="0.2">
      <c r="A18" s="249" t="s">
        <v>16</v>
      </c>
      <c r="B18" s="249">
        <v>68</v>
      </c>
      <c r="C18" s="249">
        <v>5</v>
      </c>
      <c r="D18" s="249">
        <v>7</v>
      </c>
      <c r="E18" s="249">
        <v>56</v>
      </c>
    </row>
    <row r="19" spans="1:5" x14ac:dyDescent="0.2">
      <c r="A19" s="249" t="s">
        <v>3</v>
      </c>
      <c r="B19" s="249">
        <v>81</v>
      </c>
      <c r="C19" s="249">
        <v>17</v>
      </c>
      <c r="D19" s="249">
        <v>2</v>
      </c>
      <c r="E19" s="249">
        <v>62</v>
      </c>
    </row>
    <row r="20" spans="1:5" x14ac:dyDescent="0.2">
      <c r="A20" s="249" t="s">
        <v>29</v>
      </c>
      <c r="B20" s="249">
        <v>89</v>
      </c>
      <c r="C20" s="249">
        <v>25</v>
      </c>
      <c r="D20" s="249">
        <v>1</v>
      </c>
      <c r="E20" s="249">
        <v>63</v>
      </c>
    </row>
    <row r="21" spans="1:5" x14ac:dyDescent="0.2">
      <c r="A21" s="249" t="s">
        <v>18</v>
      </c>
      <c r="B21" s="249">
        <v>107</v>
      </c>
      <c r="C21" s="249">
        <v>12</v>
      </c>
      <c r="D21" s="249">
        <v>17</v>
      </c>
      <c r="E21" s="249">
        <v>78</v>
      </c>
    </row>
    <row r="22" spans="1:5" x14ac:dyDescent="0.2">
      <c r="A22" s="249" t="s">
        <v>23</v>
      </c>
      <c r="B22" s="249">
        <v>109</v>
      </c>
      <c r="C22" s="249">
        <v>23</v>
      </c>
      <c r="D22" s="249">
        <v>24</v>
      </c>
      <c r="E22" s="249">
        <v>62</v>
      </c>
    </row>
    <row r="23" spans="1:5" x14ac:dyDescent="0.2">
      <c r="A23" s="249" t="s">
        <v>17</v>
      </c>
      <c r="B23" s="249">
        <v>125</v>
      </c>
      <c r="C23" s="249">
        <v>26</v>
      </c>
      <c r="D23" s="249">
        <v>10</v>
      </c>
      <c r="E23" s="249">
        <v>89</v>
      </c>
    </row>
    <row r="24" spans="1:5" x14ac:dyDescent="0.2">
      <c r="A24" s="249" t="s">
        <v>27</v>
      </c>
      <c r="B24" s="249">
        <v>129</v>
      </c>
      <c r="C24" s="249">
        <v>24</v>
      </c>
      <c r="D24" s="249">
        <v>6</v>
      </c>
      <c r="E24" s="249">
        <v>99</v>
      </c>
    </row>
    <row r="25" spans="1:5" x14ac:dyDescent="0.2">
      <c r="A25" s="249" t="s">
        <v>25</v>
      </c>
      <c r="B25" s="249">
        <v>132</v>
      </c>
      <c r="C25" s="249">
        <v>23</v>
      </c>
      <c r="D25" s="249">
        <v>54</v>
      </c>
      <c r="E25" s="249">
        <v>55</v>
      </c>
    </row>
    <row r="26" spans="1:5" x14ac:dyDescent="0.2">
      <c r="A26" s="249" t="s">
        <v>8</v>
      </c>
      <c r="B26" s="249">
        <v>139</v>
      </c>
      <c r="C26" s="249">
        <v>27</v>
      </c>
      <c r="D26" s="249">
        <v>6</v>
      </c>
      <c r="E26" s="249">
        <v>106</v>
      </c>
    </row>
    <row r="27" spans="1:5" x14ac:dyDescent="0.2">
      <c r="A27" s="249" t="s">
        <v>24</v>
      </c>
      <c r="B27" s="249">
        <v>139</v>
      </c>
      <c r="C27" s="249">
        <v>36</v>
      </c>
      <c r="D27" s="249">
        <v>5</v>
      </c>
      <c r="E27" s="249">
        <v>98</v>
      </c>
    </row>
    <row r="28" spans="1:5" x14ac:dyDescent="0.2">
      <c r="A28" s="249" t="s">
        <v>4</v>
      </c>
      <c r="B28" s="249">
        <v>143</v>
      </c>
      <c r="C28" s="249">
        <v>23</v>
      </c>
      <c r="D28" s="249">
        <v>20</v>
      </c>
      <c r="E28" s="249">
        <v>100</v>
      </c>
    </row>
    <row r="29" spans="1:5" x14ac:dyDescent="0.2">
      <c r="A29" s="249" t="s">
        <v>32</v>
      </c>
      <c r="B29" s="249">
        <v>156</v>
      </c>
      <c r="C29" s="249">
        <v>26</v>
      </c>
      <c r="D29" s="249">
        <v>21</v>
      </c>
      <c r="E29" s="249">
        <v>109</v>
      </c>
    </row>
    <row r="30" spans="1:5" x14ac:dyDescent="0.2">
      <c r="A30" s="249" t="s">
        <v>10</v>
      </c>
      <c r="B30" s="249">
        <v>162</v>
      </c>
      <c r="C30" s="249">
        <v>22</v>
      </c>
      <c r="D30" s="249">
        <v>4</v>
      </c>
      <c r="E30" s="249">
        <v>136</v>
      </c>
    </row>
    <row r="31" spans="1:5" x14ac:dyDescent="0.2">
      <c r="A31" s="249" t="s">
        <v>31</v>
      </c>
      <c r="B31" s="249">
        <v>163</v>
      </c>
      <c r="C31" s="249">
        <v>32</v>
      </c>
      <c r="D31" s="249">
        <v>14</v>
      </c>
      <c r="E31" s="249">
        <v>117</v>
      </c>
    </row>
    <row r="32" spans="1:5" x14ac:dyDescent="0.2">
      <c r="A32" s="249" t="s">
        <v>26</v>
      </c>
      <c r="B32" s="249">
        <v>177</v>
      </c>
      <c r="C32" s="249">
        <v>28</v>
      </c>
      <c r="D32" s="249">
        <v>15</v>
      </c>
      <c r="E32" s="249">
        <v>134</v>
      </c>
    </row>
    <row r="33" spans="1:5" x14ac:dyDescent="0.2">
      <c r="A33" s="249" t="s">
        <v>22</v>
      </c>
      <c r="B33" s="249">
        <v>192</v>
      </c>
      <c r="C33" s="249">
        <v>38</v>
      </c>
      <c r="D33" s="249">
        <v>25</v>
      </c>
      <c r="E33" s="249">
        <v>129</v>
      </c>
    </row>
    <row r="34" spans="1:5" x14ac:dyDescent="0.2">
      <c r="A34" s="249" t="s">
        <v>14</v>
      </c>
      <c r="B34" s="249">
        <v>199</v>
      </c>
      <c r="C34" s="249">
        <v>50</v>
      </c>
      <c r="D34" s="249">
        <v>19</v>
      </c>
      <c r="E34" s="249">
        <v>130</v>
      </c>
    </row>
    <row r="35" spans="1:5" x14ac:dyDescent="0.2">
      <c r="A35" s="249" t="s">
        <v>0</v>
      </c>
      <c r="B35" s="249">
        <v>517</v>
      </c>
      <c r="C35" s="249">
        <v>107</v>
      </c>
      <c r="D35" s="249">
        <v>65</v>
      </c>
      <c r="E35" s="249">
        <v>345</v>
      </c>
    </row>
    <row r="36" spans="1:5" x14ac:dyDescent="0.2">
      <c r="A36" s="249" t="s">
        <v>20</v>
      </c>
      <c r="B36" s="249">
        <v>551</v>
      </c>
      <c r="C36" s="249">
        <v>96</v>
      </c>
      <c r="D36" s="249">
        <v>48</v>
      </c>
      <c r="E36" s="249">
        <v>407</v>
      </c>
    </row>
    <row r="37" spans="1:5" x14ac:dyDescent="0.2">
      <c r="A37" s="249" t="s">
        <v>13</v>
      </c>
      <c r="B37" s="249">
        <v>634</v>
      </c>
      <c r="C37" s="249">
        <v>129</v>
      </c>
      <c r="D37" s="249">
        <v>33</v>
      </c>
      <c r="E37" s="249">
        <v>472</v>
      </c>
    </row>
    <row r="38" spans="1:5" x14ac:dyDescent="0.2">
      <c r="A38" s="249" t="s">
        <v>9</v>
      </c>
      <c r="B38" s="249">
        <v>1307</v>
      </c>
      <c r="C38" s="249">
        <v>401</v>
      </c>
      <c r="D38" s="249">
        <v>137</v>
      </c>
      <c r="E38" s="249">
        <v>769</v>
      </c>
    </row>
    <row r="39" spans="1:5" x14ac:dyDescent="0.2">
      <c r="A39" s="126" t="s">
        <v>1</v>
      </c>
      <c r="B39" s="127">
        <v>5773</v>
      </c>
      <c r="C39" s="127">
        <v>1261</v>
      </c>
      <c r="D39" s="127">
        <v>541</v>
      </c>
      <c r="E39" s="127">
        <v>3971</v>
      </c>
    </row>
  </sheetData>
  <autoFilter ref="A6:E6" xr:uid="{DEAA67B9-BA2C-4E8B-A9B5-3B1AB5CA05F8}">
    <sortState ref="A7:E39">
      <sortCondition ref="B6"/>
    </sortState>
  </autoFilter>
  <mergeCells count="1">
    <mergeCell ref="H1:I1"/>
  </mergeCells>
  <hyperlinks>
    <hyperlink ref="H1:I1" location="Index!A1" display="Regresar al Índice" xr:uid="{DD54EDA0-A328-4520-9290-D02F09D6B882}"/>
  </hyperlinks>
  <pageMargins left="0.7" right="0.7" top="0.75" bottom="0.75" header="0.3" footer="0.3"/>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CE89E-9F38-4464-9109-7EB0DDD347B2}">
  <sheetPr codeName="Hoja87"/>
  <dimension ref="A1:I36"/>
  <sheetViews>
    <sheetView topLeftCell="D1" workbookViewId="0">
      <selection activeCell="A2" sqref="A2"/>
    </sheetView>
  </sheetViews>
  <sheetFormatPr baseColWidth="10" defaultRowHeight="12.75" x14ac:dyDescent="0.2"/>
  <cols>
    <col min="1" max="1" width="23.7109375" style="249" customWidth="1"/>
    <col min="2" max="2" width="28.7109375" style="249" customWidth="1"/>
    <col min="3" max="3" width="40.28515625" style="249" customWidth="1"/>
    <col min="4" max="4" width="23" style="249" customWidth="1"/>
    <col min="5" max="16384" width="11.42578125" style="249"/>
  </cols>
  <sheetData>
    <row r="1" spans="1:9" x14ac:dyDescent="0.2">
      <c r="A1" s="107" t="s">
        <v>1809</v>
      </c>
      <c r="H1" s="409" t="s">
        <v>38</v>
      </c>
      <c r="I1" s="409"/>
    </row>
    <row r="2" spans="1:9" x14ac:dyDescent="0.2">
      <c r="A2" s="249" t="s">
        <v>1156</v>
      </c>
      <c r="B2" s="249" t="s">
        <v>1157</v>
      </c>
      <c r="C2" s="249" t="s">
        <v>462</v>
      </c>
      <c r="D2" s="249" t="s">
        <v>463</v>
      </c>
    </row>
    <row r="3" spans="1:9" x14ac:dyDescent="0.2">
      <c r="A3" s="249" t="s">
        <v>19</v>
      </c>
      <c r="B3" s="250">
        <v>6542484</v>
      </c>
      <c r="C3" s="249">
        <v>21</v>
      </c>
      <c r="D3" s="334">
        <f t="shared" ref="D3:D34" si="0">(C3/B3)*1000000</f>
        <v>3.2097900430478696</v>
      </c>
    </row>
    <row r="4" spans="1:9" x14ac:dyDescent="0.2">
      <c r="A4" s="249" t="s">
        <v>7</v>
      </c>
      <c r="B4" s="250">
        <v>5647532</v>
      </c>
      <c r="C4" s="249">
        <v>54</v>
      </c>
      <c r="D4" s="334">
        <f t="shared" si="0"/>
        <v>9.5616988093206032</v>
      </c>
    </row>
    <row r="5" spans="1:9" x14ac:dyDescent="0.2">
      <c r="A5" s="249" t="s">
        <v>15</v>
      </c>
      <c r="B5" s="250">
        <v>3643974</v>
      </c>
      <c r="C5" s="249">
        <v>43</v>
      </c>
      <c r="D5" s="334">
        <f t="shared" si="0"/>
        <v>11.800303734329608</v>
      </c>
    </row>
    <row r="6" spans="1:9" x14ac:dyDescent="0.2">
      <c r="A6" s="249" t="s">
        <v>33</v>
      </c>
      <c r="B6" s="250">
        <v>1654593</v>
      </c>
      <c r="C6" s="249">
        <v>21</v>
      </c>
      <c r="D6" s="334">
        <f t="shared" si="0"/>
        <v>12.691942973287087</v>
      </c>
    </row>
    <row r="7" spans="1:9" x14ac:dyDescent="0.2">
      <c r="A7" s="249" t="s">
        <v>30</v>
      </c>
      <c r="B7" s="250">
        <v>1364147</v>
      </c>
      <c r="C7" s="249">
        <v>22</v>
      </c>
      <c r="D7" s="334">
        <f t="shared" si="0"/>
        <v>16.127294199232196</v>
      </c>
    </row>
    <row r="8" spans="1:9" x14ac:dyDescent="0.2">
      <c r="A8" s="249" t="s">
        <v>21</v>
      </c>
      <c r="B8" s="250">
        <v>3765325</v>
      </c>
      <c r="C8" s="249">
        <v>62</v>
      </c>
      <c r="D8" s="334">
        <f t="shared" si="0"/>
        <v>16.46604210791897</v>
      </c>
    </row>
    <row r="9" spans="1:9" x14ac:dyDescent="0.2">
      <c r="A9" s="249" t="s">
        <v>31</v>
      </c>
      <c r="B9" s="250">
        <v>8488447</v>
      </c>
      <c r="C9" s="249">
        <v>163</v>
      </c>
      <c r="D9" s="334">
        <f t="shared" si="0"/>
        <v>19.202570269920987</v>
      </c>
    </row>
    <row r="10" spans="1:9" x14ac:dyDescent="0.2">
      <c r="A10" s="249" t="s">
        <v>16</v>
      </c>
      <c r="B10" s="250">
        <v>3050720</v>
      </c>
      <c r="C10" s="249">
        <v>68</v>
      </c>
      <c r="D10" s="334">
        <f t="shared" si="0"/>
        <v>22.289820108040068</v>
      </c>
    </row>
    <row r="11" spans="1:9" x14ac:dyDescent="0.2">
      <c r="A11" s="249" t="s">
        <v>29</v>
      </c>
      <c r="B11" s="250">
        <v>3620910</v>
      </c>
      <c r="C11" s="249">
        <v>89</v>
      </c>
      <c r="D11" s="334">
        <f t="shared" si="0"/>
        <v>24.579456545454043</v>
      </c>
    </row>
    <row r="12" spans="1:9" x14ac:dyDescent="0.2">
      <c r="A12" s="249" t="s">
        <v>12</v>
      </c>
      <c r="B12" s="250">
        <v>1852952</v>
      </c>
      <c r="C12" s="249">
        <v>46</v>
      </c>
      <c r="D12" s="334">
        <f t="shared" si="0"/>
        <v>24.825251814402101</v>
      </c>
    </row>
    <row r="13" spans="1:9" x14ac:dyDescent="0.2">
      <c r="A13" s="249" t="s">
        <v>28</v>
      </c>
      <c r="B13" s="250">
        <v>2022568</v>
      </c>
      <c r="C13" s="249">
        <v>52</v>
      </c>
      <c r="D13" s="334">
        <f t="shared" si="0"/>
        <v>25.709889605689401</v>
      </c>
    </row>
    <row r="14" spans="1:9" x14ac:dyDescent="0.2">
      <c r="A14" s="249" t="s">
        <v>17</v>
      </c>
      <c r="B14" s="250">
        <v>4791977</v>
      </c>
      <c r="C14" s="249">
        <v>125</v>
      </c>
      <c r="D14" s="334">
        <f t="shared" si="0"/>
        <v>26.085267103744446</v>
      </c>
    </row>
    <row r="15" spans="1:9" x14ac:dyDescent="0.2">
      <c r="A15" s="249" t="s">
        <v>22</v>
      </c>
      <c r="B15" s="250">
        <v>6542484</v>
      </c>
      <c r="C15" s="249">
        <v>192</v>
      </c>
      <c r="D15" s="334">
        <f t="shared" si="0"/>
        <v>29.346651822151955</v>
      </c>
    </row>
    <row r="16" spans="1:9" x14ac:dyDescent="0.2">
      <c r="A16" s="249" t="s">
        <v>14</v>
      </c>
      <c r="B16" s="250">
        <v>6173718</v>
      </c>
      <c r="C16" s="249">
        <v>199</v>
      </c>
      <c r="D16" s="334">
        <f t="shared" si="0"/>
        <v>32.233412669642505</v>
      </c>
    </row>
    <row r="17" spans="1:4" x14ac:dyDescent="0.2">
      <c r="A17" s="249" t="s">
        <v>13</v>
      </c>
      <c r="B17" s="250">
        <v>17245551</v>
      </c>
      <c r="C17" s="249">
        <v>634</v>
      </c>
      <c r="D17" s="334">
        <f t="shared" si="0"/>
        <v>36.763104872671214</v>
      </c>
    </row>
    <row r="18" spans="1:4" x14ac:dyDescent="0.2">
      <c r="A18" s="249" t="s">
        <v>8</v>
      </c>
      <c r="B18" s="250">
        <v>3765325</v>
      </c>
      <c r="C18" s="249">
        <v>139</v>
      </c>
      <c r="D18" s="334">
        <f t="shared" si="0"/>
        <v>36.915804080657047</v>
      </c>
    </row>
    <row r="19" spans="1:4" x14ac:dyDescent="0.2">
      <c r="A19" s="249" t="s">
        <v>6</v>
      </c>
      <c r="B19" s="250">
        <v>984046</v>
      </c>
      <c r="C19" s="249">
        <v>37</v>
      </c>
      <c r="D19" s="334">
        <f t="shared" si="0"/>
        <v>37.599868298839688</v>
      </c>
    </row>
    <row r="20" spans="1:4" x14ac:dyDescent="0.2">
      <c r="A20" s="249" t="s">
        <v>4</v>
      </c>
      <c r="B20" s="250">
        <v>3578561</v>
      </c>
      <c r="C20" s="249">
        <v>143</v>
      </c>
      <c r="D20" s="334">
        <f t="shared" si="0"/>
        <v>39.96019629119079</v>
      </c>
    </row>
    <row r="21" spans="1:4" x14ac:dyDescent="0.2">
      <c r="A21" s="249" t="s">
        <v>27</v>
      </c>
      <c r="B21" s="250">
        <v>3037752</v>
      </c>
      <c r="C21" s="249">
        <v>129</v>
      </c>
      <c r="D21" s="334">
        <f t="shared" si="0"/>
        <v>42.465612729413067</v>
      </c>
    </row>
    <row r="22" spans="1:4" x14ac:dyDescent="0.2">
      <c r="A22" s="249" t="s">
        <v>25</v>
      </c>
      <c r="B22" s="250">
        <v>2845959</v>
      </c>
      <c r="C22" s="249">
        <v>132</v>
      </c>
      <c r="D22" s="334">
        <f t="shared" si="0"/>
        <v>46.381553634469078</v>
      </c>
    </row>
    <row r="23" spans="1:4" x14ac:dyDescent="0.2">
      <c r="A23" s="249" t="s">
        <v>23</v>
      </c>
      <c r="B23" s="250">
        <v>2239112</v>
      </c>
      <c r="C23" s="249">
        <v>109</v>
      </c>
      <c r="D23" s="334">
        <f t="shared" si="0"/>
        <v>48.680012433500423</v>
      </c>
    </row>
    <row r="24" spans="1:4" x14ac:dyDescent="0.2">
      <c r="A24" s="249" t="s">
        <v>10</v>
      </c>
      <c r="B24" s="250">
        <v>3175643</v>
      </c>
      <c r="C24" s="249">
        <v>162</v>
      </c>
      <c r="D24" s="334">
        <f t="shared" si="0"/>
        <v>51.013290851647994</v>
      </c>
    </row>
    <row r="25" spans="1:4" x14ac:dyDescent="0.2">
      <c r="A25" s="249" t="s">
        <v>18</v>
      </c>
      <c r="B25" s="250">
        <v>2022568</v>
      </c>
      <c r="C25" s="249">
        <v>107</v>
      </c>
      <c r="D25" s="334">
        <f t="shared" si="0"/>
        <v>52.903042073245501</v>
      </c>
    </row>
    <row r="26" spans="1:4" x14ac:dyDescent="0.2">
      <c r="A26" s="249" t="s">
        <v>26</v>
      </c>
      <c r="B26" s="250">
        <v>3131012</v>
      </c>
      <c r="C26" s="249">
        <v>177</v>
      </c>
      <c r="D26" s="334">
        <f t="shared" si="0"/>
        <v>56.531242933594633</v>
      </c>
    </row>
    <row r="27" spans="1:4" x14ac:dyDescent="0.2">
      <c r="A27" s="249" t="s">
        <v>3</v>
      </c>
      <c r="B27" s="250">
        <v>1415421</v>
      </c>
      <c r="C27" s="249">
        <v>81</v>
      </c>
      <c r="D27" s="334">
        <f t="shared" si="0"/>
        <v>57.226789767849993</v>
      </c>
    </row>
    <row r="28" spans="1:4" x14ac:dyDescent="0.2">
      <c r="A28" s="249" t="s">
        <v>11</v>
      </c>
      <c r="B28" s="250">
        <v>772842</v>
      </c>
      <c r="C28" s="249">
        <v>45</v>
      </c>
      <c r="D28" s="334">
        <f t="shared" si="0"/>
        <v>58.226649172793401</v>
      </c>
    </row>
    <row r="29" spans="1:4" x14ac:dyDescent="0.2">
      <c r="A29" s="251" t="s">
        <v>0</v>
      </c>
      <c r="B29" s="250">
        <v>8325800</v>
      </c>
      <c r="C29" s="249">
        <v>517</v>
      </c>
      <c r="D29" s="334">
        <f t="shared" si="0"/>
        <v>62.09613490595499</v>
      </c>
    </row>
    <row r="30" spans="1:4" x14ac:dyDescent="0.2">
      <c r="A30" s="249" t="s">
        <v>5</v>
      </c>
      <c r="B30" s="250">
        <v>788119</v>
      </c>
      <c r="C30" s="249">
        <v>51</v>
      </c>
      <c r="D30" s="334">
        <f t="shared" si="0"/>
        <v>64.711039830279447</v>
      </c>
    </row>
    <row r="31" spans="1:4" x14ac:dyDescent="0.2">
      <c r="A31" s="249" t="s">
        <v>32</v>
      </c>
      <c r="B31" s="250">
        <v>2233866</v>
      </c>
      <c r="C31" s="249">
        <v>156</v>
      </c>
      <c r="D31" s="334">
        <f t="shared" si="0"/>
        <v>69.834090316966197</v>
      </c>
    </row>
    <row r="32" spans="1:4" x14ac:dyDescent="0.2">
      <c r="A32" s="249" t="s">
        <v>24</v>
      </c>
      <c r="B32" s="250">
        <v>1684541</v>
      </c>
      <c r="C32" s="249">
        <v>139</v>
      </c>
      <c r="D32" s="334">
        <f t="shared" si="0"/>
        <v>82.515058998267193</v>
      </c>
    </row>
    <row r="33" spans="1:4" x14ac:dyDescent="0.2">
      <c r="A33" s="249" t="s">
        <v>20</v>
      </c>
      <c r="B33" s="250">
        <v>5533147</v>
      </c>
      <c r="C33" s="249">
        <v>551</v>
      </c>
      <c r="D33" s="334">
        <f t="shared" si="0"/>
        <v>99.581666635641525</v>
      </c>
    </row>
    <row r="34" spans="1:4" x14ac:dyDescent="0.2">
      <c r="A34" s="252" t="s">
        <v>9</v>
      </c>
      <c r="B34" s="253">
        <v>9031213</v>
      </c>
      <c r="C34" s="249">
        <v>1307</v>
      </c>
      <c r="D34" s="334">
        <f t="shared" si="0"/>
        <v>144.72031608600085</v>
      </c>
    </row>
    <row r="36" spans="1:4" x14ac:dyDescent="0.2">
      <c r="A36" s="82" t="s">
        <v>1</v>
      </c>
      <c r="B36" s="124">
        <v>126577691</v>
      </c>
      <c r="C36" s="125"/>
      <c r="D36" s="334">
        <f>(C36/B36)*1000000</f>
        <v>0</v>
      </c>
    </row>
  </sheetData>
  <autoFilter ref="A2:D2" xr:uid="{096ABFFE-8062-477F-B234-0667A0ED6FBF}">
    <sortState ref="A3:D34">
      <sortCondition ref="D2"/>
    </sortState>
  </autoFilter>
  <mergeCells count="1">
    <mergeCell ref="H1:I1"/>
  </mergeCells>
  <hyperlinks>
    <hyperlink ref="H1:I1" location="Index!A1" display="Regresar al Índice" xr:uid="{B643FCF4-6A82-4B09-9B6D-AA3EF6708BF3}"/>
  </hyperlinks>
  <pageMargins left="0.7" right="0.7" top="0.75" bottom="0.75" header="0.3" footer="0.3"/>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0FE1A-A3D6-4F51-8239-1537640F494F}">
  <sheetPr codeName="Hoja96"/>
  <dimension ref="A1:I186"/>
  <sheetViews>
    <sheetView zoomScale="70" zoomScaleNormal="70" workbookViewId="0">
      <pane xSplit="1" ySplit="5" topLeftCell="D6" activePane="bottomRight" state="frozen"/>
      <selection activeCell="A2" sqref="A2"/>
      <selection pane="topRight" activeCell="A2" sqref="A2"/>
      <selection pane="bottomLeft" activeCell="A2" sqref="A2"/>
      <selection pane="bottomRight" activeCell="A2" sqref="A2"/>
    </sheetView>
  </sheetViews>
  <sheetFormatPr baseColWidth="10" defaultRowHeight="12.75" x14ac:dyDescent="0.2"/>
  <cols>
    <col min="1" max="1" width="16" style="249" bestFit="1" customWidth="1"/>
    <col min="2" max="2" width="29.140625" style="332" bestFit="1" customWidth="1"/>
    <col min="3" max="3" width="16" style="333" bestFit="1" customWidth="1"/>
    <col min="4" max="4" width="18.7109375" style="333" bestFit="1" customWidth="1"/>
    <col min="5" max="5" width="25.5703125" style="333" customWidth="1"/>
    <col min="6" max="16384" width="11.42578125" style="249"/>
  </cols>
  <sheetData>
    <row r="1" spans="1:9" x14ac:dyDescent="0.2">
      <c r="A1" s="107" t="s">
        <v>1810</v>
      </c>
      <c r="H1" s="409" t="s">
        <v>38</v>
      </c>
      <c r="I1" s="409"/>
    </row>
    <row r="5" spans="1:9" x14ac:dyDescent="0.2">
      <c r="A5" s="249" t="s">
        <v>1292</v>
      </c>
      <c r="B5" s="332" t="s">
        <v>1568</v>
      </c>
      <c r="C5" s="333" t="s">
        <v>1569</v>
      </c>
      <c r="D5" s="333" t="s">
        <v>418</v>
      </c>
    </row>
    <row r="6" spans="1:9" x14ac:dyDescent="0.2">
      <c r="A6" s="249" t="s">
        <v>1552</v>
      </c>
      <c r="B6" s="332">
        <v>120914</v>
      </c>
    </row>
    <row r="7" spans="1:9" x14ac:dyDescent="0.2">
      <c r="A7" s="249" t="s">
        <v>1572</v>
      </c>
      <c r="B7" s="332">
        <v>97740</v>
      </c>
      <c r="D7" s="333">
        <f>B7/B6-1</f>
        <v>-0.19165688009659754</v>
      </c>
    </row>
    <row r="8" spans="1:9" x14ac:dyDescent="0.2">
      <c r="A8" s="249" t="s">
        <v>1573</v>
      </c>
      <c r="B8" s="332">
        <v>108940</v>
      </c>
      <c r="D8" s="333">
        <f t="shared" ref="D8:D71" si="0">B8/B7-1</f>
        <v>0.11458972784939636</v>
      </c>
    </row>
    <row r="9" spans="1:9" x14ac:dyDescent="0.2">
      <c r="A9" s="249" t="s">
        <v>1574</v>
      </c>
      <c r="B9" s="332">
        <v>121751</v>
      </c>
      <c r="D9" s="333">
        <f t="shared" si="0"/>
        <v>0.11759684229851297</v>
      </c>
    </row>
    <row r="10" spans="1:9" x14ac:dyDescent="0.2">
      <c r="A10" s="249" t="s">
        <v>1575</v>
      </c>
      <c r="B10" s="332">
        <v>125838</v>
      </c>
      <c r="D10" s="333">
        <f t="shared" si="0"/>
        <v>3.3568512784289295E-2</v>
      </c>
    </row>
    <row r="11" spans="1:9" x14ac:dyDescent="0.2">
      <c r="A11" s="249" t="s">
        <v>1576</v>
      </c>
      <c r="B11" s="332">
        <v>112691</v>
      </c>
      <c r="D11" s="333">
        <f t="shared" si="0"/>
        <v>-0.10447559560705033</v>
      </c>
    </row>
    <row r="12" spans="1:9" x14ac:dyDescent="0.2">
      <c r="A12" s="249" t="s">
        <v>1577</v>
      </c>
      <c r="B12" s="332">
        <v>119873</v>
      </c>
      <c r="D12" s="333">
        <f t="shared" si="0"/>
        <v>6.3731797570347304E-2</v>
      </c>
    </row>
    <row r="13" spans="1:9" x14ac:dyDescent="0.2">
      <c r="A13" s="249" t="s">
        <v>1578</v>
      </c>
      <c r="B13" s="332">
        <v>117300</v>
      </c>
      <c r="D13" s="333">
        <f t="shared" si="0"/>
        <v>-2.146438313882193E-2</v>
      </c>
    </row>
    <row r="14" spans="1:9" x14ac:dyDescent="0.2">
      <c r="A14" s="249" t="s">
        <v>1579</v>
      </c>
      <c r="B14" s="332">
        <v>114444</v>
      </c>
      <c r="D14" s="333">
        <f t="shared" si="0"/>
        <v>-2.4347826086956514E-2</v>
      </c>
    </row>
    <row r="15" spans="1:9" x14ac:dyDescent="0.2">
      <c r="A15" s="249" t="s">
        <v>1580</v>
      </c>
      <c r="B15" s="332">
        <v>123045</v>
      </c>
      <c r="D15" s="333">
        <f t="shared" si="0"/>
        <v>7.5154660794799266E-2</v>
      </c>
    </row>
    <row r="16" spans="1:9" x14ac:dyDescent="0.2">
      <c r="A16" s="249" t="s">
        <v>1581</v>
      </c>
      <c r="B16" s="332">
        <v>112920</v>
      </c>
      <c r="D16" s="333">
        <f t="shared" si="0"/>
        <v>-8.2286968182372355E-2</v>
      </c>
    </row>
    <row r="17" spans="1:4" x14ac:dyDescent="0.2">
      <c r="A17" s="249" t="s">
        <v>1217</v>
      </c>
      <c r="B17" s="332">
        <v>138279</v>
      </c>
      <c r="D17" s="333">
        <f t="shared" si="0"/>
        <v>0.22457492029755577</v>
      </c>
    </row>
    <row r="18" spans="1:4" x14ac:dyDescent="0.2">
      <c r="A18" s="249" t="s">
        <v>1553</v>
      </c>
      <c r="B18" s="332">
        <v>116925</v>
      </c>
      <c r="C18" s="333">
        <f>B18/B6-1</f>
        <v>-3.2990389863870151E-2</v>
      </c>
      <c r="D18" s="333">
        <f t="shared" si="0"/>
        <v>-0.15442691948885945</v>
      </c>
    </row>
    <row r="19" spans="1:4" x14ac:dyDescent="0.2">
      <c r="A19" s="249" t="s">
        <v>1582</v>
      </c>
      <c r="B19" s="332">
        <v>95551</v>
      </c>
      <c r="C19" s="333">
        <f t="shared" ref="C19:C82" si="1">B19/B7-1</f>
        <v>-2.2396153059136448E-2</v>
      </c>
      <c r="D19" s="333">
        <f t="shared" si="0"/>
        <v>-0.18280094077400044</v>
      </c>
    </row>
    <row r="20" spans="1:4" x14ac:dyDescent="0.2">
      <c r="A20" s="249" t="s">
        <v>1583</v>
      </c>
      <c r="B20" s="332">
        <v>102386</v>
      </c>
      <c r="C20" s="333">
        <f t="shared" si="1"/>
        <v>-6.0161556820268025E-2</v>
      </c>
      <c r="D20" s="333">
        <f t="shared" si="0"/>
        <v>7.1532480036838875E-2</v>
      </c>
    </row>
    <row r="21" spans="1:4" x14ac:dyDescent="0.2">
      <c r="A21" s="249" t="s">
        <v>1584</v>
      </c>
      <c r="B21" s="332">
        <v>97138</v>
      </c>
      <c r="C21" s="333">
        <f t="shared" si="1"/>
        <v>-0.20215850383159073</v>
      </c>
      <c r="D21" s="333">
        <f t="shared" si="0"/>
        <v>-5.1257007794034304E-2</v>
      </c>
    </row>
    <row r="22" spans="1:4" x14ac:dyDescent="0.2">
      <c r="A22" s="249" t="s">
        <v>1585</v>
      </c>
      <c r="B22" s="332">
        <v>108096</v>
      </c>
      <c r="C22" s="333">
        <f t="shared" si="1"/>
        <v>-0.14099079769227096</v>
      </c>
      <c r="D22" s="333">
        <f t="shared" si="0"/>
        <v>0.11280858160555085</v>
      </c>
    </row>
    <row r="23" spans="1:4" x14ac:dyDescent="0.2">
      <c r="A23" s="249" t="s">
        <v>1586</v>
      </c>
      <c r="B23" s="332">
        <v>112436</v>
      </c>
      <c r="C23" s="333">
        <f t="shared" si="1"/>
        <v>-2.2628248928485695E-3</v>
      </c>
      <c r="D23" s="333">
        <f t="shared" si="0"/>
        <v>4.0149496743635327E-2</v>
      </c>
    </row>
    <row r="24" spans="1:4" x14ac:dyDescent="0.2">
      <c r="A24" s="249" t="s">
        <v>1587</v>
      </c>
      <c r="B24" s="332">
        <v>117072</v>
      </c>
      <c r="C24" s="333">
        <f t="shared" si="1"/>
        <v>-2.3366396102541875E-2</v>
      </c>
      <c r="D24" s="333">
        <f t="shared" si="0"/>
        <v>4.1232345512113522E-2</v>
      </c>
    </row>
    <row r="25" spans="1:4" x14ac:dyDescent="0.2">
      <c r="A25" s="249" t="s">
        <v>1588</v>
      </c>
      <c r="B25" s="332">
        <v>110847</v>
      </c>
      <c r="C25" s="333">
        <f t="shared" si="1"/>
        <v>-5.501278772378515E-2</v>
      </c>
      <c r="D25" s="333">
        <f t="shared" si="0"/>
        <v>-5.31724067240672E-2</v>
      </c>
    </row>
    <row r="26" spans="1:4" x14ac:dyDescent="0.2">
      <c r="A26" s="249" t="s">
        <v>1589</v>
      </c>
      <c r="B26" s="332">
        <v>107588</v>
      </c>
      <c r="C26" s="333">
        <f t="shared" si="1"/>
        <v>-5.9907028765160297E-2</v>
      </c>
      <c r="D26" s="333">
        <f t="shared" si="0"/>
        <v>-2.9400885905798035E-2</v>
      </c>
    </row>
    <row r="27" spans="1:4" x14ac:dyDescent="0.2">
      <c r="A27" s="249" t="s">
        <v>1590</v>
      </c>
      <c r="B27" s="332">
        <v>114900</v>
      </c>
      <c r="C27" s="333">
        <f t="shared" si="1"/>
        <v>-6.6195294404486127E-2</v>
      </c>
      <c r="D27" s="333">
        <f t="shared" si="0"/>
        <v>6.7962969847938481E-2</v>
      </c>
    </row>
    <row r="28" spans="1:4" x14ac:dyDescent="0.2">
      <c r="A28" s="249" t="s">
        <v>1591</v>
      </c>
      <c r="B28" s="332">
        <v>108872</v>
      </c>
      <c r="C28" s="333">
        <f t="shared" si="1"/>
        <v>-3.584838823946157E-2</v>
      </c>
      <c r="D28" s="333">
        <f t="shared" si="0"/>
        <v>-5.2463011314186292E-2</v>
      </c>
    </row>
    <row r="29" spans="1:4" x14ac:dyDescent="0.2">
      <c r="A29" s="249" t="s">
        <v>1218</v>
      </c>
      <c r="B29" s="332">
        <v>132243</v>
      </c>
      <c r="C29" s="333">
        <f t="shared" si="1"/>
        <v>-4.3650879743127979E-2</v>
      </c>
      <c r="D29" s="333">
        <f t="shared" si="0"/>
        <v>0.21466492762142697</v>
      </c>
    </row>
    <row r="30" spans="1:4" x14ac:dyDescent="0.2">
      <c r="A30" s="249" t="s">
        <v>1554</v>
      </c>
      <c r="B30" s="332">
        <v>110157</v>
      </c>
      <c r="C30" s="333">
        <f t="shared" si="1"/>
        <v>-5.788325849903786E-2</v>
      </c>
      <c r="D30" s="333">
        <f t="shared" si="0"/>
        <v>-0.16701073024659152</v>
      </c>
    </row>
    <row r="31" spans="1:4" x14ac:dyDescent="0.2">
      <c r="A31" s="249" t="s">
        <v>1592</v>
      </c>
      <c r="B31" s="332">
        <v>94454</v>
      </c>
      <c r="C31" s="333">
        <f t="shared" si="1"/>
        <v>-1.1480779897646287E-2</v>
      </c>
      <c r="D31" s="333">
        <f t="shared" si="0"/>
        <v>-0.14255108617700196</v>
      </c>
    </row>
    <row r="32" spans="1:4" x14ac:dyDescent="0.2">
      <c r="A32" s="249" t="s">
        <v>1593</v>
      </c>
      <c r="B32" s="332">
        <v>97046</v>
      </c>
      <c r="C32" s="333">
        <f t="shared" si="1"/>
        <v>-5.2155568144082176E-2</v>
      </c>
      <c r="D32" s="333">
        <f t="shared" si="0"/>
        <v>2.7441929404789622E-2</v>
      </c>
    </row>
    <row r="33" spans="1:4" x14ac:dyDescent="0.2">
      <c r="A33" s="249" t="s">
        <v>1594</v>
      </c>
      <c r="B33" s="332">
        <v>112810</v>
      </c>
      <c r="C33" s="333">
        <f t="shared" si="1"/>
        <v>0.1613374786386379</v>
      </c>
      <c r="D33" s="333">
        <f t="shared" si="0"/>
        <v>0.16243843125940272</v>
      </c>
    </row>
    <row r="34" spans="1:4" x14ac:dyDescent="0.2">
      <c r="A34" s="249" t="s">
        <v>1595</v>
      </c>
      <c r="B34" s="332">
        <v>112153</v>
      </c>
      <c r="C34" s="333">
        <f t="shared" si="1"/>
        <v>3.7531453522794633E-2</v>
      </c>
      <c r="D34" s="333">
        <f t="shared" si="0"/>
        <v>-5.823951777324754E-3</v>
      </c>
    </row>
    <row r="35" spans="1:4" x14ac:dyDescent="0.2">
      <c r="A35" s="249" t="s">
        <v>1596</v>
      </c>
      <c r="B35" s="332">
        <v>113366</v>
      </c>
      <c r="C35" s="333">
        <f t="shared" si="1"/>
        <v>8.271372158383361E-3</v>
      </c>
      <c r="D35" s="333">
        <f t="shared" si="0"/>
        <v>1.0815582284914305E-2</v>
      </c>
    </row>
    <row r="36" spans="1:4" x14ac:dyDescent="0.2">
      <c r="A36" s="249" t="s">
        <v>1597</v>
      </c>
      <c r="B36" s="332">
        <v>121005</v>
      </c>
      <c r="C36" s="333">
        <f t="shared" si="1"/>
        <v>3.359471094710953E-2</v>
      </c>
      <c r="D36" s="333">
        <f t="shared" si="0"/>
        <v>6.7383518868090908E-2</v>
      </c>
    </row>
    <row r="37" spans="1:4" x14ac:dyDescent="0.2">
      <c r="A37" s="249" t="s">
        <v>1598</v>
      </c>
      <c r="B37" s="332">
        <v>114441</v>
      </c>
      <c r="C37" s="333">
        <f t="shared" si="1"/>
        <v>3.242306963652597E-2</v>
      </c>
      <c r="D37" s="333">
        <f t="shared" si="0"/>
        <v>-5.4245692326763351E-2</v>
      </c>
    </row>
    <row r="38" spans="1:4" x14ac:dyDescent="0.2">
      <c r="A38" s="249" t="s">
        <v>1599</v>
      </c>
      <c r="B38" s="332">
        <v>110271</v>
      </c>
      <c r="C38" s="333">
        <f t="shared" si="1"/>
        <v>2.4937725396884325E-2</v>
      </c>
      <c r="D38" s="333">
        <f t="shared" si="0"/>
        <v>-3.64379898812488E-2</v>
      </c>
    </row>
    <row r="39" spans="1:4" x14ac:dyDescent="0.2">
      <c r="A39" s="249" t="s">
        <v>1600</v>
      </c>
      <c r="B39" s="332">
        <v>115046</v>
      </c>
      <c r="C39" s="333">
        <f t="shared" si="1"/>
        <v>1.2706701479547888E-3</v>
      </c>
      <c r="D39" s="333">
        <f t="shared" si="0"/>
        <v>4.3302409518368279E-2</v>
      </c>
    </row>
    <row r="40" spans="1:4" x14ac:dyDescent="0.2">
      <c r="A40" s="249" t="s">
        <v>1601</v>
      </c>
      <c r="B40" s="332">
        <v>113977</v>
      </c>
      <c r="C40" s="333">
        <f t="shared" si="1"/>
        <v>4.6889925784407316E-2</v>
      </c>
      <c r="D40" s="333">
        <f t="shared" si="0"/>
        <v>-9.2919353997531484E-3</v>
      </c>
    </row>
    <row r="41" spans="1:4" x14ac:dyDescent="0.2">
      <c r="A41" s="249" t="s">
        <v>1219</v>
      </c>
      <c r="B41" s="332">
        <v>137803</v>
      </c>
      <c r="C41" s="333">
        <f t="shared" si="1"/>
        <v>4.2043813283122677E-2</v>
      </c>
      <c r="D41" s="333">
        <f t="shared" si="0"/>
        <v>0.20904217517569323</v>
      </c>
    </row>
    <row r="42" spans="1:4" x14ac:dyDescent="0.2">
      <c r="A42" s="249" t="s">
        <v>1555</v>
      </c>
      <c r="B42" s="332">
        <v>112026</v>
      </c>
      <c r="C42" s="333">
        <f t="shared" si="1"/>
        <v>1.6966692992728571E-2</v>
      </c>
      <c r="D42" s="333">
        <f t="shared" si="0"/>
        <v>-0.18705688555401556</v>
      </c>
    </row>
    <row r="43" spans="1:4" x14ac:dyDescent="0.2">
      <c r="A43" s="249" t="s">
        <v>1602</v>
      </c>
      <c r="B43" s="332">
        <v>104943</v>
      </c>
      <c r="C43" s="333">
        <f t="shared" si="1"/>
        <v>0.11104876447794698</v>
      </c>
      <c r="D43" s="333">
        <f t="shared" si="0"/>
        <v>-6.3226393872850895E-2</v>
      </c>
    </row>
    <row r="44" spans="1:4" x14ac:dyDescent="0.2">
      <c r="A44" s="249" t="s">
        <v>1603</v>
      </c>
      <c r="B44" s="332">
        <v>102660</v>
      </c>
      <c r="C44" s="333">
        <f t="shared" si="1"/>
        <v>5.7848855182078607E-2</v>
      </c>
      <c r="D44" s="333">
        <f t="shared" si="0"/>
        <v>-2.1754666819130408E-2</v>
      </c>
    </row>
    <row r="45" spans="1:4" x14ac:dyDescent="0.2">
      <c r="A45" s="249" t="s">
        <v>1604</v>
      </c>
      <c r="B45" s="332">
        <v>101552</v>
      </c>
      <c r="C45" s="333">
        <f t="shared" si="1"/>
        <v>-9.9796117365481773E-2</v>
      </c>
      <c r="D45" s="333">
        <f t="shared" si="0"/>
        <v>-1.0792908630430587E-2</v>
      </c>
    </row>
    <row r="46" spans="1:4" x14ac:dyDescent="0.2">
      <c r="A46" s="249" t="s">
        <v>1605</v>
      </c>
      <c r="B46" s="332">
        <v>116247</v>
      </c>
      <c r="C46" s="333">
        <f t="shared" si="1"/>
        <v>3.6503704760461053E-2</v>
      </c>
      <c r="D46" s="333">
        <f t="shared" si="0"/>
        <v>0.14470419095635734</v>
      </c>
    </row>
    <row r="47" spans="1:4" x14ac:dyDescent="0.2">
      <c r="A47" s="249" t="s">
        <v>1606</v>
      </c>
      <c r="B47" s="332">
        <v>114631</v>
      </c>
      <c r="C47" s="333">
        <f t="shared" si="1"/>
        <v>1.1158548418397141E-2</v>
      </c>
      <c r="D47" s="333">
        <f t="shared" si="0"/>
        <v>-1.3901434015501479E-2</v>
      </c>
    </row>
    <row r="48" spans="1:4" x14ac:dyDescent="0.2">
      <c r="A48" s="249" t="s">
        <v>1607</v>
      </c>
      <c r="B48" s="332">
        <v>119442</v>
      </c>
      <c r="C48" s="333">
        <f t="shared" si="1"/>
        <v>-1.2916821618941365E-2</v>
      </c>
      <c r="D48" s="333">
        <f t="shared" si="0"/>
        <v>4.1969449799792446E-2</v>
      </c>
    </row>
    <row r="49" spans="1:4" x14ac:dyDescent="0.2">
      <c r="A49" s="249" t="s">
        <v>1608</v>
      </c>
      <c r="B49" s="332">
        <v>121686</v>
      </c>
      <c r="C49" s="333">
        <f t="shared" si="1"/>
        <v>6.3307730621018798E-2</v>
      </c>
      <c r="D49" s="333">
        <f t="shared" si="0"/>
        <v>1.8787361229718247E-2</v>
      </c>
    </row>
    <row r="50" spans="1:4" x14ac:dyDescent="0.2">
      <c r="A50" s="249" t="s">
        <v>1609</v>
      </c>
      <c r="B50" s="332">
        <v>117871</v>
      </c>
      <c r="C50" s="333">
        <f t="shared" si="1"/>
        <v>6.8921112531853401E-2</v>
      </c>
      <c r="D50" s="333">
        <f t="shared" si="0"/>
        <v>-3.1351182551813683E-2</v>
      </c>
    </row>
    <row r="51" spans="1:4" x14ac:dyDescent="0.2">
      <c r="A51" s="249" t="s">
        <v>1610</v>
      </c>
      <c r="B51" s="332">
        <v>119873</v>
      </c>
      <c r="C51" s="333">
        <f t="shared" si="1"/>
        <v>4.1957130191401681E-2</v>
      </c>
      <c r="D51" s="333">
        <f t="shared" si="0"/>
        <v>1.6984669681261666E-2</v>
      </c>
    </row>
    <row r="52" spans="1:4" x14ac:dyDescent="0.2">
      <c r="A52" s="249" t="s">
        <v>1611</v>
      </c>
      <c r="B52" s="332">
        <v>118809</v>
      </c>
      <c r="C52" s="333">
        <f t="shared" si="1"/>
        <v>4.2394518192266917E-2</v>
      </c>
      <c r="D52" s="333">
        <f t="shared" si="0"/>
        <v>-8.8760604973596724E-3</v>
      </c>
    </row>
    <row r="53" spans="1:4" x14ac:dyDescent="0.2">
      <c r="A53" s="249" t="s">
        <v>1220</v>
      </c>
      <c r="B53" s="332">
        <v>144172</v>
      </c>
      <c r="C53" s="333">
        <f t="shared" si="1"/>
        <v>4.6218151999593671E-2</v>
      </c>
      <c r="D53" s="333">
        <f t="shared" si="0"/>
        <v>0.2134770934861836</v>
      </c>
    </row>
    <row r="54" spans="1:4" x14ac:dyDescent="0.2">
      <c r="A54" s="249" t="s">
        <v>1556</v>
      </c>
      <c r="B54" s="332">
        <v>115786</v>
      </c>
      <c r="C54" s="333">
        <f t="shared" si="1"/>
        <v>3.3563637012836267E-2</v>
      </c>
      <c r="D54" s="333">
        <f t="shared" si="0"/>
        <v>-0.1968898260411176</v>
      </c>
    </row>
    <row r="55" spans="1:4" x14ac:dyDescent="0.2">
      <c r="A55" s="249" t="s">
        <v>1612</v>
      </c>
      <c r="B55" s="332">
        <v>105244</v>
      </c>
      <c r="C55" s="333">
        <f t="shared" si="1"/>
        <v>2.8682237023909263E-3</v>
      </c>
      <c r="D55" s="333">
        <f t="shared" si="0"/>
        <v>-9.1047276872851635E-2</v>
      </c>
    </row>
    <row r="56" spans="1:4" x14ac:dyDescent="0.2">
      <c r="A56" s="249" t="s">
        <v>1613</v>
      </c>
      <c r="B56" s="332">
        <v>105767</v>
      </c>
      <c r="C56" s="333">
        <f t="shared" si="1"/>
        <v>3.0264952269627887E-2</v>
      </c>
      <c r="D56" s="333">
        <f t="shared" si="0"/>
        <v>4.9694044316066499E-3</v>
      </c>
    </row>
    <row r="57" spans="1:4" x14ac:dyDescent="0.2">
      <c r="A57" s="249" t="s">
        <v>1614</v>
      </c>
      <c r="B57" s="332">
        <v>105360</v>
      </c>
      <c r="C57" s="333">
        <f t="shared" si="1"/>
        <v>3.7498030565621621E-2</v>
      </c>
      <c r="D57" s="333">
        <f t="shared" si="0"/>
        <v>-3.848081159529948E-3</v>
      </c>
    </row>
    <row r="58" spans="1:4" x14ac:dyDescent="0.2">
      <c r="A58" s="249" t="s">
        <v>1615</v>
      </c>
      <c r="B58" s="332">
        <v>119445</v>
      </c>
      <c r="C58" s="333">
        <f t="shared" si="1"/>
        <v>2.7510387364835243E-2</v>
      </c>
      <c r="D58" s="333">
        <f t="shared" si="0"/>
        <v>0.13368451025056949</v>
      </c>
    </row>
    <row r="59" spans="1:4" x14ac:dyDescent="0.2">
      <c r="A59" s="249" t="s">
        <v>1616</v>
      </c>
      <c r="B59" s="332">
        <v>117659</v>
      </c>
      <c r="C59" s="333">
        <f t="shared" si="1"/>
        <v>2.6415193097853118E-2</v>
      </c>
      <c r="D59" s="333">
        <f t="shared" si="0"/>
        <v>-1.4952488593076296E-2</v>
      </c>
    </row>
    <row r="60" spans="1:4" x14ac:dyDescent="0.2">
      <c r="A60" s="249" t="s">
        <v>1617</v>
      </c>
      <c r="B60" s="332">
        <v>120264</v>
      </c>
      <c r="C60" s="333">
        <f t="shared" si="1"/>
        <v>6.8820013060733043E-3</v>
      </c>
      <c r="D60" s="333">
        <f t="shared" si="0"/>
        <v>2.2140252764344392E-2</v>
      </c>
    </row>
    <row r="61" spans="1:4" x14ac:dyDescent="0.2">
      <c r="A61" s="249" t="s">
        <v>1618</v>
      </c>
      <c r="B61" s="332">
        <v>119781</v>
      </c>
      <c r="C61" s="333">
        <f t="shared" si="1"/>
        <v>-1.5655046595335564E-2</v>
      </c>
      <c r="D61" s="333">
        <f t="shared" si="0"/>
        <v>-4.0161644382359363E-3</v>
      </c>
    </row>
    <row r="62" spans="1:4" x14ac:dyDescent="0.2">
      <c r="A62" s="249" t="s">
        <v>1619</v>
      </c>
      <c r="B62" s="332">
        <v>104720</v>
      </c>
      <c r="C62" s="333">
        <f t="shared" si="1"/>
        <v>-0.11157112436477168</v>
      </c>
      <c r="D62" s="333">
        <f t="shared" si="0"/>
        <v>-0.12573780482714292</v>
      </c>
    </row>
    <row r="63" spans="1:4" x14ac:dyDescent="0.2">
      <c r="A63" s="249" t="s">
        <v>1620</v>
      </c>
      <c r="B63" s="332">
        <v>113006</v>
      </c>
      <c r="C63" s="333">
        <f t="shared" si="1"/>
        <v>-5.7285627288880758E-2</v>
      </c>
      <c r="D63" s="333">
        <f t="shared" si="0"/>
        <v>7.9125286478227697E-2</v>
      </c>
    </row>
    <row r="64" spans="1:4" x14ac:dyDescent="0.2">
      <c r="A64" s="249" t="s">
        <v>1621</v>
      </c>
      <c r="B64" s="332">
        <v>116964</v>
      </c>
      <c r="C64" s="333">
        <f t="shared" si="1"/>
        <v>-1.5529126581319552E-2</v>
      </c>
      <c r="D64" s="333">
        <f t="shared" si="0"/>
        <v>3.5024688954568894E-2</v>
      </c>
    </row>
    <row r="65" spans="1:4" x14ac:dyDescent="0.2">
      <c r="A65" s="249" t="s">
        <v>1221</v>
      </c>
      <c r="B65" s="332">
        <v>127888</v>
      </c>
      <c r="C65" s="333">
        <f t="shared" si="1"/>
        <v>-0.11294842271730987</v>
      </c>
      <c r="D65" s="333">
        <f t="shared" si="0"/>
        <v>9.3396258677883814E-2</v>
      </c>
    </row>
    <row r="66" spans="1:4" x14ac:dyDescent="0.2">
      <c r="A66" s="249" t="s">
        <v>1557</v>
      </c>
      <c r="B66" s="332">
        <v>110140</v>
      </c>
      <c r="C66" s="333">
        <f t="shared" si="1"/>
        <v>-4.8762371962068007E-2</v>
      </c>
      <c r="D66" s="333">
        <f t="shared" si="0"/>
        <v>-0.13877768047041161</v>
      </c>
    </row>
    <row r="67" spans="1:4" x14ac:dyDescent="0.2">
      <c r="A67" s="249" t="s">
        <v>1622</v>
      </c>
      <c r="B67" s="332">
        <v>90721</v>
      </c>
      <c r="C67" s="333">
        <f t="shared" si="1"/>
        <v>-0.13799361483790051</v>
      </c>
      <c r="D67" s="333">
        <f t="shared" si="0"/>
        <v>-0.17631196658797899</v>
      </c>
    </row>
    <row r="68" spans="1:4" x14ac:dyDescent="0.2">
      <c r="A68" s="249" t="s">
        <v>1623</v>
      </c>
      <c r="B68" s="332">
        <v>92314</v>
      </c>
      <c r="C68" s="333">
        <f t="shared" si="1"/>
        <v>-0.1271946826514887</v>
      </c>
      <c r="D68" s="333">
        <f t="shared" si="0"/>
        <v>1.7559330254296235E-2</v>
      </c>
    </row>
    <row r="69" spans="1:4" x14ac:dyDescent="0.2">
      <c r="A69" s="249" t="s">
        <v>1624</v>
      </c>
      <c r="B69" s="332">
        <v>109549</v>
      </c>
      <c r="C69" s="333">
        <f t="shared" si="1"/>
        <v>3.9758921791951396E-2</v>
      </c>
      <c r="D69" s="333">
        <f t="shared" si="0"/>
        <v>0.18669974218428398</v>
      </c>
    </row>
    <row r="70" spans="1:4" x14ac:dyDescent="0.2">
      <c r="A70" s="249" t="s">
        <v>1625</v>
      </c>
      <c r="B70" s="332">
        <v>111970</v>
      </c>
      <c r="C70" s="333">
        <f t="shared" si="1"/>
        <v>-6.2581104273933597E-2</v>
      </c>
      <c r="D70" s="333">
        <f t="shared" si="0"/>
        <v>2.2099699677769813E-2</v>
      </c>
    </row>
    <row r="71" spans="1:4" x14ac:dyDescent="0.2">
      <c r="A71" s="249" t="s">
        <v>1626</v>
      </c>
      <c r="B71" s="332">
        <v>104317</v>
      </c>
      <c r="C71" s="333">
        <f t="shared" si="1"/>
        <v>-0.11339549035772867</v>
      </c>
      <c r="D71" s="333">
        <f t="shared" si="0"/>
        <v>-6.8348664820934157E-2</v>
      </c>
    </row>
    <row r="72" spans="1:4" x14ac:dyDescent="0.2">
      <c r="A72" s="249" t="s">
        <v>1627</v>
      </c>
      <c r="B72" s="332">
        <v>113249</v>
      </c>
      <c r="C72" s="333">
        <f t="shared" si="1"/>
        <v>-5.8330007317235366E-2</v>
      </c>
      <c r="D72" s="333">
        <f t="shared" ref="D72:D135" si="2">B72/B71-1</f>
        <v>8.5623627980099037E-2</v>
      </c>
    </row>
    <row r="73" spans="1:4" x14ac:dyDescent="0.2">
      <c r="A73" s="249" t="s">
        <v>1628</v>
      </c>
      <c r="B73" s="332">
        <v>110977</v>
      </c>
      <c r="C73" s="333">
        <f t="shared" si="1"/>
        <v>-7.3500805636954158E-2</v>
      </c>
      <c r="D73" s="333">
        <f t="shared" si="2"/>
        <v>-2.006198730231612E-2</v>
      </c>
    </row>
    <row r="74" spans="1:4" x14ac:dyDescent="0.2">
      <c r="A74" s="249" t="s">
        <v>1629</v>
      </c>
      <c r="B74" s="332">
        <v>101021</v>
      </c>
      <c r="C74" s="333">
        <f t="shared" si="1"/>
        <v>-3.5322765469824269E-2</v>
      </c>
      <c r="D74" s="333">
        <f t="shared" si="2"/>
        <v>-8.9712282725249337E-2</v>
      </c>
    </row>
    <row r="75" spans="1:4" x14ac:dyDescent="0.2">
      <c r="A75" s="249" t="s">
        <v>1630</v>
      </c>
      <c r="B75" s="332">
        <v>105789</v>
      </c>
      <c r="C75" s="333">
        <f t="shared" si="1"/>
        <v>-6.3863865635452988E-2</v>
      </c>
      <c r="D75" s="333">
        <f t="shared" si="2"/>
        <v>4.7198107324219807E-2</v>
      </c>
    </row>
    <row r="76" spans="1:4" x14ac:dyDescent="0.2">
      <c r="A76" s="249" t="s">
        <v>1631</v>
      </c>
      <c r="B76" s="332">
        <v>104542</v>
      </c>
      <c r="C76" s="333">
        <f t="shared" si="1"/>
        <v>-0.10620361820731161</v>
      </c>
      <c r="D76" s="333">
        <f t="shared" si="2"/>
        <v>-1.1787614969420268E-2</v>
      </c>
    </row>
    <row r="77" spans="1:4" x14ac:dyDescent="0.2">
      <c r="A77" s="249" t="s">
        <v>1222</v>
      </c>
      <c r="B77" s="332">
        <v>121979</v>
      </c>
      <c r="C77" s="333">
        <f t="shared" si="1"/>
        <v>-4.6204491430001271E-2</v>
      </c>
      <c r="D77" s="333">
        <f t="shared" si="2"/>
        <v>0.16679420711293069</v>
      </c>
    </row>
    <row r="78" spans="1:4" x14ac:dyDescent="0.2">
      <c r="A78" s="249" t="s">
        <v>1558</v>
      </c>
      <c r="B78" s="332">
        <v>101782</v>
      </c>
      <c r="C78" s="333">
        <f t="shared" si="1"/>
        <v>-7.5885236971127701E-2</v>
      </c>
      <c r="D78" s="333">
        <f t="shared" si="2"/>
        <v>-0.16557768140417617</v>
      </c>
    </row>
    <row r="79" spans="1:4" x14ac:dyDescent="0.2">
      <c r="A79" s="249" t="s">
        <v>1632</v>
      </c>
      <c r="B79" s="332">
        <v>90612</v>
      </c>
      <c r="C79" s="333">
        <f t="shared" si="1"/>
        <v>-1.2014858742738221E-3</v>
      </c>
      <c r="D79" s="333">
        <f t="shared" si="2"/>
        <v>-0.10974435558350204</v>
      </c>
    </row>
    <row r="80" spans="1:4" x14ac:dyDescent="0.2">
      <c r="A80" s="249" t="s">
        <v>1633</v>
      </c>
      <c r="B80" s="332">
        <v>81130</v>
      </c>
      <c r="C80" s="333">
        <f t="shared" si="1"/>
        <v>-0.12115172129904461</v>
      </c>
      <c r="D80" s="333">
        <f t="shared" si="2"/>
        <v>-0.10464397651525181</v>
      </c>
    </row>
    <row r="81" spans="1:4" x14ac:dyDescent="0.2">
      <c r="A81" s="249" t="s">
        <v>1634</v>
      </c>
      <c r="B81" s="332">
        <v>86688</v>
      </c>
      <c r="C81" s="333">
        <f t="shared" si="1"/>
        <v>-0.20868287250454132</v>
      </c>
      <c r="D81" s="333">
        <f t="shared" si="2"/>
        <v>6.8507333908541801E-2</v>
      </c>
    </row>
    <row r="82" spans="1:4" x14ac:dyDescent="0.2">
      <c r="A82" s="249" t="s">
        <v>1635</v>
      </c>
      <c r="B82" s="332">
        <v>100048</v>
      </c>
      <c r="C82" s="333">
        <f t="shared" si="1"/>
        <v>-0.10647494864695906</v>
      </c>
      <c r="D82" s="333">
        <f t="shared" si="2"/>
        <v>0.15411590992986346</v>
      </c>
    </row>
    <row r="83" spans="1:4" x14ac:dyDescent="0.2">
      <c r="A83" s="249" t="s">
        <v>1636</v>
      </c>
      <c r="B83" s="332">
        <v>90783</v>
      </c>
      <c r="C83" s="333">
        <f t="shared" ref="C83:C146" si="3">B83/B71-1</f>
        <v>-0.12973916044364775</v>
      </c>
      <c r="D83" s="333">
        <f t="shared" si="2"/>
        <v>-9.2605549336318593E-2</v>
      </c>
    </row>
    <row r="84" spans="1:4" x14ac:dyDescent="0.2">
      <c r="A84" s="249" t="s">
        <v>1637</v>
      </c>
      <c r="B84" s="332">
        <v>93139</v>
      </c>
      <c r="C84" s="333">
        <f t="shared" si="3"/>
        <v>-0.17757331190562387</v>
      </c>
      <c r="D84" s="333">
        <f t="shared" si="2"/>
        <v>2.5951995417644369E-2</v>
      </c>
    </row>
    <row r="85" spans="1:4" x14ac:dyDescent="0.2">
      <c r="A85" s="249" t="s">
        <v>1638</v>
      </c>
      <c r="B85" s="332">
        <v>89239</v>
      </c>
      <c r="C85" s="333">
        <f t="shared" si="3"/>
        <v>-0.195878425259288</v>
      </c>
      <c r="D85" s="333">
        <f t="shared" si="2"/>
        <v>-4.1872899644617156E-2</v>
      </c>
    </row>
    <row r="86" spans="1:4" x14ac:dyDescent="0.2">
      <c r="A86" s="249" t="s">
        <v>1639</v>
      </c>
      <c r="B86" s="332">
        <v>83353</v>
      </c>
      <c r="C86" s="333">
        <f t="shared" si="3"/>
        <v>-0.17489432890191148</v>
      </c>
      <c r="D86" s="333">
        <f t="shared" si="2"/>
        <v>-6.5957709073387161E-2</v>
      </c>
    </row>
    <row r="87" spans="1:4" x14ac:dyDescent="0.2">
      <c r="A87" s="249" t="s">
        <v>1640</v>
      </c>
      <c r="B87" s="332">
        <v>90901</v>
      </c>
      <c r="C87" s="333">
        <f t="shared" si="3"/>
        <v>-0.14073296845607763</v>
      </c>
      <c r="D87" s="333">
        <f t="shared" si="2"/>
        <v>9.0554629107530538E-2</v>
      </c>
    </row>
    <row r="88" spans="1:4" x14ac:dyDescent="0.2">
      <c r="A88" s="249" t="s">
        <v>1641</v>
      </c>
      <c r="B88" s="332">
        <v>88524</v>
      </c>
      <c r="C88" s="333">
        <f t="shared" si="3"/>
        <v>-0.15322071511928215</v>
      </c>
      <c r="D88" s="333">
        <f t="shared" si="2"/>
        <v>-2.6149327290128865E-2</v>
      </c>
    </row>
    <row r="89" spans="1:4" x14ac:dyDescent="0.2">
      <c r="A89" s="249" t="s">
        <v>1223</v>
      </c>
      <c r="B89" s="332">
        <v>113647</v>
      </c>
      <c r="C89" s="333">
        <f t="shared" si="3"/>
        <v>-6.8306839701915867E-2</v>
      </c>
      <c r="D89" s="333">
        <f t="shared" si="2"/>
        <v>0.28379874384347747</v>
      </c>
    </row>
    <row r="90" spans="1:4" x14ac:dyDescent="0.2">
      <c r="A90" s="249" t="s">
        <v>1559</v>
      </c>
      <c r="B90" s="332">
        <v>93098</v>
      </c>
      <c r="C90" s="333">
        <f t="shared" si="3"/>
        <v>-8.5319604645222147E-2</v>
      </c>
      <c r="D90" s="333">
        <f t="shared" si="2"/>
        <v>-0.18081427578378662</v>
      </c>
    </row>
    <row r="91" spans="1:4" x14ac:dyDescent="0.2">
      <c r="A91" s="249" t="s">
        <v>1642</v>
      </c>
      <c r="B91" s="332">
        <v>74712</v>
      </c>
      <c r="C91" s="333">
        <f t="shared" si="3"/>
        <v>-0.17547344722553304</v>
      </c>
      <c r="D91" s="333">
        <f t="shared" si="2"/>
        <v>-0.19749081612924013</v>
      </c>
    </row>
    <row r="92" spans="1:4" x14ac:dyDescent="0.2">
      <c r="A92" s="249" t="s">
        <v>1643</v>
      </c>
      <c r="B92" s="332">
        <v>76600</v>
      </c>
      <c r="C92" s="333">
        <f t="shared" si="3"/>
        <v>-5.5836312091704698E-2</v>
      </c>
      <c r="D92" s="333">
        <f t="shared" si="2"/>
        <v>2.5270371560124127E-2</v>
      </c>
    </row>
    <row r="93" spans="1:4" x14ac:dyDescent="0.2">
      <c r="A93" s="249" t="s">
        <v>1644</v>
      </c>
      <c r="B93" s="332">
        <v>84827</v>
      </c>
      <c r="C93" s="333">
        <f t="shared" si="3"/>
        <v>-2.1467792543373942E-2</v>
      </c>
      <c r="D93" s="333">
        <f t="shared" si="2"/>
        <v>0.10740208877284596</v>
      </c>
    </row>
    <row r="94" spans="1:4" x14ac:dyDescent="0.2">
      <c r="A94" s="249" t="s">
        <v>1645</v>
      </c>
      <c r="B94" s="332">
        <v>88879</v>
      </c>
      <c r="C94" s="333">
        <f t="shared" si="3"/>
        <v>-0.1116364145210299</v>
      </c>
      <c r="D94" s="333">
        <f t="shared" si="2"/>
        <v>4.7767809777547132E-2</v>
      </c>
    </row>
    <row r="95" spans="1:4" x14ac:dyDescent="0.2">
      <c r="A95" s="249" t="s">
        <v>1646</v>
      </c>
      <c r="B95" s="332">
        <v>87734</v>
      </c>
      <c r="C95" s="333">
        <f t="shared" si="3"/>
        <v>-3.3585583203903813E-2</v>
      </c>
      <c r="D95" s="333">
        <f t="shared" si="2"/>
        <v>-1.2882683198505829E-2</v>
      </c>
    </row>
    <row r="96" spans="1:4" x14ac:dyDescent="0.2">
      <c r="A96" s="249" t="s">
        <v>1647</v>
      </c>
      <c r="B96" s="332">
        <v>92969</v>
      </c>
      <c r="C96" s="333">
        <f t="shared" si="3"/>
        <v>-1.8252289588679416E-3</v>
      </c>
      <c r="D96" s="333">
        <f t="shared" si="2"/>
        <v>5.9668999475687823E-2</v>
      </c>
    </row>
    <row r="97" spans="1:4" x14ac:dyDescent="0.2">
      <c r="A97" s="249" t="s">
        <v>1648</v>
      </c>
      <c r="B97" s="332">
        <v>87067</v>
      </c>
      <c r="C97" s="333">
        <f t="shared" si="3"/>
        <v>-2.4339134235031756E-2</v>
      </c>
      <c r="D97" s="333">
        <f t="shared" si="2"/>
        <v>-6.3483526766986875E-2</v>
      </c>
    </row>
    <row r="98" spans="1:4" x14ac:dyDescent="0.2">
      <c r="A98" s="249" t="s">
        <v>1649</v>
      </c>
      <c r="B98" s="332">
        <v>83250</v>
      </c>
      <c r="C98" s="333">
        <f t="shared" si="3"/>
        <v>-1.2357083728240514E-3</v>
      </c>
      <c r="D98" s="333">
        <f t="shared" si="2"/>
        <v>-4.3839801532153388E-2</v>
      </c>
    </row>
    <row r="99" spans="1:4" x14ac:dyDescent="0.2">
      <c r="A99" s="249" t="s">
        <v>1650</v>
      </c>
      <c r="B99" s="332">
        <v>93037</v>
      </c>
      <c r="C99" s="333">
        <f t="shared" si="3"/>
        <v>2.3498091330128368E-2</v>
      </c>
      <c r="D99" s="333">
        <f t="shared" si="2"/>
        <v>0.1175615615615615</v>
      </c>
    </row>
    <row r="100" spans="1:4" x14ac:dyDescent="0.2">
      <c r="A100" s="249" t="s">
        <v>1651</v>
      </c>
      <c r="B100" s="332">
        <v>88609</v>
      </c>
      <c r="C100" s="333">
        <f t="shared" si="3"/>
        <v>9.6019158646232228E-4</v>
      </c>
      <c r="D100" s="333">
        <f t="shared" si="2"/>
        <v>-4.759396799122928E-2</v>
      </c>
    </row>
    <row r="101" spans="1:4" x14ac:dyDescent="0.2">
      <c r="A101" s="249" t="s">
        <v>1224</v>
      </c>
      <c r="B101" s="332">
        <v>117826</v>
      </c>
      <c r="C101" s="333">
        <f t="shared" si="3"/>
        <v>3.6771758163435919E-2</v>
      </c>
      <c r="D101" s="333">
        <f t="shared" si="2"/>
        <v>0.32972948571815497</v>
      </c>
    </row>
    <row r="102" spans="1:4" x14ac:dyDescent="0.2">
      <c r="A102" s="249" t="s">
        <v>1560</v>
      </c>
      <c r="B102" s="332">
        <v>93658</v>
      </c>
      <c r="C102" s="333">
        <f t="shared" si="3"/>
        <v>6.0151668134653669E-3</v>
      </c>
      <c r="D102" s="333">
        <f t="shared" si="2"/>
        <v>-0.20511601853580708</v>
      </c>
    </row>
    <row r="103" spans="1:4" x14ac:dyDescent="0.2">
      <c r="A103" s="249" t="s">
        <v>1652</v>
      </c>
      <c r="B103" s="332">
        <v>81214</v>
      </c>
      <c r="C103" s="333">
        <f t="shared" si="3"/>
        <v>8.7027519006317666E-2</v>
      </c>
      <c r="D103" s="333">
        <f t="shared" si="2"/>
        <v>-0.13286638621367097</v>
      </c>
    </row>
    <row r="104" spans="1:4" x14ac:dyDescent="0.2">
      <c r="A104" s="249" t="s">
        <v>1653</v>
      </c>
      <c r="B104" s="332">
        <v>84904</v>
      </c>
      <c r="C104" s="333">
        <f t="shared" si="3"/>
        <v>0.10840731070496079</v>
      </c>
      <c r="D104" s="333">
        <f t="shared" si="2"/>
        <v>4.5435516044031843E-2</v>
      </c>
    </row>
    <row r="105" spans="1:4" x14ac:dyDescent="0.2">
      <c r="A105" s="249" t="s">
        <v>1654</v>
      </c>
      <c r="B105" s="332">
        <v>94897</v>
      </c>
      <c r="C105" s="333">
        <f t="shared" si="3"/>
        <v>0.11871220248270009</v>
      </c>
      <c r="D105" s="333">
        <f t="shared" si="2"/>
        <v>0.11769763497597285</v>
      </c>
    </row>
    <row r="106" spans="1:4" x14ac:dyDescent="0.2">
      <c r="A106" s="249" t="s">
        <v>1655</v>
      </c>
      <c r="B106" s="332">
        <v>96258</v>
      </c>
      <c r="C106" s="333">
        <f t="shared" si="3"/>
        <v>8.3022986307226709E-2</v>
      </c>
      <c r="D106" s="333">
        <f t="shared" si="2"/>
        <v>1.4341865390897546E-2</v>
      </c>
    </row>
    <row r="107" spans="1:4" x14ac:dyDescent="0.2">
      <c r="A107" s="249" t="s">
        <v>1656</v>
      </c>
      <c r="B107" s="332">
        <v>90231</v>
      </c>
      <c r="C107" s="333">
        <f t="shared" si="3"/>
        <v>2.8461029931383441E-2</v>
      </c>
      <c r="D107" s="333">
        <f t="shared" si="2"/>
        <v>-6.2612977622639177E-2</v>
      </c>
    </row>
    <row r="108" spans="1:4" x14ac:dyDescent="0.2">
      <c r="A108" s="249" t="s">
        <v>1657</v>
      </c>
      <c r="B108" s="332">
        <v>91503</v>
      </c>
      <c r="C108" s="333">
        <f t="shared" si="3"/>
        <v>-1.576869709257922E-2</v>
      </c>
      <c r="D108" s="333">
        <f t="shared" si="2"/>
        <v>1.4097150646673606E-2</v>
      </c>
    </row>
    <row r="109" spans="1:4" x14ac:dyDescent="0.2">
      <c r="A109" s="249" t="s">
        <v>1658</v>
      </c>
      <c r="B109" s="332">
        <v>92486</v>
      </c>
      <c r="C109" s="333">
        <f t="shared" si="3"/>
        <v>6.2239424810777821E-2</v>
      </c>
      <c r="D109" s="333">
        <f t="shared" si="2"/>
        <v>1.074281717539316E-2</v>
      </c>
    </row>
    <row r="110" spans="1:4" x14ac:dyDescent="0.2">
      <c r="A110" s="249" t="s">
        <v>1659</v>
      </c>
      <c r="B110" s="332">
        <v>94516</v>
      </c>
      <c r="C110" s="333">
        <f t="shared" si="3"/>
        <v>0.13532732732732722</v>
      </c>
      <c r="D110" s="333">
        <f t="shared" si="2"/>
        <v>2.1949267997318556E-2</v>
      </c>
    </row>
    <row r="111" spans="1:4" x14ac:dyDescent="0.2">
      <c r="A111" s="249" t="s">
        <v>1660</v>
      </c>
      <c r="B111" s="332">
        <v>94422</v>
      </c>
      <c r="C111" s="333">
        <f t="shared" si="3"/>
        <v>1.4886550512161811E-2</v>
      </c>
      <c r="D111" s="333">
        <f t="shared" si="2"/>
        <v>-9.9454060688142221E-4</v>
      </c>
    </row>
    <row r="112" spans="1:4" x14ac:dyDescent="0.2">
      <c r="A112" s="249" t="s">
        <v>1661</v>
      </c>
      <c r="B112" s="332">
        <v>98171</v>
      </c>
      <c r="C112" s="333">
        <f t="shared" si="3"/>
        <v>0.10791228881942017</v>
      </c>
      <c r="D112" s="333">
        <f t="shared" si="2"/>
        <v>3.9704729829912466E-2</v>
      </c>
    </row>
    <row r="113" spans="1:4" x14ac:dyDescent="0.2">
      <c r="A113" s="249" t="s">
        <v>1225</v>
      </c>
      <c r="B113" s="332">
        <v>120226</v>
      </c>
      <c r="C113" s="333">
        <f t="shared" si="3"/>
        <v>2.0369018722522947E-2</v>
      </c>
      <c r="D113" s="333">
        <f t="shared" si="2"/>
        <v>0.2246590133542492</v>
      </c>
    </row>
    <row r="114" spans="1:4" x14ac:dyDescent="0.2">
      <c r="A114" s="249" t="s">
        <v>684</v>
      </c>
      <c r="B114" s="332">
        <v>91435</v>
      </c>
      <c r="C114" s="333">
        <f t="shared" si="3"/>
        <v>-2.373529223344506E-2</v>
      </c>
      <c r="D114" s="333">
        <f t="shared" si="2"/>
        <v>-0.23947399065094077</v>
      </c>
    </row>
    <row r="115" spans="1:4" x14ac:dyDescent="0.2">
      <c r="A115" s="249" t="s">
        <v>686</v>
      </c>
      <c r="B115" s="332">
        <v>81614</v>
      </c>
      <c r="C115" s="333">
        <f t="shared" si="3"/>
        <v>4.9252591917650079E-3</v>
      </c>
      <c r="D115" s="333">
        <f t="shared" si="2"/>
        <v>-0.10740963526002079</v>
      </c>
    </row>
    <row r="116" spans="1:4" x14ac:dyDescent="0.2">
      <c r="A116" s="249" t="s">
        <v>688</v>
      </c>
      <c r="B116" s="332">
        <v>88069</v>
      </c>
      <c r="C116" s="333">
        <f t="shared" si="3"/>
        <v>3.7277395646848177E-2</v>
      </c>
      <c r="D116" s="333">
        <f t="shared" si="2"/>
        <v>7.909182248143698E-2</v>
      </c>
    </row>
    <row r="117" spans="1:4" x14ac:dyDescent="0.2">
      <c r="A117" s="249" t="s">
        <v>690</v>
      </c>
      <c r="B117" s="332">
        <v>81351</v>
      </c>
      <c r="C117" s="333">
        <f t="shared" si="3"/>
        <v>-0.1427442384901525</v>
      </c>
      <c r="D117" s="333">
        <f t="shared" si="2"/>
        <v>-7.6281097775607765E-2</v>
      </c>
    </row>
    <row r="118" spans="1:4" x14ac:dyDescent="0.2">
      <c r="A118" s="249" t="s">
        <v>692</v>
      </c>
      <c r="B118" s="332">
        <v>96923</v>
      </c>
      <c r="C118" s="333">
        <f t="shared" si="3"/>
        <v>6.9085166947162602E-3</v>
      </c>
      <c r="D118" s="333">
        <f t="shared" si="2"/>
        <v>0.19141743801551292</v>
      </c>
    </row>
    <row r="119" spans="1:4" x14ac:dyDescent="0.2">
      <c r="A119" s="249" t="s">
        <v>663</v>
      </c>
      <c r="B119" s="332">
        <v>93429</v>
      </c>
      <c r="C119" s="333">
        <f t="shared" si="3"/>
        <v>3.5442364597533027E-2</v>
      </c>
      <c r="D119" s="333">
        <f t="shared" si="2"/>
        <v>-3.6049234959710241E-2</v>
      </c>
    </row>
    <row r="120" spans="1:4" x14ac:dyDescent="0.2">
      <c r="A120" s="249" t="s">
        <v>670</v>
      </c>
      <c r="B120" s="332">
        <v>98018</v>
      </c>
      <c r="C120" s="333">
        <f t="shared" si="3"/>
        <v>7.1199851370993272E-2</v>
      </c>
      <c r="D120" s="333">
        <f t="shared" si="2"/>
        <v>4.9117511693371529E-2</v>
      </c>
    </row>
    <row r="121" spans="1:4" x14ac:dyDescent="0.2">
      <c r="A121" s="249" t="s">
        <v>679</v>
      </c>
      <c r="B121" s="332">
        <v>98677</v>
      </c>
      <c r="C121" s="333">
        <f t="shared" si="3"/>
        <v>6.6939861168176851E-2</v>
      </c>
      <c r="D121" s="333">
        <f t="shared" si="2"/>
        <v>6.7232549123630303E-3</v>
      </c>
    </row>
    <row r="122" spans="1:4" x14ac:dyDescent="0.2">
      <c r="A122" s="249" t="s">
        <v>697</v>
      </c>
      <c r="B122" s="332">
        <v>98171</v>
      </c>
      <c r="C122" s="333">
        <f t="shared" si="3"/>
        <v>3.8670701256930062E-2</v>
      </c>
      <c r="D122" s="333">
        <f t="shared" si="2"/>
        <v>-5.1278413409406864E-3</v>
      </c>
    </row>
    <row r="123" spans="1:4" x14ac:dyDescent="0.2">
      <c r="A123" s="249" t="s">
        <v>699</v>
      </c>
      <c r="B123" s="332">
        <v>98506</v>
      </c>
      <c r="C123" s="333">
        <f t="shared" si="3"/>
        <v>4.3252631801910635E-2</v>
      </c>
      <c r="D123" s="333">
        <f t="shared" si="2"/>
        <v>3.4124130343990977E-3</v>
      </c>
    </row>
    <row r="124" spans="1:4" x14ac:dyDescent="0.2">
      <c r="A124" s="249" t="s">
        <v>701</v>
      </c>
      <c r="B124" s="332">
        <v>103638</v>
      </c>
      <c r="C124" s="333">
        <f t="shared" si="3"/>
        <v>5.5688543459881279E-2</v>
      </c>
      <c r="D124" s="333">
        <f t="shared" si="2"/>
        <v>5.2098349339126493E-2</v>
      </c>
    </row>
    <row r="125" spans="1:4" x14ac:dyDescent="0.2">
      <c r="A125" s="249" t="s">
        <v>703</v>
      </c>
      <c r="B125" s="332">
        <v>123307</v>
      </c>
      <c r="C125" s="333">
        <f t="shared" si="3"/>
        <v>2.5626736313276721E-2</v>
      </c>
      <c r="D125" s="333">
        <f t="shared" si="2"/>
        <v>0.18978559987649324</v>
      </c>
    </row>
    <row r="126" spans="1:4" x14ac:dyDescent="0.2">
      <c r="A126" s="249" t="s">
        <v>705</v>
      </c>
      <c r="B126" s="332">
        <v>102524</v>
      </c>
      <c r="C126" s="333">
        <f t="shared" si="3"/>
        <v>0.12127741018209659</v>
      </c>
      <c r="D126" s="333">
        <f t="shared" si="2"/>
        <v>-0.16854679782980686</v>
      </c>
    </row>
    <row r="127" spans="1:4" x14ac:dyDescent="0.2">
      <c r="A127" s="249" t="s">
        <v>706</v>
      </c>
      <c r="B127" s="332">
        <v>85606</v>
      </c>
      <c r="C127" s="333">
        <f t="shared" si="3"/>
        <v>4.891317666086703E-2</v>
      </c>
      <c r="D127" s="333">
        <f t="shared" si="2"/>
        <v>-0.16501502087316144</v>
      </c>
    </row>
    <row r="128" spans="1:4" x14ac:dyDescent="0.2">
      <c r="A128" s="249" t="s">
        <v>707</v>
      </c>
      <c r="B128" s="332">
        <v>86305</v>
      </c>
      <c r="C128" s="333">
        <f t="shared" si="3"/>
        <v>-2.0029749401037855E-2</v>
      </c>
      <c r="D128" s="333">
        <f t="shared" si="2"/>
        <v>8.1653155152676682E-3</v>
      </c>
    </row>
    <row r="129" spans="1:4" x14ac:dyDescent="0.2">
      <c r="A129" s="249" t="s">
        <v>708</v>
      </c>
      <c r="B129" s="332">
        <v>101651</v>
      </c>
      <c r="C129" s="333">
        <f t="shared" si="3"/>
        <v>0.24953596145099621</v>
      </c>
      <c r="D129" s="333">
        <f t="shared" si="2"/>
        <v>0.17781125079659343</v>
      </c>
    </row>
    <row r="130" spans="1:4" x14ac:dyDescent="0.2">
      <c r="A130" s="249" t="s">
        <v>709</v>
      </c>
      <c r="B130" s="332">
        <v>106136</v>
      </c>
      <c r="C130" s="333">
        <f t="shared" si="3"/>
        <v>9.5054837345109E-2</v>
      </c>
      <c r="D130" s="333">
        <f t="shared" si="2"/>
        <v>4.4121553157371762E-2</v>
      </c>
    </row>
    <row r="131" spans="1:4" x14ac:dyDescent="0.2">
      <c r="A131" s="249" t="s">
        <v>664</v>
      </c>
      <c r="B131" s="332">
        <v>105636</v>
      </c>
      <c r="C131" s="333">
        <f t="shared" si="3"/>
        <v>0.13065536396622024</v>
      </c>
      <c r="D131" s="333">
        <f t="shared" si="2"/>
        <v>-4.7109369111328903E-3</v>
      </c>
    </row>
    <row r="132" spans="1:4" x14ac:dyDescent="0.2">
      <c r="A132" s="249" t="s">
        <v>671</v>
      </c>
      <c r="B132" s="332">
        <v>105708</v>
      </c>
      <c r="C132" s="333">
        <f t="shared" si="3"/>
        <v>7.8454977657165026E-2</v>
      </c>
      <c r="D132" s="333">
        <f t="shared" si="2"/>
        <v>6.8158582301491855E-4</v>
      </c>
    </row>
    <row r="133" spans="1:4" x14ac:dyDescent="0.2">
      <c r="A133" s="249" t="s">
        <v>680</v>
      </c>
      <c r="B133" s="332">
        <v>108704</v>
      </c>
      <c r="C133" s="333">
        <f t="shared" si="3"/>
        <v>0.10161435795575469</v>
      </c>
      <c r="D133" s="333">
        <f t="shared" si="2"/>
        <v>2.8342225753963834E-2</v>
      </c>
    </row>
    <row r="134" spans="1:4" x14ac:dyDescent="0.2">
      <c r="A134" s="249" t="s">
        <v>710</v>
      </c>
      <c r="B134" s="332">
        <v>99059</v>
      </c>
      <c r="C134" s="333">
        <f t="shared" si="3"/>
        <v>9.0454411180491689E-3</v>
      </c>
      <c r="D134" s="333">
        <f t="shared" si="2"/>
        <v>-8.872718575213423E-2</v>
      </c>
    </row>
    <row r="135" spans="1:4" x14ac:dyDescent="0.2">
      <c r="A135" s="249" t="s">
        <v>711</v>
      </c>
      <c r="B135" s="332">
        <v>110243</v>
      </c>
      <c r="C135" s="333">
        <f t="shared" si="3"/>
        <v>0.11915010253182556</v>
      </c>
      <c r="D135" s="333">
        <f t="shared" si="2"/>
        <v>0.11290241169404092</v>
      </c>
    </row>
    <row r="136" spans="1:4" x14ac:dyDescent="0.2">
      <c r="A136" s="249" t="s">
        <v>712</v>
      </c>
      <c r="B136" s="332">
        <v>109088</v>
      </c>
      <c r="C136" s="333">
        <f t="shared" si="3"/>
        <v>5.2586888978946034E-2</v>
      </c>
      <c r="D136" s="333">
        <f t="shared" ref="D136:D186" si="4">B136/B135-1</f>
        <v>-1.0476855673376084E-2</v>
      </c>
    </row>
    <row r="137" spans="1:4" x14ac:dyDescent="0.2">
      <c r="A137" s="249" t="s">
        <v>713</v>
      </c>
      <c r="B137" s="332">
        <v>131313</v>
      </c>
      <c r="C137" s="333">
        <f t="shared" si="3"/>
        <v>6.4927376385768953E-2</v>
      </c>
      <c r="D137" s="333">
        <f t="shared" si="4"/>
        <v>0.20373459958932227</v>
      </c>
    </row>
    <row r="138" spans="1:4" x14ac:dyDescent="0.2">
      <c r="A138" s="249" t="s">
        <v>714</v>
      </c>
      <c r="B138" s="332">
        <v>113603</v>
      </c>
      <c r="C138" s="333">
        <f t="shared" si="3"/>
        <v>0.10806250243845339</v>
      </c>
      <c r="D138" s="333">
        <f t="shared" si="4"/>
        <v>-0.13486859640705795</v>
      </c>
    </row>
    <row r="139" spans="1:4" x14ac:dyDescent="0.2">
      <c r="A139" s="249" t="s">
        <v>715</v>
      </c>
      <c r="B139" s="332">
        <v>104050</v>
      </c>
      <c r="C139" s="333">
        <f t="shared" si="3"/>
        <v>0.21545218793075249</v>
      </c>
      <c r="D139" s="333">
        <f t="shared" si="4"/>
        <v>-8.4091089143772613E-2</v>
      </c>
    </row>
    <row r="140" spans="1:4" x14ac:dyDescent="0.2">
      <c r="A140" s="249" t="s">
        <v>716</v>
      </c>
      <c r="B140" s="332">
        <v>95738</v>
      </c>
      <c r="C140" s="333">
        <f t="shared" si="3"/>
        <v>0.10929841839986087</v>
      </c>
      <c r="D140" s="333">
        <f t="shared" si="4"/>
        <v>-7.9884670831331106E-2</v>
      </c>
    </row>
    <row r="141" spans="1:4" x14ac:dyDescent="0.2">
      <c r="A141" s="249" t="s">
        <v>717</v>
      </c>
      <c r="B141" s="332">
        <v>96069</v>
      </c>
      <c r="C141" s="333">
        <f t="shared" si="3"/>
        <v>-5.4913380094637532E-2</v>
      </c>
      <c r="D141" s="333">
        <f t="shared" si="4"/>
        <v>3.4573523574756848E-3</v>
      </c>
    </row>
    <row r="142" spans="1:4" x14ac:dyDescent="0.2">
      <c r="A142" s="249" t="s">
        <v>718</v>
      </c>
      <c r="B142" s="332">
        <v>113114</v>
      </c>
      <c r="C142" s="333">
        <f t="shared" si="3"/>
        <v>6.5745835531770602E-2</v>
      </c>
      <c r="D142" s="333">
        <f t="shared" si="4"/>
        <v>0.17742455943124202</v>
      </c>
    </row>
    <row r="143" spans="1:4" x14ac:dyDescent="0.2">
      <c r="A143" s="249" t="s">
        <v>665</v>
      </c>
      <c r="B143" s="332">
        <v>106608</v>
      </c>
      <c r="C143" s="333">
        <f t="shared" si="3"/>
        <v>9.2014086107008453E-3</v>
      </c>
      <c r="D143" s="333">
        <f t="shared" si="4"/>
        <v>-5.75171950421699E-2</v>
      </c>
    </row>
    <row r="144" spans="1:4" x14ac:dyDescent="0.2">
      <c r="A144" s="249" t="s">
        <v>672</v>
      </c>
      <c r="B144" s="332">
        <v>112175</v>
      </c>
      <c r="C144" s="333">
        <f t="shared" si="3"/>
        <v>6.1177961932871616E-2</v>
      </c>
      <c r="D144" s="333">
        <f t="shared" si="4"/>
        <v>5.2219345640102111E-2</v>
      </c>
    </row>
    <row r="145" spans="1:4" x14ac:dyDescent="0.2">
      <c r="A145" s="249" t="s">
        <v>681</v>
      </c>
      <c r="B145" s="332">
        <v>114518</v>
      </c>
      <c r="C145" s="333">
        <f t="shared" si="3"/>
        <v>5.3484692375625587E-2</v>
      </c>
      <c r="D145" s="333">
        <f t="shared" si="4"/>
        <v>2.0887006908847816E-2</v>
      </c>
    </row>
    <row r="146" spans="1:4" x14ac:dyDescent="0.2">
      <c r="A146" s="249" t="s">
        <v>719</v>
      </c>
      <c r="B146" s="332">
        <v>105695</v>
      </c>
      <c r="C146" s="333">
        <f t="shared" si="3"/>
        <v>6.6990379470820427E-2</v>
      </c>
      <c r="D146" s="333">
        <f t="shared" si="4"/>
        <v>-7.704465673518579E-2</v>
      </c>
    </row>
    <row r="147" spans="1:4" x14ac:dyDescent="0.2">
      <c r="A147" s="249" t="s">
        <v>720</v>
      </c>
      <c r="B147" s="332">
        <v>112250</v>
      </c>
      <c r="C147" s="333">
        <f t="shared" ref="C147:C186" si="5">B147/B135-1</f>
        <v>1.820523752074954E-2</v>
      </c>
      <c r="D147" s="333">
        <f t="shared" si="4"/>
        <v>6.201807086427924E-2</v>
      </c>
    </row>
    <row r="148" spans="1:4" x14ac:dyDescent="0.2">
      <c r="A148" s="249" t="s">
        <v>721</v>
      </c>
      <c r="B148" s="332">
        <v>115253</v>
      </c>
      <c r="C148" s="333">
        <f t="shared" si="5"/>
        <v>5.6514007040187719E-2</v>
      </c>
      <c r="D148" s="333">
        <f t="shared" si="4"/>
        <v>2.6752783964365312E-2</v>
      </c>
    </row>
    <row r="149" spans="1:4" x14ac:dyDescent="0.2">
      <c r="A149" s="249" t="s">
        <v>722</v>
      </c>
      <c r="B149" s="332">
        <v>127770</v>
      </c>
      <c r="C149" s="333">
        <f t="shared" si="5"/>
        <v>-2.6981334673642388E-2</v>
      </c>
      <c r="D149" s="333">
        <f t="shared" si="4"/>
        <v>0.10860454825470911</v>
      </c>
    </row>
    <row r="150" spans="1:4" x14ac:dyDescent="0.2">
      <c r="A150" s="249" t="s">
        <v>723</v>
      </c>
      <c r="B150" s="332">
        <v>110680</v>
      </c>
      <c r="C150" s="333">
        <f t="shared" si="5"/>
        <v>-2.57299543145868E-2</v>
      </c>
      <c r="D150" s="333">
        <f t="shared" si="4"/>
        <v>-0.133755967754559</v>
      </c>
    </row>
    <row r="151" spans="1:4" x14ac:dyDescent="0.2">
      <c r="A151" s="249" t="s">
        <v>724</v>
      </c>
      <c r="B151" s="332">
        <v>96274</v>
      </c>
      <c r="C151" s="333">
        <f t="shared" si="5"/>
        <v>-7.4733301297453147E-2</v>
      </c>
      <c r="D151" s="333">
        <f t="shared" si="4"/>
        <v>-0.13015901698590526</v>
      </c>
    </row>
    <row r="152" spans="1:4" x14ac:dyDescent="0.2">
      <c r="A152" s="249" t="s">
        <v>725</v>
      </c>
      <c r="B152" s="332">
        <v>94704</v>
      </c>
      <c r="C152" s="333">
        <f t="shared" si="5"/>
        <v>-1.0800309177129264E-2</v>
      </c>
      <c r="D152" s="333">
        <f t="shared" si="4"/>
        <v>-1.6307621995554356E-2</v>
      </c>
    </row>
    <row r="153" spans="1:4" x14ac:dyDescent="0.2">
      <c r="A153" s="249" t="s">
        <v>726</v>
      </c>
      <c r="B153" s="332">
        <v>91477</v>
      </c>
      <c r="C153" s="333">
        <f t="shared" si="5"/>
        <v>-4.7798977818026667E-2</v>
      </c>
      <c r="D153" s="333">
        <f t="shared" si="4"/>
        <v>-3.4074590302415997E-2</v>
      </c>
    </row>
    <row r="154" spans="1:4" x14ac:dyDescent="0.2">
      <c r="A154" s="249" t="s">
        <v>727</v>
      </c>
      <c r="B154" s="332">
        <v>105290</v>
      </c>
      <c r="C154" s="333">
        <f t="shared" si="5"/>
        <v>-6.9169156779885776E-2</v>
      </c>
      <c r="D154" s="333">
        <f t="shared" si="4"/>
        <v>0.15099970484384051</v>
      </c>
    </row>
    <row r="155" spans="1:4" x14ac:dyDescent="0.2">
      <c r="A155" s="249" t="s">
        <v>677</v>
      </c>
      <c r="B155" s="332">
        <v>105927</v>
      </c>
      <c r="C155" s="333">
        <f t="shared" si="5"/>
        <v>-6.3878883385861673E-3</v>
      </c>
      <c r="D155" s="333">
        <f t="shared" si="4"/>
        <v>6.0499572608985197E-3</v>
      </c>
    </row>
    <row r="156" spans="1:4" x14ac:dyDescent="0.2">
      <c r="A156" s="249" t="s">
        <v>673</v>
      </c>
      <c r="B156" s="332">
        <v>111750</v>
      </c>
      <c r="C156" s="333">
        <f t="shared" si="5"/>
        <v>-3.7887229774905551E-3</v>
      </c>
      <c r="D156" s="333">
        <f t="shared" si="4"/>
        <v>5.4971820215808931E-2</v>
      </c>
    </row>
    <row r="157" spans="1:4" x14ac:dyDescent="0.2">
      <c r="A157" s="249" t="s">
        <v>682</v>
      </c>
      <c r="B157" s="332">
        <v>106599</v>
      </c>
      <c r="C157" s="333">
        <f t="shared" si="5"/>
        <v>-6.9150701199811371E-2</v>
      </c>
      <c r="D157" s="333">
        <f t="shared" si="4"/>
        <v>-4.6093959731543621E-2</v>
      </c>
    </row>
    <row r="158" spans="1:4" x14ac:dyDescent="0.2">
      <c r="A158" s="249" t="s">
        <v>728</v>
      </c>
      <c r="B158" s="332">
        <v>106692</v>
      </c>
      <c r="C158" s="333">
        <f t="shared" si="5"/>
        <v>9.43280193008178E-3</v>
      </c>
      <c r="D158" s="333">
        <f t="shared" si="4"/>
        <v>8.7242844679602527E-4</v>
      </c>
    </row>
    <row r="159" spans="1:4" x14ac:dyDescent="0.2">
      <c r="A159" s="249" t="s">
        <v>729</v>
      </c>
      <c r="B159" s="332">
        <v>111259</v>
      </c>
      <c r="C159" s="333">
        <f t="shared" si="5"/>
        <v>-8.8285077951002489E-3</v>
      </c>
      <c r="D159" s="333">
        <f t="shared" si="4"/>
        <v>4.2805458703558008E-2</v>
      </c>
    </row>
    <row r="160" spans="1:4" x14ac:dyDescent="0.2">
      <c r="A160" s="249" t="s">
        <v>730</v>
      </c>
      <c r="B160" s="332">
        <v>102970</v>
      </c>
      <c r="C160" s="333">
        <f t="shared" si="5"/>
        <v>-0.1065742323410237</v>
      </c>
      <c r="D160" s="333">
        <f t="shared" si="4"/>
        <v>-7.4501838053550706E-2</v>
      </c>
    </row>
    <row r="161" spans="1:4" x14ac:dyDescent="0.2">
      <c r="A161" s="249" t="s">
        <v>731</v>
      </c>
      <c r="B161" s="332">
        <v>125111</v>
      </c>
      <c r="C161" s="333">
        <f t="shared" si="5"/>
        <v>-2.0810831963684717E-2</v>
      </c>
      <c r="D161" s="333">
        <f t="shared" si="4"/>
        <v>0.21502379333786537</v>
      </c>
    </row>
    <row r="162" spans="1:4" x14ac:dyDescent="0.2">
      <c r="A162" s="249" t="s">
        <v>732</v>
      </c>
      <c r="B162" s="332">
        <v>103329</v>
      </c>
      <c r="C162" s="333">
        <f t="shared" si="5"/>
        <v>-6.6416696783520024E-2</v>
      </c>
      <c r="D162" s="333">
        <f t="shared" si="4"/>
        <v>-0.17410139795861279</v>
      </c>
    </row>
    <row r="163" spans="1:4" x14ac:dyDescent="0.2">
      <c r="A163" s="249" t="s">
        <v>733</v>
      </c>
      <c r="B163" s="332">
        <v>88860</v>
      </c>
      <c r="C163" s="333">
        <f t="shared" si="5"/>
        <v>-7.7009369092382207E-2</v>
      </c>
      <c r="D163" s="333">
        <f t="shared" si="4"/>
        <v>-0.14002845280608545</v>
      </c>
    </row>
    <row r="164" spans="1:4" x14ac:dyDescent="0.2">
      <c r="A164" s="249" t="s">
        <v>734</v>
      </c>
      <c r="B164" s="332">
        <v>96628</v>
      </c>
      <c r="C164" s="333">
        <f t="shared" si="5"/>
        <v>2.0315931745227278E-2</v>
      </c>
      <c r="D164" s="333">
        <f t="shared" si="4"/>
        <v>8.7418410983569617E-2</v>
      </c>
    </row>
    <row r="165" spans="1:4" x14ac:dyDescent="0.2">
      <c r="A165" s="249" t="s">
        <v>735</v>
      </c>
      <c r="B165" s="332">
        <v>103007</v>
      </c>
      <c r="C165" s="333">
        <f t="shared" si="5"/>
        <v>0.12604261180406007</v>
      </c>
      <c r="D165" s="333">
        <f t="shared" si="4"/>
        <v>6.6016061597052644E-2</v>
      </c>
    </row>
    <row r="166" spans="1:4" x14ac:dyDescent="0.2">
      <c r="A166" s="249" t="s">
        <v>736</v>
      </c>
      <c r="B166" s="332">
        <v>98557</v>
      </c>
      <c r="C166" s="333">
        <f t="shared" si="5"/>
        <v>-6.3947193465666241E-2</v>
      </c>
      <c r="D166" s="333">
        <f t="shared" si="4"/>
        <v>-4.3200947508421739E-2</v>
      </c>
    </row>
    <row r="167" spans="1:4" x14ac:dyDescent="0.2">
      <c r="A167" s="249" t="s">
        <v>666</v>
      </c>
      <c r="B167" s="332">
        <v>99197</v>
      </c>
      <c r="C167" s="333">
        <f t="shared" si="5"/>
        <v>-6.3534320805837985E-2</v>
      </c>
      <c r="D167" s="333">
        <f t="shared" si="4"/>
        <v>6.4937041508974502E-3</v>
      </c>
    </row>
    <row r="168" spans="1:4" x14ac:dyDescent="0.2">
      <c r="A168" s="249" t="s">
        <v>674</v>
      </c>
      <c r="B168" s="332">
        <v>104400</v>
      </c>
      <c r="C168" s="333">
        <f t="shared" si="5"/>
        <v>-6.5771812080536951E-2</v>
      </c>
      <c r="D168" s="333">
        <f t="shared" si="4"/>
        <v>5.2451182999485813E-2</v>
      </c>
    </row>
    <row r="169" spans="1:4" x14ac:dyDescent="0.2">
      <c r="A169" s="249" t="s">
        <v>683</v>
      </c>
      <c r="B169" s="332">
        <v>97199</v>
      </c>
      <c r="C169" s="333">
        <f t="shared" si="5"/>
        <v>-8.818093978367525E-2</v>
      </c>
      <c r="D169" s="333">
        <f t="shared" si="4"/>
        <v>-6.8975095785440588E-2</v>
      </c>
    </row>
    <row r="170" spans="1:4" x14ac:dyDescent="0.2">
      <c r="A170" s="249" t="s">
        <v>738</v>
      </c>
      <c r="B170" s="332">
        <v>99140</v>
      </c>
      <c r="C170" s="333">
        <f t="shared" si="5"/>
        <v>-7.0783188992614265E-2</v>
      </c>
      <c r="D170" s="333">
        <f t="shared" si="4"/>
        <v>1.9969341248366801E-2</v>
      </c>
    </row>
    <row r="171" spans="1:4" x14ac:dyDescent="0.2">
      <c r="A171" s="249" t="s">
        <v>753</v>
      </c>
      <c r="B171" s="332">
        <v>102061</v>
      </c>
      <c r="C171" s="333">
        <f t="shared" si="5"/>
        <v>-8.2671963616426591E-2</v>
      </c>
      <c r="D171" s="333">
        <f t="shared" si="4"/>
        <v>2.9463385111962781E-2</v>
      </c>
    </row>
    <row r="172" spans="1:4" x14ac:dyDescent="0.2">
      <c r="A172" s="249" t="s">
        <v>763</v>
      </c>
      <c r="B172" s="332">
        <v>101011</v>
      </c>
      <c r="C172" s="333">
        <f t="shared" si="5"/>
        <v>-1.9024958725842533E-2</v>
      </c>
      <c r="D172" s="333">
        <f t="shared" si="4"/>
        <v>-1.028796504051499E-2</v>
      </c>
    </row>
    <row r="173" spans="1:4" x14ac:dyDescent="0.2">
      <c r="A173" s="249" t="s">
        <v>769</v>
      </c>
      <c r="B173" s="332">
        <v>116659</v>
      </c>
      <c r="C173" s="333">
        <f t="shared" si="5"/>
        <v>-6.7556010262886601E-2</v>
      </c>
      <c r="D173" s="333">
        <f t="shared" si="4"/>
        <v>0.15491382126699071</v>
      </c>
    </row>
    <row r="174" spans="1:4" x14ac:dyDescent="0.2">
      <c r="A174" s="249" t="s">
        <v>1057</v>
      </c>
      <c r="B174" s="332">
        <v>105871</v>
      </c>
      <c r="C174" s="333">
        <f t="shared" si="5"/>
        <v>2.4601031656166228E-2</v>
      </c>
      <c r="D174" s="333">
        <f t="shared" si="4"/>
        <v>-9.2474648334033405E-2</v>
      </c>
    </row>
    <row r="175" spans="1:4" x14ac:dyDescent="0.2">
      <c r="A175" s="249" t="s">
        <v>1030</v>
      </c>
      <c r="B175" s="332">
        <v>93026</v>
      </c>
      <c r="C175" s="333">
        <f t="shared" si="5"/>
        <v>4.6882736889489074E-2</v>
      </c>
      <c r="D175" s="333">
        <f t="shared" si="4"/>
        <v>-0.12132689782848938</v>
      </c>
    </row>
    <row r="176" spans="1:4" x14ac:dyDescent="0.2">
      <c r="A176" s="249" t="s">
        <v>1110</v>
      </c>
      <c r="B176" s="332">
        <v>91695</v>
      </c>
      <c r="C176" s="333">
        <f t="shared" si="5"/>
        <v>-5.105145506478459E-2</v>
      </c>
      <c r="D176" s="333">
        <f t="shared" si="4"/>
        <v>-1.4307827919076366E-2</v>
      </c>
    </row>
    <row r="177" spans="1:4" x14ac:dyDescent="0.2">
      <c r="A177" s="249" t="s">
        <v>1083</v>
      </c>
      <c r="B177" s="332">
        <v>90073</v>
      </c>
      <c r="C177" s="333">
        <f t="shared" si="5"/>
        <v>-0.12556428203908476</v>
      </c>
      <c r="D177" s="333">
        <f t="shared" si="4"/>
        <v>-1.7689077921369756E-2</v>
      </c>
    </row>
    <row r="178" spans="1:4" x14ac:dyDescent="0.2">
      <c r="A178" s="249" t="s">
        <v>1124</v>
      </c>
      <c r="B178" s="332">
        <v>101494</v>
      </c>
      <c r="C178" s="333">
        <f t="shared" si="5"/>
        <v>2.9800014204977909E-2</v>
      </c>
      <c r="D178" s="333">
        <f t="shared" si="4"/>
        <v>0.12679715342000386</v>
      </c>
    </row>
    <row r="179" spans="1:4" x14ac:dyDescent="0.2">
      <c r="A179" s="249" t="s">
        <v>1135</v>
      </c>
      <c r="B179" s="332">
        <v>99738</v>
      </c>
      <c r="C179" s="333">
        <f t="shared" si="5"/>
        <v>5.453793965543241E-3</v>
      </c>
      <c r="D179" s="333">
        <f t="shared" si="4"/>
        <v>-1.7301515360513942E-2</v>
      </c>
    </row>
    <row r="180" spans="1:4" x14ac:dyDescent="0.2">
      <c r="A180" s="249" t="s">
        <v>1143</v>
      </c>
      <c r="B180" s="332">
        <v>100183</v>
      </c>
      <c r="C180" s="333">
        <f t="shared" si="5"/>
        <v>-4.0392720306513419E-2</v>
      </c>
      <c r="D180" s="333">
        <f t="shared" si="4"/>
        <v>4.4616896268223627E-3</v>
      </c>
    </row>
    <row r="181" spans="1:4" x14ac:dyDescent="0.2">
      <c r="A181" s="249" t="s">
        <v>1162</v>
      </c>
      <c r="B181" s="332">
        <v>100913</v>
      </c>
      <c r="C181" s="333">
        <f t="shared" si="5"/>
        <v>3.8210269652980022E-2</v>
      </c>
      <c r="D181" s="333">
        <f t="shared" si="4"/>
        <v>7.2866654023138189E-3</v>
      </c>
    </row>
    <row r="182" spans="1:4" x14ac:dyDescent="0.2">
      <c r="A182" s="249" t="s">
        <v>1166</v>
      </c>
      <c r="B182" s="332">
        <v>98569</v>
      </c>
      <c r="C182" s="333">
        <f t="shared" si="5"/>
        <v>-5.7595319749849105E-3</v>
      </c>
      <c r="D182" s="333">
        <f t="shared" si="4"/>
        <v>-2.3227929008155512E-2</v>
      </c>
    </row>
    <row r="183" spans="1:4" x14ac:dyDescent="0.2">
      <c r="A183" s="249" t="s">
        <v>1170</v>
      </c>
      <c r="B183" s="332">
        <v>95225</v>
      </c>
      <c r="C183" s="333">
        <f t="shared" si="5"/>
        <v>-6.6979551444724228E-2</v>
      </c>
      <c r="D183" s="333">
        <f t="shared" si="4"/>
        <v>-3.3925473526159378E-2</v>
      </c>
    </row>
    <row r="184" spans="1:4" x14ac:dyDescent="0.2">
      <c r="A184" s="249" t="s">
        <v>1183</v>
      </c>
      <c r="B184" s="332">
        <v>93152</v>
      </c>
      <c r="C184" s="333">
        <f t="shared" si="5"/>
        <v>-7.7803407549672854E-2</v>
      </c>
      <c r="D184" s="333">
        <f t="shared" si="4"/>
        <v>-2.1769493305329513E-2</v>
      </c>
    </row>
    <row r="185" spans="1:4" x14ac:dyDescent="0.2">
      <c r="A185" s="249" t="s">
        <v>1226</v>
      </c>
      <c r="B185" s="332">
        <v>118320</v>
      </c>
      <c r="C185" s="333">
        <f t="shared" si="5"/>
        <v>1.4238078502301521E-2</v>
      </c>
      <c r="D185" s="333">
        <f t="shared" si="4"/>
        <v>0.27018206801786326</v>
      </c>
    </row>
    <row r="186" spans="1:4" x14ac:dyDescent="0.2">
      <c r="A186" s="249" t="s">
        <v>1561</v>
      </c>
      <c r="B186" s="332">
        <v>89980</v>
      </c>
      <c r="C186" s="333">
        <f t="shared" si="5"/>
        <v>-0.15009776048209611</v>
      </c>
      <c r="D186" s="333">
        <f t="shared" si="4"/>
        <v>-0.23951994590939829</v>
      </c>
    </row>
  </sheetData>
  <mergeCells count="1">
    <mergeCell ref="H1:I1"/>
  </mergeCells>
  <hyperlinks>
    <hyperlink ref="H1:I1" location="Index!A1" display="Regresar al Índice" xr:uid="{6C22EDA4-9F74-40CC-9207-0F0894809062}"/>
  </hyperlinks>
  <pageMargins left="0.7" right="0.7" top="0.75" bottom="0.75" header="0.3" footer="0.3"/>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B0E6D-6938-4F06-8941-2FBC23ED6EC6}">
  <sheetPr codeName="Hoja97"/>
  <dimension ref="A1:I186"/>
  <sheetViews>
    <sheetView zoomScale="70" zoomScaleNormal="70" workbookViewId="0">
      <pane xSplit="1" ySplit="5" topLeftCell="B6" activePane="bottomRight" state="frozen"/>
      <selection activeCell="A2" sqref="A2"/>
      <selection pane="topRight" activeCell="A2" sqref="A2"/>
      <selection pane="bottomLeft" activeCell="A2" sqref="A2"/>
      <selection pane="bottomRight" activeCell="A2" sqref="A2"/>
    </sheetView>
  </sheetViews>
  <sheetFormatPr baseColWidth="10" defaultRowHeight="12.75" x14ac:dyDescent="0.2"/>
  <cols>
    <col min="1" max="1" width="16" style="249" bestFit="1" customWidth="1"/>
    <col min="2" max="2" width="16" style="332" bestFit="1" customWidth="1"/>
    <col min="3" max="3" width="30.140625" style="332" bestFit="1" customWidth="1"/>
    <col min="4" max="4" width="16" style="333" bestFit="1" customWidth="1"/>
    <col min="5" max="5" width="18.7109375" style="333" bestFit="1" customWidth="1"/>
    <col min="6" max="6" width="26.5703125" style="332" customWidth="1"/>
    <col min="7" max="16384" width="11.42578125" style="249"/>
  </cols>
  <sheetData>
    <row r="1" spans="1:9" x14ac:dyDescent="0.2">
      <c r="A1" s="107" t="s">
        <v>1811</v>
      </c>
      <c r="H1" s="409" t="s">
        <v>38</v>
      </c>
      <c r="I1" s="409"/>
    </row>
    <row r="5" spans="1:9" x14ac:dyDescent="0.2">
      <c r="A5" s="249" t="s">
        <v>1292</v>
      </c>
      <c r="B5" s="249" t="s">
        <v>1292</v>
      </c>
      <c r="C5" s="332" t="s">
        <v>1570</v>
      </c>
      <c r="D5" s="333" t="s">
        <v>1569</v>
      </c>
      <c r="E5" s="333" t="s">
        <v>418</v>
      </c>
    </row>
    <row r="6" spans="1:9" x14ac:dyDescent="0.2">
      <c r="A6" s="249" t="s">
        <v>1552</v>
      </c>
      <c r="B6" s="249" t="s">
        <v>1552</v>
      </c>
      <c r="C6" s="332">
        <v>14737</v>
      </c>
    </row>
    <row r="7" spans="1:9" x14ac:dyDescent="0.2">
      <c r="A7" s="249" t="s">
        <v>1572</v>
      </c>
      <c r="B7" s="249" t="s">
        <v>1572</v>
      </c>
      <c r="C7" s="332">
        <v>11890</v>
      </c>
      <c r="E7" s="333">
        <f>C7/C6-1</f>
        <v>-0.19318721585125875</v>
      </c>
    </row>
    <row r="8" spans="1:9" x14ac:dyDescent="0.2">
      <c r="A8" s="249" t="s">
        <v>1573</v>
      </c>
      <c r="B8" s="249" t="s">
        <v>1573</v>
      </c>
      <c r="C8" s="332">
        <v>13467</v>
      </c>
      <c r="E8" s="333">
        <f t="shared" ref="E8:E71" si="0">C8/C7-1</f>
        <v>0.1326324642556771</v>
      </c>
    </row>
    <row r="9" spans="1:9" x14ac:dyDescent="0.2">
      <c r="A9" s="249" t="s">
        <v>1574</v>
      </c>
      <c r="B9" s="249" t="s">
        <v>1574</v>
      </c>
      <c r="C9" s="332">
        <v>14749</v>
      </c>
      <c r="E9" s="333">
        <f t="shared" si="0"/>
        <v>9.5195663473676362E-2</v>
      </c>
    </row>
    <row r="10" spans="1:9" x14ac:dyDescent="0.2">
      <c r="A10" s="249" t="s">
        <v>1575</v>
      </c>
      <c r="B10" s="249" t="s">
        <v>1575</v>
      </c>
      <c r="C10" s="332">
        <v>15224</v>
      </c>
      <c r="E10" s="333">
        <f t="shared" si="0"/>
        <v>3.2205573259203923E-2</v>
      </c>
    </row>
    <row r="11" spans="1:9" x14ac:dyDescent="0.2">
      <c r="A11" s="249" t="s">
        <v>1576</v>
      </c>
      <c r="B11" s="249" t="s">
        <v>1576</v>
      </c>
      <c r="C11" s="332">
        <v>13930</v>
      </c>
      <c r="E11" s="333">
        <f t="shared" si="0"/>
        <v>-8.4997372569626917E-2</v>
      </c>
    </row>
    <row r="12" spans="1:9" x14ac:dyDescent="0.2">
      <c r="A12" s="249" t="s">
        <v>1577</v>
      </c>
      <c r="B12" s="249" t="s">
        <v>1577</v>
      </c>
      <c r="C12" s="332">
        <v>14924</v>
      </c>
      <c r="E12" s="333">
        <f t="shared" si="0"/>
        <v>7.1356783919598099E-2</v>
      </c>
    </row>
    <row r="13" spans="1:9" x14ac:dyDescent="0.2">
      <c r="A13" s="249" t="s">
        <v>1578</v>
      </c>
      <c r="B13" s="249" t="s">
        <v>1578</v>
      </c>
      <c r="C13" s="332">
        <v>14381</v>
      </c>
      <c r="E13" s="333">
        <f t="shared" si="0"/>
        <v>-3.6384347359957103E-2</v>
      </c>
    </row>
    <row r="14" spans="1:9" x14ac:dyDescent="0.2">
      <c r="A14" s="249" t="s">
        <v>1579</v>
      </c>
      <c r="B14" s="249" t="s">
        <v>1579</v>
      </c>
      <c r="C14" s="332">
        <v>13977</v>
      </c>
      <c r="E14" s="333">
        <f t="shared" si="0"/>
        <v>-2.8092622209860196E-2</v>
      </c>
    </row>
    <row r="15" spans="1:9" x14ac:dyDescent="0.2">
      <c r="A15" s="249" t="s">
        <v>1580</v>
      </c>
      <c r="B15" s="249" t="s">
        <v>1580</v>
      </c>
      <c r="C15" s="332">
        <v>14793</v>
      </c>
      <c r="E15" s="333">
        <f t="shared" si="0"/>
        <v>5.838162695857485E-2</v>
      </c>
    </row>
    <row r="16" spans="1:9" x14ac:dyDescent="0.2">
      <c r="A16" s="249" t="s">
        <v>1581</v>
      </c>
      <c r="B16" s="249" t="s">
        <v>1581</v>
      </c>
      <c r="C16" s="332">
        <v>13975</v>
      </c>
      <c r="E16" s="333">
        <f t="shared" si="0"/>
        <v>-5.5296423984316889E-2</v>
      </c>
    </row>
    <row r="17" spans="1:5" x14ac:dyDescent="0.2">
      <c r="A17" s="249" t="s">
        <v>1217</v>
      </c>
      <c r="B17" s="249" t="s">
        <v>1217</v>
      </c>
      <c r="C17" s="332">
        <v>16928</v>
      </c>
      <c r="E17" s="333">
        <f t="shared" si="0"/>
        <v>0.21130590339892663</v>
      </c>
    </row>
    <row r="18" spans="1:5" x14ac:dyDescent="0.2">
      <c r="A18" s="249" t="s">
        <v>1553</v>
      </c>
      <c r="B18" s="249" t="s">
        <v>1553</v>
      </c>
      <c r="C18" s="332">
        <v>14927</v>
      </c>
      <c r="D18" s="333">
        <f>C18/C6-1</f>
        <v>1.2892719006582176E-2</v>
      </c>
      <c r="E18" s="333">
        <f t="shared" si="0"/>
        <v>-0.11820652173913049</v>
      </c>
    </row>
    <row r="19" spans="1:5" x14ac:dyDescent="0.2">
      <c r="A19" s="249" t="s">
        <v>1582</v>
      </c>
      <c r="B19" s="249" t="s">
        <v>1582</v>
      </c>
      <c r="C19" s="332">
        <v>12226</v>
      </c>
      <c r="D19" s="333">
        <f t="shared" ref="D19:D82" si="1">C19/C7-1</f>
        <v>2.8259041211101676E-2</v>
      </c>
      <c r="E19" s="333">
        <f t="shared" si="0"/>
        <v>-0.18094727674683464</v>
      </c>
    </row>
    <row r="20" spans="1:5" x14ac:dyDescent="0.2">
      <c r="A20" s="249" t="s">
        <v>1583</v>
      </c>
      <c r="B20" s="249" t="s">
        <v>1583</v>
      </c>
      <c r="C20" s="332">
        <v>13439</v>
      </c>
      <c r="D20" s="333">
        <f t="shared" si="1"/>
        <v>-2.0791564565233456E-3</v>
      </c>
      <c r="E20" s="333">
        <f t="shared" si="0"/>
        <v>9.9214788156388067E-2</v>
      </c>
    </row>
    <row r="21" spans="1:5" x14ac:dyDescent="0.2">
      <c r="A21" s="249" t="s">
        <v>1584</v>
      </c>
      <c r="B21" s="249" t="s">
        <v>1584</v>
      </c>
      <c r="C21" s="332">
        <v>13163</v>
      </c>
      <c r="D21" s="333">
        <f t="shared" si="1"/>
        <v>-0.10753271408231069</v>
      </c>
      <c r="E21" s="333">
        <f t="shared" si="0"/>
        <v>-2.0537242354341845E-2</v>
      </c>
    </row>
    <row r="22" spans="1:5" x14ac:dyDescent="0.2">
      <c r="A22" s="249" t="s">
        <v>1585</v>
      </c>
      <c r="B22" s="249" t="s">
        <v>1585</v>
      </c>
      <c r="C22" s="332">
        <v>14426</v>
      </c>
      <c r="D22" s="333">
        <f t="shared" si="1"/>
        <v>-5.2417235943247542E-2</v>
      </c>
      <c r="E22" s="333">
        <f t="shared" si="0"/>
        <v>9.5950771100812959E-2</v>
      </c>
    </row>
    <row r="23" spans="1:5" x14ac:dyDescent="0.2">
      <c r="A23" s="249" t="s">
        <v>1586</v>
      </c>
      <c r="B23" s="249" t="s">
        <v>1586</v>
      </c>
      <c r="C23" s="332">
        <v>14619</v>
      </c>
      <c r="D23" s="333">
        <f t="shared" si="1"/>
        <v>4.9461593682699201E-2</v>
      </c>
      <c r="E23" s="333">
        <f t="shared" si="0"/>
        <v>1.3378621932621737E-2</v>
      </c>
    </row>
    <row r="24" spans="1:5" x14ac:dyDescent="0.2">
      <c r="A24" s="249" t="s">
        <v>1587</v>
      </c>
      <c r="B24" s="249" t="s">
        <v>1587</v>
      </c>
      <c r="C24" s="332">
        <v>15180</v>
      </c>
      <c r="D24" s="333">
        <f t="shared" si="1"/>
        <v>1.715357812918783E-2</v>
      </c>
      <c r="E24" s="333">
        <f t="shared" si="0"/>
        <v>3.8374717832957206E-2</v>
      </c>
    </row>
    <row r="25" spans="1:5" x14ac:dyDescent="0.2">
      <c r="A25" s="249" t="s">
        <v>1588</v>
      </c>
      <c r="B25" s="249" t="s">
        <v>1588</v>
      </c>
      <c r="C25" s="332">
        <v>14500</v>
      </c>
      <c r="D25" s="333">
        <f t="shared" si="1"/>
        <v>8.2748070370628479E-3</v>
      </c>
      <c r="E25" s="333">
        <f t="shared" si="0"/>
        <v>-4.4795783926218746E-2</v>
      </c>
    </row>
    <row r="26" spans="1:5" x14ac:dyDescent="0.2">
      <c r="A26" s="249" t="s">
        <v>1589</v>
      </c>
      <c r="B26" s="249" t="s">
        <v>1589</v>
      </c>
      <c r="C26" s="332">
        <v>13945</v>
      </c>
      <c r="D26" s="333">
        <f t="shared" si="1"/>
        <v>-2.2894755670029854E-3</v>
      </c>
      <c r="E26" s="333">
        <f t="shared" si="0"/>
        <v>-3.8275862068965494E-2</v>
      </c>
    </row>
    <row r="27" spans="1:5" x14ac:dyDescent="0.2">
      <c r="A27" s="249" t="s">
        <v>1590</v>
      </c>
      <c r="B27" s="249" t="s">
        <v>1590</v>
      </c>
      <c r="C27" s="332">
        <v>14843</v>
      </c>
      <c r="D27" s="333">
        <f t="shared" si="1"/>
        <v>3.3799770161562215E-3</v>
      </c>
      <c r="E27" s="333">
        <f t="shared" si="0"/>
        <v>6.4395840803155302E-2</v>
      </c>
    </row>
    <row r="28" spans="1:5" x14ac:dyDescent="0.2">
      <c r="A28" s="249" t="s">
        <v>1591</v>
      </c>
      <c r="B28" s="249" t="s">
        <v>1591</v>
      </c>
      <c r="C28" s="332">
        <v>14033</v>
      </c>
      <c r="D28" s="333">
        <f t="shared" si="1"/>
        <v>4.1502683363148218E-3</v>
      </c>
      <c r="E28" s="333">
        <f t="shared" si="0"/>
        <v>-5.4571178333221004E-2</v>
      </c>
    </row>
    <row r="29" spans="1:5" x14ac:dyDescent="0.2">
      <c r="A29" s="249" t="s">
        <v>1218</v>
      </c>
      <c r="B29" s="249" t="s">
        <v>1218</v>
      </c>
      <c r="C29" s="332">
        <v>16581</v>
      </c>
      <c r="D29" s="333">
        <f t="shared" si="1"/>
        <v>-2.0498582230623841E-2</v>
      </c>
      <c r="E29" s="333">
        <f t="shared" si="0"/>
        <v>0.18157200883631441</v>
      </c>
    </row>
    <row r="30" spans="1:5" x14ac:dyDescent="0.2">
      <c r="A30" s="249" t="s">
        <v>1554</v>
      </c>
      <c r="B30" s="249" t="s">
        <v>1554</v>
      </c>
      <c r="C30" s="332">
        <v>14981</v>
      </c>
      <c r="D30" s="333">
        <f t="shared" si="1"/>
        <v>3.6176056809806845E-3</v>
      </c>
      <c r="E30" s="333">
        <f t="shared" si="0"/>
        <v>-9.6495989385441128E-2</v>
      </c>
    </row>
    <row r="31" spans="1:5" x14ac:dyDescent="0.2">
      <c r="A31" s="249" t="s">
        <v>1592</v>
      </c>
      <c r="B31" s="249" t="s">
        <v>1592</v>
      </c>
      <c r="C31" s="332">
        <v>13000</v>
      </c>
      <c r="D31" s="333">
        <f t="shared" si="1"/>
        <v>6.3307704891215399E-2</v>
      </c>
      <c r="E31" s="333">
        <f t="shared" si="0"/>
        <v>-0.1322341632734797</v>
      </c>
    </row>
    <row r="32" spans="1:5" x14ac:dyDescent="0.2">
      <c r="A32" s="249" t="s">
        <v>1593</v>
      </c>
      <c r="B32" s="249" t="s">
        <v>1593</v>
      </c>
      <c r="C32" s="332">
        <v>13186</v>
      </c>
      <c r="D32" s="333">
        <f t="shared" si="1"/>
        <v>-1.8825805491480052E-2</v>
      </c>
      <c r="E32" s="333">
        <f t="shared" si="0"/>
        <v>1.4307692307692355E-2</v>
      </c>
    </row>
    <row r="33" spans="1:5" x14ac:dyDescent="0.2">
      <c r="A33" s="249" t="s">
        <v>1594</v>
      </c>
      <c r="B33" s="249" t="s">
        <v>1594</v>
      </c>
      <c r="C33" s="332">
        <v>15655</v>
      </c>
      <c r="D33" s="333">
        <f t="shared" si="1"/>
        <v>0.18931854440477092</v>
      </c>
      <c r="E33" s="333">
        <f t="shared" si="0"/>
        <v>0.1872440467162142</v>
      </c>
    </row>
    <row r="34" spans="1:5" x14ac:dyDescent="0.2">
      <c r="A34" s="249" t="s">
        <v>1595</v>
      </c>
      <c r="B34" s="249" t="s">
        <v>1595</v>
      </c>
      <c r="C34" s="332">
        <v>15214</v>
      </c>
      <c r="D34" s="333">
        <f t="shared" si="1"/>
        <v>5.462359628448632E-2</v>
      </c>
      <c r="E34" s="333">
        <f t="shared" si="0"/>
        <v>-2.8169913765570098E-2</v>
      </c>
    </row>
    <row r="35" spans="1:5" x14ac:dyDescent="0.2">
      <c r="A35" s="249" t="s">
        <v>1596</v>
      </c>
      <c r="B35" s="249" t="s">
        <v>1596</v>
      </c>
      <c r="C35" s="332">
        <v>15480</v>
      </c>
      <c r="D35" s="333">
        <f t="shared" si="1"/>
        <v>5.8895957315821867E-2</v>
      </c>
      <c r="E35" s="333">
        <f t="shared" si="0"/>
        <v>1.7483896411200295E-2</v>
      </c>
    </row>
    <row r="36" spans="1:5" x14ac:dyDescent="0.2">
      <c r="A36" s="249" t="s">
        <v>1597</v>
      </c>
      <c r="B36" s="249" t="s">
        <v>1597</v>
      </c>
      <c r="C36" s="332">
        <v>16436</v>
      </c>
      <c r="D36" s="333">
        <f t="shared" si="1"/>
        <v>8.2740447957839303E-2</v>
      </c>
      <c r="E36" s="333">
        <f t="shared" si="0"/>
        <v>6.1757105943152535E-2</v>
      </c>
    </row>
    <row r="37" spans="1:5" x14ac:dyDescent="0.2">
      <c r="A37" s="249" t="s">
        <v>1598</v>
      </c>
      <c r="B37" s="249" t="s">
        <v>1598</v>
      </c>
      <c r="C37" s="332">
        <v>15510</v>
      </c>
      <c r="D37" s="333">
        <f t="shared" si="1"/>
        <v>6.9655172413793043E-2</v>
      </c>
      <c r="E37" s="333">
        <f t="shared" si="0"/>
        <v>-5.6339742029690942E-2</v>
      </c>
    </row>
    <row r="38" spans="1:5" x14ac:dyDescent="0.2">
      <c r="A38" s="249" t="s">
        <v>1599</v>
      </c>
      <c r="B38" s="249" t="s">
        <v>1599</v>
      </c>
      <c r="C38" s="332">
        <v>14919</v>
      </c>
      <c r="D38" s="333">
        <f t="shared" si="1"/>
        <v>6.9845822875582719E-2</v>
      </c>
      <c r="E38" s="333">
        <f t="shared" si="0"/>
        <v>-3.8104448742746655E-2</v>
      </c>
    </row>
    <row r="39" spans="1:5" x14ac:dyDescent="0.2">
      <c r="A39" s="249" t="s">
        <v>1600</v>
      </c>
      <c r="B39" s="249" t="s">
        <v>1600</v>
      </c>
      <c r="C39" s="332">
        <v>15608</v>
      </c>
      <c r="D39" s="333">
        <f t="shared" si="1"/>
        <v>5.1539446203597628E-2</v>
      </c>
      <c r="E39" s="333">
        <f t="shared" si="0"/>
        <v>4.6182720021449075E-2</v>
      </c>
    </row>
    <row r="40" spans="1:5" x14ac:dyDescent="0.2">
      <c r="A40" s="249" t="s">
        <v>1601</v>
      </c>
      <c r="B40" s="249" t="s">
        <v>1601</v>
      </c>
      <c r="C40" s="332">
        <v>15612</v>
      </c>
      <c r="D40" s="333">
        <f t="shared" si="1"/>
        <v>0.11252048742250409</v>
      </c>
      <c r="E40" s="333">
        <f t="shared" si="0"/>
        <v>2.5627883136847274E-4</v>
      </c>
    </row>
    <row r="41" spans="1:5" x14ac:dyDescent="0.2">
      <c r="A41" s="249" t="s">
        <v>1219</v>
      </c>
      <c r="B41" s="249" t="s">
        <v>1219</v>
      </c>
      <c r="C41" s="332">
        <v>18510</v>
      </c>
      <c r="D41" s="333">
        <f t="shared" si="1"/>
        <v>0.11633797720282257</v>
      </c>
      <c r="E41" s="333">
        <f t="shared" si="0"/>
        <v>0.18562644119907756</v>
      </c>
    </row>
    <row r="42" spans="1:5" x14ac:dyDescent="0.2">
      <c r="A42" s="249" t="s">
        <v>1555</v>
      </c>
      <c r="B42" s="249" t="s">
        <v>1555</v>
      </c>
      <c r="C42" s="332">
        <v>15705</v>
      </c>
      <c r="D42" s="333">
        <f t="shared" si="1"/>
        <v>4.8327881983846188E-2</v>
      </c>
      <c r="E42" s="333">
        <f t="shared" si="0"/>
        <v>-0.15153970826580232</v>
      </c>
    </row>
    <row r="43" spans="1:5" x14ac:dyDescent="0.2">
      <c r="A43" s="249" t="s">
        <v>1602</v>
      </c>
      <c r="B43" s="249" t="s">
        <v>1602</v>
      </c>
      <c r="C43" s="332">
        <v>14388</v>
      </c>
      <c r="D43" s="333">
        <f t="shared" si="1"/>
        <v>0.10676923076923073</v>
      </c>
      <c r="E43" s="333">
        <f t="shared" si="0"/>
        <v>-8.3858643744030514E-2</v>
      </c>
    </row>
    <row r="44" spans="1:5" x14ac:dyDescent="0.2">
      <c r="A44" s="249" t="s">
        <v>1603</v>
      </c>
      <c r="B44" s="249" t="s">
        <v>1603</v>
      </c>
      <c r="C44" s="332">
        <v>14288</v>
      </c>
      <c r="D44" s="333">
        <f t="shared" si="1"/>
        <v>8.35734870317002E-2</v>
      </c>
      <c r="E44" s="333">
        <f t="shared" si="0"/>
        <v>-6.9502363080344853E-3</v>
      </c>
    </row>
    <row r="45" spans="1:5" x14ac:dyDescent="0.2">
      <c r="A45" s="249" t="s">
        <v>1604</v>
      </c>
      <c r="B45" s="249" t="s">
        <v>1604</v>
      </c>
      <c r="C45" s="332">
        <v>13753</v>
      </c>
      <c r="D45" s="333">
        <f t="shared" si="1"/>
        <v>-0.12149473011817313</v>
      </c>
      <c r="E45" s="333">
        <f t="shared" si="0"/>
        <v>-3.7444008958566588E-2</v>
      </c>
    </row>
    <row r="46" spans="1:5" x14ac:dyDescent="0.2">
      <c r="A46" s="249" t="s">
        <v>1605</v>
      </c>
      <c r="B46" s="249" t="s">
        <v>1605</v>
      </c>
      <c r="C46" s="332">
        <v>15950</v>
      </c>
      <c r="D46" s="333">
        <f t="shared" si="1"/>
        <v>4.8376495333245728E-2</v>
      </c>
      <c r="E46" s="333">
        <f t="shared" si="0"/>
        <v>0.15974696429869839</v>
      </c>
    </row>
    <row r="47" spans="1:5" x14ac:dyDescent="0.2">
      <c r="A47" s="249" t="s">
        <v>1606</v>
      </c>
      <c r="B47" s="249" t="s">
        <v>1606</v>
      </c>
      <c r="C47" s="332">
        <v>15991</v>
      </c>
      <c r="D47" s="333">
        <f t="shared" si="1"/>
        <v>3.3010335917312617E-2</v>
      </c>
      <c r="E47" s="333">
        <f t="shared" si="0"/>
        <v>2.5705329153604684E-3</v>
      </c>
    </row>
    <row r="48" spans="1:5" x14ac:dyDescent="0.2">
      <c r="A48" s="249" t="s">
        <v>1607</v>
      </c>
      <c r="B48" s="249" t="s">
        <v>1607</v>
      </c>
      <c r="C48" s="332">
        <v>16078</v>
      </c>
      <c r="D48" s="333">
        <f t="shared" si="1"/>
        <v>-2.1781455341932321E-2</v>
      </c>
      <c r="E48" s="333">
        <f t="shared" si="0"/>
        <v>5.4405603151772564E-3</v>
      </c>
    </row>
    <row r="49" spans="1:5" x14ac:dyDescent="0.2">
      <c r="A49" s="249" t="s">
        <v>1608</v>
      </c>
      <c r="B49" s="249" t="s">
        <v>1608</v>
      </c>
      <c r="C49" s="332">
        <v>16340</v>
      </c>
      <c r="D49" s="333">
        <f t="shared" si="1"/>
        <v>5.3513862024500369E-2</v>
      </c>
      <c r="E49" s="333">
        <f t="shared" si="0"/>
        <v>1.629555914914782E-2</v>
      </c>
    </row>
    <row r="50" spans="1:5" x14ac:dyDescent="0.2">
      <c r="A50" s="249" t="s">
        <v>1609</v>
      </c>
      <c r="B50" s="249" t="s">
        <v>1609</v>
      </c>
      <c r="C50" s="332">
        <v>15629</v>
      </c>
      <c r="D50" s="333">
        <f t="shared" si="1"/>
        <v>4.7590321067095598E-2</v>
      </c>
      <c r="E50" s="333">
        <f t="shared" si="0"/>
        <v>-4.351285189718479E-2</v>
      </c>
    </row>
    <row r="51" spans="1:5" x14ac:dyDescent="0.2">
      <c r="A51" s="249" t="s">
        <v>1610</v>
      </c>
      <c r="B51" s="249" t="s">
        <v>1610</v>
      </c>
      <c r="C51" s="332">
        <v>15979</v>
      </c>
      <c r="D51" s="333">
        <f t="shared" si="1"/>
        <v>2.3769861609431064E-2</v>
      </c>
      <c r="E51" s="333">
        <f t="shared" si="0"/>
        <v>2.2394267067630702E-2</v>
      </c>
    </row>
    <row r="52" spans="1:5" x14ac:dyDescent="0.2">
      <c r="A52" s="249" t="s">
        <v>1611</v>
      </c>
      <c r="B52" s="249" t="s">
        <v>1611</v>
      </c>
      <c r="C52" s="332">
        <v>16191</v>
      </c>
      <c r="D52" s="333">
        <f t="shared" si="1"/>
        <v>3.7086856264411994E-2</v>
      </c>
      <c r="E52" s="333">
        <f t="shared" si="0"/>
        <v>1.3267413480192669E-2</v>
      </c>
    </row>
    <row r="53" spans="1:5" x14ac:dyDescent="0.2">
      <c r="A53" s="249" t="s">
        <v>1220</v>
      </c>
      <c r="B53" s="249" t="s">
        <v>1220</v>
      </c>
      <c r="C53" s="332">
        <v>19096</v>
      </c>
      <c r="D53" s="333">
        <f t="shared" si="1"/>
        <v>3.1658562938951862E-2</v>
      </c>
      <c r="E53" s="333">
        <f t="shared" si="0"/>
        <v>0.17942066580198879</v>
      </c>
    </row>
    <row r="54" spans="1:5" x14ac:dyDescent="0.2">
      <c r="A54" s="249" t="s">
        <v>1556</v>
      </c>
      <c r="B54" s="249" t="s">
        <v>1556</v>
      </c>
      <c r="C54" s="332">
        <v>16328</v>
      </c>
      <c r="D54" s="333">
        <f t="shared" si="1"/>
        <v>3.9668895256287806E-2</v>
      </c>
      <c r="E54" s="333">
        <f t="shared" si="0"/>
        <v>-0.14495182237117721</v>
      </c>
    </row>
    <row r="55" spans="1:5" x14ac:dyDescent="0.2">
      <c r="A55" s="249" t="s">
        <v>1612</v>
      </c>
      <c r="B55" s="249" t="s">
        <v>1612</v>
      </c>
      <c r="C55" s="332">
        <v>14746</v>
      </c>
      <c r="D55" s="333">
        <f t="shared" si="1"/>
        <v>2.4881845982763329E-2</v>
      </c>
      <c r="E55" s="333">
        <f t="shared" si="0"/>
        <v>-9.6888780009799169E-2</v>
      </c>
    </row>
    <row r="56" spans="1:5" x14ac:dyDescent="0.2">
      <c r="A56" s="249" t="s">
        <v>1613</v>
      </c>
      <c r="B56" s="249" t="s">
        <v>1613</v>
      </c>
      <c r="C56" s="332">
        <v>14837</v>
      </c>
      <c r="D56" s="333">
        <f t="shared" si="1"/>
        <v>3.8423852183650631E-2</v>
      </c>
      <c r="E56" s="333">
        <f t="shared" si="0"/>
        <v>6.1711650617115588E-3</v>
      </c>
    </row>
    <row r="57" spans="1:5" x14ac:dyDescent="0.2">
      <c r="A57" s="249" t="s">
        <v>1614</v>
      </c>
      <c r="B57" s="249" t="s">
        <v>1614</v>
      </c>
      <c r="C57" s="332">
        <v>14600</v>
      </c>
      <c r="D57" s="333">
        <f t="shared" si="1"/>
        <v>6.1586562931724043E-2</v>
      </c>
      <c r="E57" s="333">
        <f t="shared" si="0"/>
        <v>-1.5973579564601992E-2</v>
      </c>
    </row>
    <row r="58" spans="1:5" x14ac:dyDescent="0.2">
      <c r="A58" s="249" t="s">
        <v>1615</v>
      </c>
      <c r="B58" s="249" t="s">
        <v>1615</v>
      </c>
      <c r="C58" s="332">
        <v>16104</v>
      </c>
      <c r="D58" s="333">
        <f t="shared" si="1"/>
        <v>9.6551724137932116E-3</v>
      </c>
      <c r="E58" s="333">
        <f t="shared" si="0"/>
        <v>0.1030136986301371</v>
      </c>
    </row>
    <row r="59" spans="1:5" x14ac:dyDescent="0.2">
      <c r="A59" s="249" t="s">
        <v>1616</v>
      </c>
      <c r="B59" s="249" t="s">
        <v>1616</v>
      </c>
      <c r="C59" s="332">
        <v>15887</v>
      </c>
      <c r="D59" s="333">
        <f t="shared" si="1"/>
        <v>-6.5036583077980881E-3</v>
      </c>
      <c r="E59" s="333">
        <f t="shared" si="0"/>
        <v>-1.3474913065076977E-2</v>
      </c>
    </row>
    <row r="60" spans="1:5" x14ac:dyDescent="0.2">
      <c r="A60" s="249" t="s">
        <v>1617</v>
      </c>
      <c r="B60" s="249" t="s">
        <v>1617</v>
      </c>
      <c r="C60" s="332">
        <v>16326</v>
      </c>
      <c r="D60" s="333">
        <f t="shared" si="1"/>
        <v>1.5424804080109489E-2</v>
      </c>
      <c r="E60" s="333">
        <f t="shared" si="0"/>
        <v>2.7632655630389635E-2</v>
      </c>
    </row>
    <row r="61" spans="1:5" x14ac:dyDescent="0.2">
      <c r="A61" s="249" t="s">
        <v>1618</v>
      </c>
      <c r="B61" s="249" t="s">
        <v>1618</v>
      </c>
      <c r="C61" s="332">
        <v>15983</v>
      </c>
      <c r="D61" s="333">
        <f t="shared" si="1"/>
        <v>-2.1848225214198269E-2</v>
      </c>
      <c r="E61" s="333">
        <f t="shared" si="0"/>
        <v>-2.1009432806566197E-2</v>
      </c>
    </row>
    <row r="62" spans="1:5" x14ac:dyDescent="0.2">
      <c r="A62" s="249" t="s">
        <v>1619</v>
      </c>
      <c r="B62" s="249" t="s">
        <v>1619</v>
      </c>
      <c r="C62" s="332">
        <v>13950</v>
      </c>
      <c r="D62" s="333">
        <f t="shared" si="1"/>
        <v>-0.10742849830443402</v>
      </c>
      <c r="E62" s="333">
        <f t="shared" si="0"/>
        <v>-0.12719764750046925</v>
      </c>
    </row>
    <row r="63" spans="1:5" x14ac:dyDescent="0.2">
      <c r="A63" s="249" t="s">
        <v>1620</v>
      </c>
      <c r="B63" s="249" t="s">
        <v>1620</v>
      </c>
      <c r="C63" s="332">
        <v>14910</v>
      </c>
      <c r="D63" s="333">
        <f t="shared" si="1"/>
        <v>-6.6900306652481367E-2</v>
      </c>
      <c r="E63" s="333">
        <f t="shared" si="0"/>
        <v>6.8817204301075297E-2</v>
      </c>
    </row>
    <row r="64" spans="1:5" x14ac:dyDescent="0.2">
      <c r="A64" s="249" t="s">
        <v>1621</v>
      </c>
      <c r="B64" s="249" t="s">
        <v>1621</v>
      </c>
      <c r="C64" s="332">
        <v>15296</v>
      </c>
      <c r="D64" s="333">
        <f t="shared" si="1"/>
        <v>-5.5277623371008611E-2</v>
      </c>
      <c r="E64" s="333">
        <f t="shared" si="0"/>
        <v>2.5888665325284999E-2</v>
      </c>
    </row>
    <row r="65" spans="1:5" x14ac:dyDescent="0.2">
      <c r="A65" s="249" t="s">
        <v>1221</v>
      </c>
      <c r="B65" s="249" t="s">
        <v>1221</v>
      </c>
      <c r="C65" s="332">
        <v>16348</v>
      </c>
      <c r="D65" s="333">
        <f t="shared" si="1"/>
        <v>-0.14390448261416</v>
      </c>
      <c r="E65" s="333">
        <f t="shared" si="0"/>
        <v>6.8776150627614996E-2</v>
      </c>
    </row>
    <row r="66" spans="1:5" x14ac:dyDescent="0.2">
      <c r="A66" s="249" t="s">
        <v>1557</v>
      </c>
      <c r="B66" s="249" t="s">
        <v>1557</v>
      </c>
      <c r="C66" s="332">
        <v>14755</v>
      </c>
      <c r="D66" s="333">
        <f t="shared" si="1"/>
        <v>-9.6337579617834401E-2</v>
      </c>
      <c r="E66" s="333">
        <f t="shared" si="0"/>
        <v>-9.7443112307315838E-2</v>
      </c>
    </row>
    <row r="67" spans="1:5" x14ac:dyDescent="0.2">
      <c r="A67" s="249" t="s">
        <v>1622</v>
      </c>
      <c r="B67" s="249" t="s">
        <v>1622</v>
      </c>
      <c r="C67" s="332">
        <v>11892</v>
      </c>
      <c r="D67" s="333">
        <f t="shared" si="1"/>
        <v>-0.19354401193544013</v>
      </c>
      <c r="E67" s="333">
        <f t="shared" si="0"/>
        <v>-0.19403592002710945</v>
      </c>
    </row>
    <row r="68" spans="1:5" x14ac:dyDescent="0.2">
      <c r="A68" s="249" t="s">
        <v>1623</v>
      </c>
      <c r="B68" s="249" t="s">
        <v>1623</v>
      </c>
      <c r="C68" s="332">
        <v>12302</v>
      </c>
      <c r="D68" s="333">
        <f t="shared" si="1"/>
        <v>-0.17085664217833796</v>
      </c>
      <c r="E68" s="333">
        <f t="shared" si="0"/>
        <v>3.447695930036998E-2</v>
      </c>
    </row>
    <row r="69" spans="1:5" x14ac:dyDescent="0.2">
      <c r="A69" s="249" t="s">
        <v>1624</v>
      </c>
      <c r="B69" s="249" t="s">
        <v>1624</v>
      </c>
      <c r="C69" s="332">
        <v>13981</v>
      </c>
      <c r="D69" s="333">
        <f t="shared" si="1"/>
        <v>-4.2397260273972615E-2</v>
      </c>
      <c r="E69" s="333">
        <f t="shared" si="0"/>
        <v>0.13648187286620073</v>
      </c>
    </row>
    <row r="70" spans="1:5" x14ac:dyDescent="0.2">
      <c r="A70" s="249" t="s">
        <v>1625</v>
      </c>
      <c r="B70" s="249" t="s">
        <v>1625</v>
      </c>
      <c r="C70" s="332">
        <v>14778</v>
      </c>
      <c r="D70" s="333">
        <f t="shared" si="1"/>
        <v>-8.2339791356184744E-2</v>
      </c>
      <c r="E70" s="333">
        <f t="shared" si="0"/>
        <v>5.7005936628281129E-2</v>
      </c>
    </row>
    <row r="71" spans="1:5" x14ac:dyDescent="0.2">
      <c r="A71" s="249" t="s">
        <v>1626</v>
      </c>
      <c r="B71" s="249" t="s">
        <v>1626</v>
      </c>
      <c r="C71" s="332">
        <v>13575</v>
      </c>
      <c r="D71" s="333">
        <f t="shared" si="1"/>
        <v>-0.14552779001699501</v>
      </c>
      <c r="E71" s="333">
        <f t="shared" si="0"/>
        <v>-8.1404790905399871E-2</v>
      </c>
    </row>
    <row r="72" spans="1:5" x14ac:dyDescent="0.2">
      <c r="A72" s="249" t="s">
        <v>1627</v>
      </c>
      <c r="B72" s="249" t="s">
        <v>1627</v>
      </c>
      <c r="C72" s="332">
        <v>14802</v>
      </c>
      <c r="D72" s="333">
        <f t="shared" si="1"/>
        <v>-9.3348033811098907E-2</v>
      </c>
      <c r="E72" s="333">
        <f t="shared" ref="E72:E135" si="2">C72/C71-1</f>
        <v>9.0386740331491744E-2</v>
      </c>
    </row>
    <row r="73" spans="1:5" x14ac:dyDescent="0.2">
      <c r="A73" s="249" t="s">
        <v>1628</v>
      </c>
      <c r="B73" s="249" t="s">
        <v>1628</v>
      </c>
      <c r="C73" s="332">
        <v>14363</v>
      </c>
      <c r="D73" s="333">
        <f t="shared" si="1"/>
        <v>-0.1013576925483326</v>
      </c>
      <c r="E73" s="333">
        <f t="shared" si="2"/>
        <v>-2.9658154303472517E-2</v>
      </c>
    </row>
    <row r="74" spans="1:5" x14ac:dyDescent="0.2">
      <c r="A74" s="249" t="s">
        <v>1629</v>
      </c>
      <c r="B74" s="249" t="s">
        <v>1629</v>
      </c>
      <c r="C74" s="332">
        <v>12886</v>
      </c>
      <c r="D74" s="333">
        <f t="shared" si="1"/>
        <v>-7.6272401433691739E-2</v>
      </c>
      <c r="E74" s="333">
        <f t="shared" si="2"/>
        <v>-0.1028336698461324</v>
      </c>
    </row>
    <row r="75" spans="1:5" x14ac:dyDescent="0.2">
      <c r="A75" s="249" t="s">
        <v>1630</v>
      </c>
      <c r="B75" s="249" t="s">
        <v>1630</v>
      </c>
      <c r="C75" s="332">
        <v>13600</v>
      </c>
      <c r="D75" s="333">
        <f t="shared" si="1"/>
        <v>-8.786049631120052E-2</v>
      </c>
      <c r="E75" s="333">
        <f t="shared" si="2"/>
        <v>5.5408970976253302E-2</v>
      </c>
    </row>
    <row r="76" spans="1:5" x14ac:dyDescent="0.2">
      <c r="A76" s="249" t="s">
        <v>1631</v>
      </c>
      <c r="B76" s="249" t="s">
        <v>1631</v>
      </c>
      <c r="C76" s="332">
        <v>13530</v>
      </c>
      <c r="D76" s="333">
        <f t="shared" si="1"/>
        <v>-0.11545502092050208</v>
      </c>
      <c r="E76" s="333">
        <f t="shared" si="2"/>
        <v>-5.1470588235293935E-3</v>
      </c>
    </row>
    <row r="77" spans="1:5" x14ac:dyDescent="0.2">
      <c r="A77" s="249" t="s">
        <v>1222</v>
      </c>
      <c r="B77" s="249" t="s">
        <v>1222</v>
      </c>
      <c r="C77" s="332">
        <v>15405</v>
      </c>
      <c r="D77" s="333">
        <f t="shared" si="1"/>
        <v>-5.7682896990457588E-2</v>
      </c>
      <c r="E77" s="333">
        <f t="shared" si="2"/>
        <v>0.13858093126385818</v>
      </c>
    </row>
    <row r="78" spans="1:5" x14ac:dyDescent="0.2">
      <c r="A78" s="249" t="s">
        <v>1558</v>
      </c>
      <c r="B78" s="249" t="s">
        <v>1558</v>
      </c>
      <c r="C78" s="332">
        <v>13059</v>
      </c>
      <c r="D78" s="333">
        <f t="shared" si="1"/>
        <v>-0.11494408675025414</v>
      </c>
      <c r="E78" s="333">
        <f t="shared" si="2"/>
        <v>-0.1522882181110029</v>
      </c>
    </row>
    <row r="79" spans="1:5" x14ac:dyDescent="0.2">
      <c r="A79" s="249" t="s">
        <v>1632</v>
      </c>
      <c r="B79" s="249" t="s">
        <v>1632</v>
      </c>
      <c r="C79" s="332">
        <v>11635</v>
      </c>
      <c r="D79" s="333">
        <f t="shared" si="1"/>
        <v>-2.1611167171207479E-2</v>
      </c>
      <c r="E79" s="333">
        <f t="shared" si="2"/>
        <v>-0.10904357148326826</v>
      </c>
    </row>
    <row r="80" spans="1:5" x14ac:dyDescent="0.2">
      <c r="A80" s="249" t="s">
        <v>1633</v>
      </c>
      <c r="B80" s="249" t="s">
        <v>1633</v>
      </c>
      <c r="C80" s="332">
        <v>10739</v>
      </c>
      <c r="D80" s="333">
        <f t="shared" si="1"/>
        <v>-0.12705251178670129</v>
      </c>
      <c r="E80" s="333">
        <f t="shared" si="2"/>
        <v>-7.7009024495057976E-2</v>
      </c>
    </row>
    <row r="81" spans="1:5" x14ac:dyDescent="0.2">
      <c r="A81" s="249" t="s">
        <v>1634</v>
      </c>
      <c r="B81" s="249" t="s">
        <v>1634</v>
      </c>
      <c r="C81" s="332">
        <v>11336</v>
      </c>
      <c r="D81" s="333">
        <f t="shared" si="1"/>
        <v>-0.18918532293827339</v>
      </c>
      <c r="E81" s="333">
        <f t="shared" si="2"/>
        <v>5.559176832107271E-2</v>
      </c>
    </row>
    <row r="82" spans="1:5" x14ac:dyDescent="0.2">
      <c r="A82" s="249" t="s">
        <v>1635</v>
      </c>
      <c r="B82" s="249" t="s">
        <v>1635</v>
      </c>
      <c r="C82" s="332">
        <v>12901</v>
      </c>
      <c r="D82" s="333">
        <f t="shared" si="1"/>
        <v>-0.12701312762214101</v>
      </c>
      <c r="E82" s="333">
        <f t="shared" si="2"/>
        <v>0.13805575158786176</v>
      </c>
    </row>
    <row r="83" spans="1:5" x14ac:dyDescent="0.2">
      <c r="A83" s="249" t="s">
        <v>1636</v>
      </c>
      <c r="B83" s="249" t="s">
        <v>1636</v>
      </c>
      <c r="C83" s="332">
        <v>11613</v>
      </c>
      <c r="D83" s="333">
        <f t="shared" ref="D83:D146" si="3">C83/C71-1</f>
        <v>-0.14453038674033147</v>
      </c>
      <c r="E83" s="333">
        <f t="shared" si="2"/>
        <v>-9.9837221920781372E-2</v>
      </c>
    </row>
    <row r="84" spans="1:5" x14ac:dyDescent="0.2">
      <c r="A84" s="249" t="s">
        <v>1637</v>
      </c>
      <c r="B84" s="249" t="s">
        <v>1637</v>
      </c>
      <c r="C84" s="332">
        <v>11930</v>
      </c>
      <c r="D84" s="333">
        <f t="shared" si="3"/>
        <v>-0.19402783407647617</v>
      </c>
      <c r="E84" s="333">
        <f t="shared" si="2"/>
        <v>2.7296994747266101E-2</v>
      </c>
    </row>
    <row r="85" spans="1:5" x14ac:dyDescent="0.2">
      <c r="A85" s="249" t="s">
        <v>1638</v>
      </c>
      <c r="B85" s="249" t="s">
        <v>1638</v>
      </c>
      <c r="C85" s="332">
        <v>11319</v>
      </c>
      <c r="D85" s="333">
        <f t="shared" si="3"/>
        <v>-0.21193344008911785</v>
      </c>
      <c r="E85" s="333">
        <f t="shared" si="2"/>
        <v>-5.1215423302598539E-2</v>
      </c>
    </row>
    <row r="86" spans="1:5" x14ac:dyDescent="0.2">
      <c r="A86" s="249" t="s">
        <v>1639</v>
      </c>
      <c r="B86" s="249" t="s">
        <v>1639</v>
      </c>
      <c r="C86" s="332">
        <v>10470</v>
      </c>
      <c r="D86" s="333">
        <f t="shared" si="3"/>
        <v>-0.18749029954989915</v>
      </c>
      <c r="E86" s="333">
        <f t="shared" si="2"/>
        <v>-7.5006626027034229E-2</v>
      </c>
    </row>
    <row r="87" spans="1:5" x14ac:dyDescent="0.2">
      <c r="A87" s="249" t="s">
        <v>1640</v>
      </c>
      <c r="B87" s="249" t="s">
        <v>1640</v>
      </c>
      <c r="C87" s="332">
        <v>11427</v>
      </c>
      <c r="D87" s="333">
        <f t="shared" si="3"/>
        <v>-0.15977941176470589</v>
      </c>
      <c r="E87" s="333">
        <f t="shared" si="2"/>
        <v>9.1404011461318158E-2</v>
      </c>
    </row>
    <row r="88" spans="1:5" x14ac:dyDescent="0.2">
      <c r="A88" s="249" t="s">
        <v>1641</v>
      </c>
      <c r="B88" s="249" t="s">
        <v>1641</v>
      </c>
      <c r="C88" s="332">
        <v>11070</v>
      </c>
      <c r="D88" s="333">
        <f t="shared" si="3"/>
        <v>-0.18181818181818177</v>
      </c>
      <c r="E88" s="333">
        <f t="shared" si="2"/>
        <v>-3.1241795746915213E-2</v>
      </c>
    </row>
    <row r="89" spans="1:5" x14ac:dyDescent="0.2">
      <c r="A89" s="249" t="s">
        <v>1223</v>
      </c>
      <c r="B89" s="249" t="s">
        <v>1223</v>
      </c>
      <c r="C89" s="332">
        <v>13483</v>
      </c>
      <c r="D89" s="333">
        <f t="shared" si="3"/>
        <v>-0.1247646867900033</v>
      </c>
      <c r="E89" s="333">
        <f t="shared" si="2"/>
        <v>0.21797651309846433</v>
      </c>
    </row>
    <row r="90" spans="1:5" x14ac:dyDescent="0.2">
      <c r="A90" s="249" t="s">
        <v>1559</v>
      </c>
      <c r="B90" s="249" t="s">
        <v>1559</v>
      </c>
      <c r="C90" s="332">
        <v>11818</v>
      </c>
      <c r="D90" s="333">
        <f t="shared" si="3"/>
        <v>-9.5030247338999896E-2</v>
      </c>
      <c r="E90" s="333">
        <f t="shared" si="2"/>
        <v>-0.12348883779574282</v>
      </c>
    </row>
    <row r="91" spans="1:5" x14ac:dyDescent="0.2">
      <c r="A91" s="249" t="s">
        <v>1642</v>
      </c>
      <c r="B91" s="249" t="s">
        <v>1642</v>
      </c>
      <c r="C91" s="332">
        <v>9460</v>
      </c>
      <c r="D91" s="333">
        <f t="shared" si="3"/>
        <v>-0.18693596905887411</v>
      </c>
      <c r="E91" s="333">
        <f t="shared" si="2"/>
        <v>-0.1995261465561009</v>
      </c>
    </row>
    <row r="92" spans="1:5" x14ac:dyDescent="0.2">
      <c r="A92" s="249" t="s">
        <v>1643</v>
      </c>
      <c r="B92" s="249" t="s">
        <v>1643</v>
      </c>
      <c r="C92" s="332">
        <v>9764</v>
      </c>
      <c r="D92" s="333">
        <f t="shared" si="3"/>
        <v>-9.079057640376198E-2</v>
      </c>
      <c r="E92" s="333">
        <f t="shared" si="2"/>
        <v>3.2135306553911169E-2</v>
      </c>
    </row>
    <row r="93" spans="1:5" x14ac:dyDescent="0.2">
      <c r="A93" s="249" t="s">
        <v>1644</v>
      </c>
      <c r="B93" s="249" t="s">
        <v>1644</v>
      </c>
      <c r="C93" s="332">
        <v>10924</v>
      </c>
      <c r="D93" s="333">
        <f t="shared" si="3"/>
        <v>-3.6344389555398759E-2</v>
      </c>
      <c r="E93" s="333">
        <f t="shared" si="2"/>
        <v>0.11880376894715283</v>
      </c>
    </row>
    <row r="94" spans="1:5" x14ac:dyDescent="0.2">
      <c r="A94" s="249" t="s">
        <v>1645</v>
      </c>
      <c r="B94" s="249" t="s">
        <v>1645</v>
      </c>
      <c r="C94" s="332">
        <v>11418</v>
      </c>
      <c r="D94" s="333">
        <f t="shared" si="3"/>
        <v>-0.11495232927680021</v>
      </c>
      <c r="E94" s="333">
        <f t="shared" si="2"/>
        <v>4.5221530574881097E-2</v>
      </c>
    </row>
    <row r="95" spans="1:5" x14ac:dyDescent="0.2">
      <c r="A95" s="249" t="s">
        <v>1646</v>
      </c>
      <c r="B95" s="249" t="s">
        <v>1646</v>
      </c>
      <c r="C95" s="332">
        <v>11362</v>
      </c>
      <c r="D95" s="333">
        <f t="shared" si="3"/>
        <v>-2.1613708774649076E-2</v>
      </c>
      <c r="E95" s="333">
        <f t="shared" si="2"/>
        <v>-4.904536696444195E-3</v>
      </c>
    </row>
    <row r="96" spans="1:5" x14ac:dyDescent="0.2">
      <c r="A96" s="249" t="s">
        <v>1647</v>
      </c>
      <c r="B96" s="249" t="s">
        <v>1647</v>
      </c>
      <c r="C96" s="332">
        <v>11921</v>
      </c>
      <c r="D96" s="333">
        <f t="shared" si="3"/>
        <v>-7.5440067057841453E-4</v>
      </c>
      <c r="E96" s="333">
        <f t="shared" si="2"/>
        <v>4.9199084668192228E-2</v>
      </c>
    </row>
    <row r="97" spans="1:5" x14ac:dyDescent="0.2">
      <c r="A97" s="249" t="s">
        <v>1648</v>
      </c>
      <c r="B97" s="249" t="s">
        <v>1648</v>
      </c>
      <c r="C97" s="332">
        <v>10835</v>
      </c>
      <c r="D97" s="333">
        <f t="shared" si="3"/>
        <v>-4.2759961127308066E-2</v>
      </c>
      <c r="E97" s="333">
        <f t="shared" si="2"/>
        <v>-9.1099739954701775E-2</v>
      </c>
    </row>
    <row r="98" spans="1:5" x14ac:dyDescent="0.2">
      <c r="A98" s="249" t="s">
        <v>1649</v>
      </c>
      <c r="B98" s="249" t="s">
        <v>1649</v>
      </c>
      <c r="C98" s="332">
        <v>10325</v>
      </c>
      <c r="D98" s="333">
        <f t="shared" si="3"/>
        <v>-1.384909264565426E-2</v>
      </c>
      <c r="E98" s="333">
        <f t="shared" si="2"/>
        <v>-4.7069681587448065E-2</v>
      </c>
    </row>
    <row r="99" spans="1:5" x14ac:dyDescent="0.2">
      <c r="A99" s="249" t="s">
        <v>1650</v>
      </c>
      <c r="B99" s="249" t="s">
        <v>1650</v>
      </c>
      <c r="C99" s="332">
        <v>11459</v>
      </c>
      <c r="D99" s="333">
        <f t="shared" si="3"/>
        <v>2.800385052944776E-3</v>
      </c>
      <c r="E99" s="333">
        <f t="shared" si="2"/>
        <v>0.10983050847457632</v>
      </c>
    </row>
    <row r="100" spans="1:5" x14ac:dyDescent="0.2">
      <c r="A100" s="249" t="s">
        <v>1651</v>
      </c>
      <c r="B100" s="249" t="s">
        <v>1651</v>
      </c>
      <c r="C100" s="332">
        <v>11075</v>
      </c>
      <c r="D100" s="333">
        <f t="shared" si="3"/>
        <v>4.5167118337841039E-4</v>
      </c>
      <c r="E100" s="333">
        <f t="shared" si="2"/>
        <v>-3.3510777554760396E-2</v>
      </c>
    </row>
    <row r="101" spans="1:5" x14ac:dyDescent="0.2">
      <c r="A101" s="249" t="s">
        <v>1224</v>
      </c>
      <c r="B101" s="249" t="s">
        <v>1224</v>
      </c>
      <c r="C101" s="332">
        <v>14249</v>
      </c>
      <c r="D101" s="333">
        <f t="shared" si="3"/>
        <v>5.6812282133056335E-2</v>
      </c>
      <c r="E101" s="333">
        <f t="shared" si="2"/>
        <v>0.28659142212189614</v>
      </c>
    </row>
    <row r="102" spans="1:5" x14ac:dyDescent="0.2">
      <c r="A102" s="249" t="s">
        <v>1560</v>
      </c>
      <c r="B102" s="249" t="s">
        <v>1560</v>
      </c>
      <c r="C102" s="332">
        <v>11692</v>
      </c>
      <c r="D102" s="333">
        <f t="shared" si="3"/>
        <v>-1.0661702487730573E-2</v>
      </c>
      <c r="E102" s="333">
        <f t="shared" si="2"/>
        <v>-0.17945118955716188</v>
      </c>
    </row>
    <row r="103" spans="1:5" x14ac:dyDescent="0.2">
      <c r="A103" s="249" t="s">
        <v>1652</v>
      </c>
      <c r="B103" s="249" t="s">
        <v>1652</v>
      </c>
      <c r="C103" s="332">
        <v>10132</v>
      </c>
      <c r="D103" s="333">
        <f t="shared" si="3"/>
        <v>7.1035940803382713E-2</v>
      </c>
      <c r="E103" s="333">
        <f t="shared" si="2"/>
        <v>-0.13342456380431067</v>
      </c>
    </row>
    <row r="104" spans="1:5" x14ac:dyDescent="0.2">
      <c r="A104" s="249" t="s">
        <v>1653</v>
      </c>
      <c r="B104" s="249" t="s">
        <v>1653</v>
      </c>
      <c r="C104" s="332">
        <v>10643</v>
      </c>
      <c r="D104" s="333">
        <f t="shared" si="3"/>
        <v>9.0024580090126927E-2</v>
      </c>
      <c r="E104" s="333">
        <f t="shared" si="2"/>
        <v>5.0434267666798371E-2</v>
      </c>
    </row>
    <row r="105" spans="1:5" x14ac:dyDescent="0.2">
      <c r="A105" s="249" t="s">
        <v>1654</v>
      </c>
      <c r="B105" s="249" t="s">
        <v>1654</v>
      </c>
      <c r="C105" s="332">
        <v>11828</v>
      </c>
      <c r="D105" s="333">
        <f t="shared" si="3"/>
        <v>8.2753570120834841E-2</v>
      </c>
      <c r="E105" s="333">
        <f t="shared" si="2"/>
        <v>0.11134078737198161</v>
      </c>
    </row>
    <row r="106" spans="1:5" x14ac:dyDescent="0.2">
      <c r="A106" s="249" t="s">
        <v>1655</v>
      </c>
      <c r="B106" s="249" t="s">
        <v>1655</v>
      </c>
      <c r="C106" s="332">
        <v>12028</v>
      </c>
      <c r="D106" s="333">
        <f t="shared" si="3"/>
        <v>5.3424417586267259E-2</v>
      </c>
      <c r="E106" s="333">
        <f t="shared" si="2"/>
        <v>1.690902942171113E-2</v>
      </c>
    </row>
    <row r="107" spans="1:5" x14ac:dyDescent="0.2">
      <c r="A107" s="249" t="s">
        <v>1656</v>
      </c>
      <c r="B107" s="249" t="s">
        <v>1656</v>
      </c>
      <c r="C107" s="332">
        <v>11164</v>
      </c>
      <c r="D107" s="333">
        <f t="shared" si="3"/>
        <v>-1.7426509417356129E-2</v>
      </c>
      <c r="E107" s="333">
        <f t="shared" si="2"/>
        <v>-7.1832391087462533E-2</v>
      </c>
    </row>
    <row r="108" spans="1:5" x14ac:dyDescent="0.2">
      <c r="A108" s="249" t="s">
        <v>1657</v>
      </c>
      <c r="B108" s="249" t="s">
        <v>1657</v>
      </c>
      <c r="C108" s="332">
        <v>11041</v>
      </c>
      <c r="D108" s="333">
        <f t="shared" si="3"/>
        <v>-7.3819310460531806E-2</v>
      </c>
      <c r="E108" s="333">
        <f t="shared" si="2"/>
        <v>-1.1017556431386577E-2</v>
      </c>
    </row>
    <row r="109" spans="1:5" x14ac:dyDescent="0.2">
      <c r="A109" s="249" t="s">
        <v>1658</v>
      </c>
      <c r="B109" s="249" t="s">
        <v>1658</v>
      </c>
      <c r="C109" s="332">
        <v>11394</v>
      </c>
      <c r="D109" s="333">
        <f t="shared" si="3"/>
        <v>5.1592062759575397E-2</v>
      </c>
      <c r="E109" s="333">
        <f t="shared" si="2"/>
        <v>3.1971741690064226E-2</v>
      </c>
    </row>
    <row r="110" spans="1:5" x14ac:dyDescent="0.2">
      <c r="A110" s="249" t="s">
        <v>1659</v>
      </c>
      <c r="B110" s="249" t="s">
        <v>1659</v>
      </c>
      <c r="C110" s="332">
        <v>11638</v>
      </c>
      <c r="D110" s="333">
        <f t="shared" si="3"/>
        <v>0.12716707021791773</v>
      </c>
      <c r="E110" s="333">
        <f t="shared" si="2"/>
        <v>2.1414779708618603E-2</v>
      </c>
    </row>
    <row r="111" spans="1:5" x14ac:dyDescent="0.2">
      <c r="A111" s="249" t="s">
        <v>1660</v>
      </c>
      <c r="B111" s="249" t="s">
        <v>1660</v>
      </c>
      <c r="C111" s="332">
        <v>11260</v>
      </c>
      <c r="D111" s="333">
        <f t="shared" si="3"/>
        <v>-1.7366262326555582E-2</v>
      </c>
      <c r="E111" s="333">
        <f t="shared" si="2"/>
        <v>-3.2479807527066473E-2</v>
      </c>
    </row>
    <row r="112" spans="1:5" x14ac:dyDescent="0.2">
      <c r="A112" s="249" t="s">
        <v>1661</v>
      </c>
      <c r="B112" s="249" t="s">
        <v>1661</v>
      </c>
      <c r="C112" s="332">
        <v>12316</v>
      </c>
      <c r="D112" s="333">
        <f t="shared" si="3"/>
        <v>0.11205417607223467</v>
      </c>
      <c r="E112" s="333">
        <f t="shared" si="2"/>
        <v>9.3783303730017753E-2</v>
      </c>
    </row>
    <row r="113" spans="1:5" x14ac:dyDescent="0.2">
      <c r="A113" s="249" t="s">
        <v>1225</v>
      </c>
      <c r="B113" s="249" t="s">
        <v>1225</v>
      </c>
      <c r="C113" s="332">
        <v>14751</v>
      </c>
      <c r="D113" s="333">
        <f t="shared" si="3"/>
        <v>3.5230542494210093E-2</v>
      </c>
      <c r="E113" s="333">
        <f t="shared" si="2"/>
        <v>0.19771029555050346</v>
      </c>
    </row>
    <row r="114" spans="1:5" x14ac:dyDescent="0.2">
      <c r="A114" s="249" t="s">
        <v>684</v>
      </c>
      <c r="B114" s="249" t="s">
        <v>684</v>
      </c>
      <c r="C114" s="332">
        <v>11825</v>
      </c>
      <c r="D114" s="333">
        <f t="shared" si="3"/>
        <v>1.1375299349982937E-2</v>
      </c>
      <c r="E114" s="333">
        <f t="shared" si="2"/>
        <v>-0.19835943325876215</v>
      </c>
    </row>
    <row r="115" spans="1:5" x14ac:dyDescent="0.2">
      <c r="A115" s="249" t="s">
        <v>686</v>
      </c>
      <c r="B115" s="249" t="s">
        <v>686</v>
      </c>
      <c r="C115" s="332">
        <v>9847</v>
      </c>
      <c r="D115" s="333">
        <f t="shared" si="3"/>
        <v>-2.8128701144887525E-2</v>
      </c>
      <c r="E115" s="333">
        <f t="shared" si="2"/>
        <v>-0.16727272727272724</v>
      </c>
    </row>
    <row r="116" spans="1:5" x14ac:dyDescent="0.2">
      <c r="A116" s="249" t="s">
        <v>688</v>
      </c>
      <c r="B116" s="249" t="s">
        <v>688</v>
      </c>
      <c r="C116" s="332">
        <v>11149</v>
      </c>
      <c r="D116" s="333">
        <f t="shared" si="3"/>
        <v>4.7542986000187915E-2</v>
      </c>
      <c r="E116" s="333">
        <f t="shared" si="2"/>
        <v>0.13222301208489906</v>
      </c>
    </row>
    <row r="117" spans="1:5" x14ac:dyDescent="0.2">
      <c r="A117" s="249" t="s">
        <v>690</v>
      </c>
      <c r="B117" s="249" t="s">
        <v>690</v>
      </c>
      <c r="C117" s="332">
        <v>10186</v>
      </c>
      <c r="D117" s="333">
        <f t="shared" si="3"/>
        <v>-0.1388231315522489</v>
      </c>
      <c r="E117" s="333">
        <f t="shared" si="2"/>
        <v>-8.6375459682482725E-2</v>
      </c>
    </row>
    <row r="118" spans="1:5" x14ac:dyDescent="0.2">
      <c r="A118" s="249" t="s">
        <v>692</v>
      </c>
      <c r="B118" s="249" t="s">
        <v>692</v>
      </c>
      <c r="C118" s="332">
        <v>12269</v>
      </c>
      <c r="D118" s="333">
        <f t="shared" si="3"/>
        <v>2.003658131027608E-2</v>
      </c>
      <c r="E118" s="333">
        <f t="shared" si="2"/>
        <v>0.20449636756332223</v>
      </c>
    </row>
    <row r="119" spans="1:5" x14ac:dyDescent="0.2">
      <c r="A119" s="249" t="s">
        <v>663</v>
      </c>
      <c r="B119" s="249" t="s">
        <v>663</v>
      </c>
      <c r="C119" s="332">
        <v>11618</v>
      </c>
      <c r="D119" s="333">
        <f t="shared" si="3"/>
        <v>4.0666427803654592E-2</v>
      </c>
      <c r="E119" s="333">
        <f t="shared" si="2"/>
        <v>-5.3060559132773633E-2</v>
      </c>
    </row>
    <row r="120" spans="1:5" x14ac:dyDescent="0.2">
      <c r="A120" s="249" t="s">
        <v>670</v>
      </c>
      <c r="B120" s="249" t="s">
        <v>670</v>
      </c>
      <c r="C120" s="332">
        <v>11748</v>
      </c>
      <c r="D120" s="333">
        <f t="shared" si="3"/>
        <v>6.4034054886332736E-2</v>
      </c>
      <c r="E120" s="333">
        <f t="shared" si="2"/>
        <v>1.1189533482527159E-2</v>
      </c>
    </row>
    <row r="121" spans="1:5" x14ac:dyDescent="0.2">
      <c r="A121" s="249" t="s">
        <v>679</v>
      </c>
      <c r="B121" s="249" t="s">
        <v>679</v>
      </c>
      <c r="C121" s="332">
        <v>11786</v>
      </c>
      <c r="D121" s="333">
        <f t="shared" si="3"/>
        <v>3.4404072318764189E-2</v>
      </c>
      <c r="E121" s="333">
        <f t="shared" si="2"/>
        <v>3.2345931222335089E-3</v>
      </c>
    </row>
    <row r="122" spans="1:5" x14ac:dyDescent="0.2">
      <c r="A122" s="249" t="s">
        <v>697</v>
      </c>
      <c r="B122" s="249" t="s">
        <v>697</v>
      </c>
      <c r="C122" s="332">
        <v>11976</v>
      </c>
      <c r="D122" s="333">
        <f t="shared" si="3"/>
        <v>2.9042790857535694E-2</v>
      </c>
      <c r="E122" s="333">
        <f t="shared" si="2"/>
        <v>1.612082131342274E-2</v>
      </c>
    </row>
    <row r="123" spans="1:5" x14ac:dyDescent="0.2">
      <c r="A123" s="249" t="s">
        <v>699</v>
      </c>
      <c r="B123" s="249" t="s">
        <v>699</v>
      </c>
      <c r="C123" s="332">
        <v>12360</v>
      </c>
      <c r="D123" s="333">
        <f t="shared" si="3"/>
        <v>9.7690941385435215E-2</v>
      </c>
      <c r="E123" s="333">
        <f t="shared" si="2"/>
        <v>3.2064128256513058E-2</v>
      </c>
    </row>
    <row r="124" spans="1:5" x14ac:dyDescent="0.2">
      <c r="A124" s="249" t="s">
        <v>701</v>
      </c>
      <c r="B124" s="249" t="s">
        <v>701</v>
      </c>
      <c r="C124" s="332">
        <v>12738</v>
      </c>
      <c r="D124" s="333">
        <f t="shared" si="3"/>
        <v>3.4264371549204364E-2</v>
      </c>
      <c r="E124" s="333">
        <f t="shared" si="2"/>
        <v>3.0582524271844713E-2</v>
      </c>
    </row>
    <row r="125" spans="1:5" x14ac:dyDescent="0.2">
      <c r="A125" s="249" t="s">
        <v>703</v>
      </c>
      <c r="B125" s="249" t="s">
        <v>703</v>
      </c>
      <c r="C125" s="332">
        <v>14900</v>
      </c>
      <c r="D125" s="333">
        <f t="shared" si="3"/>
        <v>1.0101010101010166E-2</v>
      </c>
      <c r="E125" s="333">
        <f t="shared" si="2"/>
        <v>0.1697283718009106</v>
      </c>
    </row>
    <row r="126" spans="1:5" x14ac:dyDescent="0.2">
      <c r="A126" s="249" t="s">
        <v>705</v>
      </c>
      <c r="B126" s="249" t="s">
        <v>705</v>
      </c>
      <c r="C126" s="332">
        <v>12497</v>
      </c>
      <c r="D126" s="333">
        <f t="shared" si="3"/>
        <v>5.6828752642706037E-2</v>
      </c>
      <c r="E126" s="333">
        <f t="shared" si="2"/>
        <v>-0.16127516778523487</v>
      </c>
    </row>
    <row r="127" spans="1:5" x14ac:dyDescent="0.2">
      <c r="A127" s="249" t="s">
        <v>706</v>
      </c>
      <c r="B127" s="249" t="s">
        <v>706</v>
      </c>
      <c r="C127" s="332">
        <v>10512</v>
      </c>
      <c r="D127" s="333">
        <f t="shared" si="3"/>
        <v>6.7533258860566603E-2</v>
      </c>
      <c r="E127" s="333">
        <f t="shared" si="2"/>
        <v>-0.15883812114907581</v>
      </c>
    </row>
    <row r="128" spans="1:5" x14ac:dyDescent="0.2">
      <c r="A128" s="249" t="s">
        <v>707</v>
      </c>
      <c r="B128" s="249" t="s">
        <v>707</v>
      </c>
      <c r="C128" s="332">
        <v>10734</v>
      </c>
      <c r="D128" s="333">
        <f t="shared" si="3"/>
        <v>-3.7223069333572556E-2</v>
      </c>
      <c r="E128" s="333">
        <f t="shared" si="2"/>
        <v>2.1118721461187207E-2</v>
      </c>
    </row>
    <row r="129" spans="1:5" x14ac:dyDescent="0.2">
      <c r="A129" s="249" t="s">
        <v>708</v>
      </c>
      <c r="B129" s="249" t="s">
        <v>708</v>
      </c>
      <c r="C129" s="332">
        <v>13042</v>
      </c>
      <c r="D129" s="333">
        <f t="shared" si="3"/>
        <v>0.28038484193991753</v>
      </c>
      <c r="E129" s="333">
        <f t="shared" si="2"/>
        <v>0.21501770076392779</v>
      </c>
    </row>
    <row r="130" spans="1:5" x14ac:dyDescent="0.2">
      <c r="A130" s="249" t="s">
        <v>709</v>
      </c>
      <c r="B130" s="249" t="s">
        <v>709</v>
      </c>
      <c r="C130" s="332">
        <v>13052</v>
      </c>
      <c r="D130" s="333">
        <f t="shared" si="3"/>
        <v>6.3819382182737083E-2</v>
      </c>
      <c r="E130" s="333">
        <f t="shared" si="2"/>
        <v>7.6675356540412132E-4</v>
      </c>
    </row>
    <row r="131" spans="1:5" x14ac:dyDescent="0.2">
      <c r="A131" s="249" t="s">
        <v>664</v>
      </c>
      <c r="B131" s="249" t="s">
        <v>664</v>
      </c>
      <c r="C131" s="332">
        <v>13323</v>
      </c>
      <c r="D131" s="333">
        <f t="shared" si="3"/>
        <v>0.14675503529006706</v>
      </c>
      <c r="E131" s="333">
        <f t="shared" si="2"/>
        <v>2.0763101440392173E-2</v>
      </c>
    </row>
    <row r="132" spans="1:5" x14ac:dyDescent="0.2">
      <c r="A132" s="249" t="s">
        <v>671</v>
      </c>
      <c r="B132" s="249" t="s">
        <v>671</v>
      </c>
      <c r="C132" s="332">
        <v>12955</v>
      </c>
      <c r="D132" s="333">
        <f t="shared" si="3"/>
        <v>0.10274089206673476</v>
      </c>
      <c r="E132" s="333">
        <f t="shared" si="2"/>
        <v>-2.7621406590107367E-2</v>
      </c>
    </row>
    <row r="133" spans="1:5" x14ac:dyDescent="0.2">
      <c r="A133" s="249" t="s">
        <v>680</v>
      </c>
      <c r="B133" s="249" t="s">
        <v>680</v>
      </c>
      <c r="C133" s="332">
        <v>13762</v>
      </c>
      <c r="D133" s="333">
        <f t="shared" si="3"/>
        <v>0.16765654165959609</v>
      </c>
      <c r="E133" s="333">
        <f t="shared" si="2"/>
        <v>6.2292551138556584E-2</v>
      </c>
    </row>
    <row r="134" spans="1:5" x14ac:dyDescent="0.2">
      <c r="A134" s="249" t="s">
        <v>710</v>
      </c>
      <c r="B134" s="249" t="s">
        <v>710</v>
      </c>
      <c r="C134" s="332">
        <v>13120</v>
      </c>
      <c r="D134" s="333">
        <f t="shared" si="3"/>
        <v>9.5524382097528449E-2</v>
      </c>
      <c r="E134" s="333">
        <f t="shared" si="2"/>
        <v>-4.665019619241384E-2</v>
      </c>
    </row>
    <row r="135" spans="1:5" x14ac:dyDescent="0.2">
      <c r="A135" s="249" t="s">
        <v>711</v>
      </c>
      <c r="B135" s="249" t="s">
        <v>711</v>
      </c>
      <c r="C135" s="332">
        <v>14494</v>
      </c>
      <c r="D135" s="333">
        <f t="shared" si="3"/>
        <v>0.17265372168284787</v>
      </c>
      <c r="E135" s="333">
        <f t="shared" si="2"/>
        <v>0.10472560975609757</v>
      </c>
    </row>
    <row r="136" spans="1:5" x14ac:dyDescent="0.2">
      <c r="A136" s="249" t="s">
        <v>712</v>
      </c>
      <c r="B136" s="249" t="s">
        <v>712</v>
      </c>
      <c r="C136" s="332">
        <v>13636</v>
      </c>
      <c r="D136" s="333">
        <f t="shared" si="3"/>
        <v>7.0497723347464181E-2</v>
      </c>
      <c r="E136" s="333">
        <f t="shared" ref="E136:E186" si="4">C136/C135-1</f>
        <v>-5.9196909065820313E-2</v>
      </c>
    </row>
    <row r="137" spans="1:5" x14ac:dyDescent="0.2">
      <c r="A137" s="249" t="s">
        <v>713</v>
      </c>
      <c r="B137" s="249" t="s">
        <v>713</v>
      </c>
      <c r="C137" s="332">
        <v>16769</v>
      </c>
      <c r="D137" s="333">
        <f t="shared" si="3"/>
        <v>0.12543624161073819</v>
      </c>
      <c r="E137" s="333">
        <f t="shared" si="4"/>
        <v>0.22975946025227345</v>
      </c>
    </row>
    <row r="138" spans="1:5" x14ac:dyDescent="0.2">
      <c r="A138" s="249" t="s">
        <v>714</v>
      </c>
      <c r="B138" s="249" t="s">
        <v>714</v>
      </c>
      <c r="C138" s="332">
        <v>14581</v>
      </c>
      <c r="D138" s="333">
        <f t="shared" si="3"/>
        <v>0.16676002240537735</v>
      </c>
      <c r="E138" s="333">
        <f t="shared" si="4"/>
        <v>-0.13047885980082297</v>
      </c>
    </row>
    <row r="139" spans="1:5" x14ac:dyDescent="0.2">
      <c r="A139" s="249" t="s">
        <v>715</v>
      </c>
      <c r="B139" s="249" t="s">
        <v>715</v>
      </c>
      <c r="C139" s="332">
        <v>12953</v>
      </c>
      <c r="D139" s="333">
        <f t="shared" si="3"/>
        <v>0.23221080669710803</v>
      </c>
      <c r="E139" s="333">
        <f t="shared" si="4"/>
        <v>-0.1116521500582951</v>
      </c>
    </row>
    <row r="140" spans="1:5" x14ac:dyDescent="0.2">
      <c r="A140" s="249" t="s">
        <v>716</v>
      </c>
      <c r="B140" s="249" t="s">
        <v>716</v>
      </c>
      <c r="C140" s="332">
        <v>12513</v>
      </c>
      <c r="D140" s="333">
        <f t="shared" si="3"/>
        <v>0.16573504751257695</v>
      </c>
      <c r="E140" s="333">
        <f t="shared" si="4"/>
        <v>-3.3968964718598005E-2</v>
      </c>
    </row>
    <row r="141" spans="1:5" x14ac:dyDescent="0.2">
      <c r="A141" s="249" t="s">
        <v>717</v>
      </c>
      <c r="B141" s="249" t="s">
        <v>717</v>
      </c>
      <c r="C141" s="332">
        <v>12572</v>
      </c>
      <c r="D141" s="333">
        <f t="shared" si="3"/>
        <v>-3.6037417573991704E-2</v>
      </c>
      <c r="E141" s="333">
        <f t="shared" si="4"/>
        <v>4.7150962998481205E-3</v>
      </c>
    </row>
    <row r="142" spans="1:5" x14ac:dyDescent="0.2">
      <c r="A142" s="249" t="s">
        <v>718</v>
      </c>
      <c r="B142" s="249" t="s">
        <v>718</v>
      </c>
      <c r="C142" s="332">
        <v>14770</v>
      </c>
      <c r="D142" s="333">
        <f t="shared" si="3"/>
        <v>0.13162733680661964</v>
      </c>
      <c r="E142" s="333">
        <f t="shared" si="4"/>
        <v>0.17483296213808464</v>
      </c>
    </row>
    <row r="143" spans="1:5" x14ac:dyDescent="0.2">
      <c r="A143" s="249" t="s">
        <v>665</v>
      </c>
      <c r="B143" s="249" t="s">
        <v>665</v>
      </c>
      <c r="C143" s="332">
        <v>14278</v>
      </c>
      <c r="D143" s="333">
        <f t="shared" si="3"/>
        <v>7.1680552428131872E-2</v>
      </c>
      <c r="E143" s="333">
        <f t="shared" si="4"/>
        <v>-3.3310765064319514E-2</v>
      </c>
    </row>
    <row r="144" spans="1:5" x14ac:dyDescent="0.2">
      <c r="A144" s="249" t="s">
        <v>672</v>
      </c>
      <c r="B144" s="249" t="s">
        <v>672</v>
      </c>
      <c r="C144" s="332">
        <v>14635</v>
      </c>
      <c r="D144" s="333">
        <f t="shared" si="3"/>
        <v>0.12967966036279432</v>
      </c>
      <c r="E144" s="333">
        <f t="shared" si="4"/>
        <v>2.5003501891021074E-2</v>
      </c>
    </row>
    <row r="145" spans="1:5" x14ac:dyDescent="0.2">
      <c r="A145" s="249" t="s">
        <v>681</v>
      </c>
      <c r="B145" s="249" t="s">
        <v>681</v>
      </c>
      <c r="C145" s="332">
        <v>15081</v>
      </c>
      <c r="D145" s="333">
        <f t="shared" si="3"/>
        <v>9.5843627379741392E-2</v>
      </c>
      <c r="E145" s="333">
        <f t="shared" si="4"/>
        <v>3.0474888964810321E-2</v>
      </c>
    </row>
    <row r="146" spans="1:5" x14ac:dyDescent="0.2">
      <c r="A146" s="249" t="s">
        <v>719</v>
      </c>
      <c r="B146" s="249" t="s">
        <v>719</v>
      </c>
      <c r="C146" s="332">
        <v>13774</v>
      </c>
      <c r="D146" s="333">
        <f t="shared" si="3"/>
        <v>4.9847560975609717E-2</v>
      </c>
      <c r="E146" s="333">
        <f t="shared" si="4"/>
        <v>-8.6665340494662124E-2</v>
      </c>
    </row>
    <row r="147" spans="1:5" x14ac:dyDescent="0.2">
      <c r="A147" s="249" t="s">
        <v>720</v>
      </c>
      <c r="B147" s="249" t="s">
        <v>720</v>
      </c>
      <c r="C147" s="332">
        <v>14661</v>
      </c>
      <c r="D147" s="333">
        <f t="shared" ref="D147:D186" si="5">C147/C135-1</f>
        <v>1.1522009107216791E-2</v>
      </c>
      <c r="E147" s="333">
        <f t="shared" si="4"/>
        <v>6.4396689414839559E-2</v>
      </c>
    </row>
    <row r="148" spans="1:5" x14ac:dyDescent="0.2">
      <c r="A148" s="249" t="s">
        <v>721</v>
      </c>
      <c r="B148" s="249" t="s">
        <v>721</v>
      </c>
      <c r="C148" s="332">
        <v>15033</v>
      </c>
      <c r="D148" s="333">
        <f t="shared" si="5"/>
        <v>0.10244939865063074</v>
      </c>
      <c r="E148" s="333">
        <f t="shared" si="4"/>
        <v>2.5373439738080705E-2</v>
      </c>
    </row>
    <row r="149" spans="1:5" x14ac:dyDescent="0.2">
      <c r="A149" s="249" t="s">
        <v>722</v>
      </c>
      <c r="B149" s="249" t="s">
        <v>722</v>
      </c>
      <c r="C149" s="332">
        <v>16517</v>
      </c>
      <c r="D149" s="333">
        <f t="shared" si="5"/>
        <v>-1.5027729739400031E-2</v>
      </c>
      <c r="E149" s="333">
        <f t="shared" si="4"/>
        <v>9.8716157786203684E-2</v>
      </c>
    </row>
    <row r="150" spans="1:5" x14ac:dyDescent="0.2">
      <c r="A150" s="249" t="s">
        <v>723</v>
      </c>
      <c r="B150" s="249" t="s">
        <v>723</v>
      </c>
      <c r="C150" s="332">
        <v>15067</v>
      </c>
      <c r="D150" s="333">
        <f t="shared" si="5"/>
        <v>3.3331047253274848E-2</v>
      </c>
      <c r="E150" s="333">
        <f t="shared" si="4"/>
        <v>-8.7788339286795414E-2</v>
      </c>
    </row>
    <row r="151" spans="1:5" x14ac:dyDescent="0.2">
      <c r="A151" s="249" t="s">
        <v>724</v>
      </c>
      <c r="B151" s="249" t="s">
        <v>724</v>
      </c>
      <c r="C151" s="332">
        <v>12872</v>
      </c>
      <c r="D151" s="333">
        <f t="shared" si="5"/>
        <v>-6.2533775959237037E-3</v>
      </c>
      <c r="E151" s="333">
        <f t="shared" si="4"/>
        <v>-0.14568261764120261</v>
      </c>
    </row>
    <row r="152" spans="1:5" x14ac:dyDescent="0.2">
      <c r="A152" s="249" t="s">
        <v>725</v>
      </c>
      <c r="B152" s="249" t="s">
        <v>725</v>
      </c>
      <c r="C152" s="332">
        <v>12428</v>
      </c>
      <c r="D152" s="333">
        <f t="shared" si="5"/>
        <v>-6.7929353472389042E-3</v>
      </c>
      <c r="E152" s="333">
        <f t="shared" si="4"/>
        <v>-3.4493474207582309E-2</v>
      </c>
    </row>
    <row r="153" spans="1:5" x14ac:dyDescent="0.2">
      <c r="A153" s="249" t="s">
        <v>726</v>
      </c>
      <c r="B153" s="249" t="s">
        <v>726</v>
      </c>
      <c r="C153" s="332">
        <v>12273</v>
      </c>
      <c r="D153" s="333">
        <f t="shared" si="5"/>
        <v>-2.3783009863188043E-2</v>
      </c>
      <c r="E153" s="333">
        <f t="shared" si="4"/>
        <v>-1.2471837785645312E-2</v>
      </c>
    </row>
    <row r="154" spans="1:5" x14ac:dyDescent="0.2">
      <c r="A154" s="249" t="s">
        <v>727</v>
      </c>
      <c r="B154" s="249" t="s">
        <v>727</v>
      </c>
      <c r="C154" s="332">
        <v>14128</v>
      </c>
      <c r="D154" s="333">
        <f t="shared" si="5"/>
        <v>-4.3466486120514514E-2</v>
      </c>
      <c r="E154" s="333">
        <f t="shared" si="4"/>
        <v>0.15114478937505083</v>
      </c>
    </row>
    <row r="155" spans="1:5" x14ac:dyDescent="0.2">
      <c r="A155" s="249" t="s">
        <v>677</v>
      </c>
      <c r="B155" s="249" t="s">
        <v>677</v>
      </c>
      <c r="C155" s="332">
        <v>14953</v>
      </c>
      <c r="D155" s="333">
        <f t="shared" si="5"/>
        <v>4.7275528785544196E-2</v>
      </c>
      <c r="E155" s="333">
        <f t="shared" si="4"/>
        <v>5.8394677236693004E-2</v>
      </c>
    </row>
    <row r="156" spans="1:5" x14ac:dyDescent="0.2">
      <c r="A156" s="249" t="s">
        <v>673</v>
      </c>
      <c r="B156" s="249" t="s">
        <v>673</v>
      </c>
      <c r="C156" s="332">
        <v>15516</v>
      </c>
      <c r="D156" s="333">
        <f t="shared" si="5"/>
        <v>6.0198155107618723E-2</v>
      </c>
      <c r="E156" s="333">
        <f t="shared" si="4"/>
        <v>3.7651307429947156E-2</v>
      </c>
    </row>
    <row r="157" spans="1:5" x14ac:dyDescent="0.2">
      <c r="A157" s="249" t="s">
        <v>682</v>
      </c>
      <c r="B157" s="249" t="s">
        <v>682</v>
      </c>
      <c r="C157" s="332">
        <v>14554</v>
      </c>
      <c r="D157" s="333">
        <f t="shared" si="5"/>
        <v>-3.494463231881173E-2</v>
      </c>
      <c r="E157" s="333">
        <f t="shared" si="4"/>
        <v>-6.2000515596803307E-2</v>
      </c>
    </row>
    <row r="158" spans="1:5" x14ac:dyDescent="0.2">
      <c r="A158" s="249" t="s">
        <v>728</v>
      </c>
      <c r="B158" s="249" t="s">
        <v>728</v>
      </c>
      <c r="C158" s="332">
        <v>14655</v>
      </c>
      <c r="D158" s="333">
        <f t="shared" si="5"/>
        <v>6.3961086104254328E-2</v>
      </c>
      <c r="E158" s="333">
        <f t="shared" si="4"/>
        <v>6.9396729421464798E-3</v>
      </c>
    </row>
    <row r="159" spans="1:5" x14ac:dyDescent="0.2">
      <c r="A159" s="249" t="s">
        <v>729</v>
      </c>
      <c r="B159" s="249" t="s">
        <v>729</v>
      </c>
      <c r="C159" s="332">
        <v>15379</v>
      </c>
      <c r="D159" s="333">
        <f t="shared" si="5"/>
        <v>4.8973467021349082E-2</v>
      </c>
      <c r="E159" s="333">
        <f t="shared" si="4"/>
        <v>4.9402934152166456E-2</v>
      </c>
    </row>
    <row r="160" spans="1:5" x14ac:dyDescent="0.2">
      <c r="A160" s="249" t="s">
        <v>730</v>
      </c>
      <c r="B160" s="249" t="s">
        <v>730</v>
      </c>
      <c r="C160" s="332">
        <v>14446</v>
      </c>
      <c r="D160" s="333">
        <f t="shared" si="5"/>
        <v>-3.9047428989556265E-2</v>
      </c>
      <c r="E160" s="333">
        <f t="shared" si="4"/>
        <v>-6.0667143507380228E-2</v>
      </c>
    </row>
    <row r="161" spans="1:5" x14ac:dyDescent="0.2">
      <c r="A161" s="249" t="s">
        <v>731</v>
      </c>
      <c r="B161" s="249" t="s">
        <v>731</v>
      </c>
      <c r="C161" s="332">
        <v>17586</v>
      </c>
      <c r="D161" s="333">
        <f t="shared" si="5"/>
        <v>6.4721196343161536E-2</v>
      </c>
      <c r="E161" s="333">
        <f t="shared" si="4"/>
        <v>0.21736120725460339</v>
      </c>
    </row>
    <row r="162" spans="1:5" x14ac:dyDescent="0.2">
      <c r="A162" s="249" t="s">
        <v>732</v>
      </c>
      <c r="B162" s="249" t="s">
        <v>732</v>
      </c>
      <c r="C162" s="332">
        <v>14762</v>
      </c>
      <c r="D162" s="333">
        <f t="shared" si="5"/>
        <v>-2.0242914979757054E-2</v>
      </c>
      <c r="E162" s="333">
        <f t="shared" si="4"/>
        <v>-0.16058228136017283</v>
      </c>
    </row>
    <row r="163" spans="1:5" x14ac:dyDescent="0.2">
      <c r="A163" s="249" t="s">
        <v>733</v>
      </c>
      <c r="B163" s="249" t="s">
        <v>733</v>
      </c>
      <c r="C163" s="332">
        <v>12686</v>
      </c>
      <c r="D163" s="333">
        <f t="shared" si="5"/>
        <v>-1.4449968924797996E-2</v>
      </c>
      <c r="E163" s="333">
        <f t="shared" si="4"/>
        <v>-0.14063135076547895</v>
      </c>
    </row>
    <row r="164" spans="1:5" x14ac:dyDescent="0.2">
      <c r="A164" s="249" t="s">
        <v>734</v>
      </c>
      <c r="B164" s="249" t="s">
        <v>734</v>
      </c>
      <c r="C164" s="332">
        <v>13590</v>
      </c>
      <c r="D164" s="333">
        <f t="shared" si="5"/>
        <v>9.3498551657547502E-2</v>
      </c>
      <c r="E164" s="333">
        <f t="shared" si="4"/>
        <v>7.1259656314047071E-2</v>
      </c>
    </row>
    <row r="165" spans="1:5" x14ac:dyDescent="0.2">
      <c r="A165" s="249" t="s">
        <v>735</v>
      </c>
      <c r="B165" s="249" t="s">
        <v>735</v>
      </c>
      <c r="C165" s="332">
        <v>14782</v>
      </c>
      <c r="D165" s="333">
        <f t="shared" si="5"/>
        <v>0.20443249409272379</v>
      </c>
      <c r="E165" s="333">
        <f t="shared" si="4"/>
        <v>8.7711552612214971E-2</v>
      </c>
    </row>
    <row r="166" spans="1:5" x14ac:dyDescent="0.2">
      <c r="A166" s="249" t="s">
        <v>736</v>
      </c>
      <c r="B166" s="249" t="s">
        <v>736</v>
      </c>
      <c r="C166" s="332">
        <v>14202</v>
      </c>
      <c r="D166" s="333">
        <f t="shared" si="5"/>
        <v>5.2378255945639829E-3</v>
      </c>
      <c r="E166" s="333">
        <f t="shared" si="4"/>
        <v>-3.9236909755107519E-2</v>
      </c>
    </row>
    <row r="167" spans="1:5" x14ac:dyDescent="0.2">
      <c r="A167" s="249" t="s">
        <v>666</v>
      </c>
      <c r="B167" s="249" t="s">
        <v>666</v>
      </c>
      <c r="C167" s="332">
        <v>14656</v>
      </c>
      <c r="D167" s="333">
        <f t="shared" si="5"/>
        <v>-1.9862235003009432E-2</v>
      </c>
      <c r="E167" s="333">
        <f t="shared" si="4"/>
        <v>3.1967328545275286E-2</v>
      </c>
    </row>
    <row r="168" spans="1:5" x14ac:dyDescent="0.2">
      <c r="A168" s="249" t="s">
        <v>674</v>
      </c>
      <c r="B168" s="249" t="s">
        <v>674</v>
      </c>
      <c r="C168" s="332">
        <v>15350</v>
      </c>
      <c r="D168" s="333">
        <f t="shared" si="5"/>
        <v>-1.0698633668471236E-2</v>
      </c>
      <c r="E168" s="333">
        <f t="shared" si="4"/>
        <v>4.7352620087336206E-2</v>
      </c>
    </row>
    <row r="169" spans="1:5" x14ac:dyDescent="0.2">
      <c r="A169" s="249" t="s">
        <v>683</v>
      </c>
      <c r="B169" s="249" t="s">
        <v>683</v>
      </c>
      <c r="C169" s="332">
        <v>13999</v>
      </c>
      <c r="D169" s="333">
        <f t="shared" si="5"/>
        <v>-3.8133846365260404E-2</v>
      </c>
      <c r="E169" s="333">
        <f t="shared" si="4"/>
        <v>-8.8013029315960889E-2</v>
      </c>
    </row>
    <row r="170" spans="1:5" x14ac:dyDescent="0.2">
      <c r="A170" s="249" t="s">
        <v>738</v>
      </c>
      <c r="B170" s="249" t="s">
        <v>738</v>
      </c>
      <c r="C170" s="332">
        <v>14066</v>
      </c>
      <c r="D170" s="333">
        <f t="shared" si="5"/>
        <v>-4.0191061071306766E-2</v>
      </c>
      <c r="E170" s="333">
        <f t="shared" si="4"/>
        <v>4.7860561468675566E-3</v>
      </c>
    </row>
    <row r="171" spans="1:5" x14ac:dyDescent="0.2">
      <c r="A171" s="249" t="s">
        <v>753</v>
      </c>
      <c r="B171" s="249" t="s">
        <v>753</v>
      </c>
      <c r="C171" s="332">
        <v>14339</v>
      </c>
      <c r="D171" s="333">
        <f t="shared" si="5"/>
        <v>-6.7624683009298359E-2</v>
      </c>
      <c r="E171" s="333">
        <f t="shared" si="4"/>
        <v>1.9408502772643166E-2</v>
      </c>
    </row>
    <row r="172" spans="1:5" x14ac:dyDescent="0.2">
      <c r="A172" s="249" t="s">
        <v>763</v>
      </c>
      <c r="B172" s="249" t="s">
        <v>763</v>
      </c>
      <c r="C172" s="332">
        <v>14044</v>
      </c>
      <c r="D172" s="333">
        <f t="shared" si="5"/>
        <v>-2.7827772393742234E-2</v>
      </c>
      <c r="E172" s="333">
        <f t="shared" si="4"/>
        <v>-2.0573261733733195E-2</v>
      </c>
    </row>
    <row r="173" spans="1:5" x14ac:dyDescent="0.2">
      <c r="A173" s="249" t="s">
        <v>769</v>
      </c>
      <c r="B173" s="249" t="s">
        <v>769</v>
      </c>
      <c r="C173" s="332">
        <v>15795</v>
      </c>
      <c r="D173" s="333">
        <f t="shared" si="5"/>
        <v>-0.10184237461617196</v>
      </c>
      <c r="E173" s="333">
        <f t="shared" si="4"/>
        <v>0.12467957846767308</v>
      </c>
    </row>
    <row r="174" spans="1:5" x14ac:dyDescent="0.2">
      <c r="A174" s="249" t="s">
        <v>1057</v>
      </c>
      <c r="B174" s="249" t="s">
        <v>1057</v>
      </c>
      <c r="C174" s="332">
        <v>15159</v>
      </c>
      <c r="D174" s="333">
        <f t="shared" si="5"/>
        <v>2.6893374881452381E-2</v>
      </c>
      <c r="E174" s="333">
        <f t="shared" si="4"/>
        <v>-4.0265906932573592E-2</v>
      </c>
    </row>
    <row r="175" spans="1:5" x14ac:dyDescent="0.2">
      <c r="A175" s="249" t="s">
        <v>1030</v>
      </c>
      <c r="B175" s="249" t="s">
        <v>1030</v>
      </c>
      <c r="C175" s="332">
        <v>12827</v>
      </c>
      <c r="D175" s="333">
        <f t="shared" si="5"/>
        <v>1.1114614535708611E-2</v>
      </c>
      <c r="E175" s="333">
        <f t="shared" si="4"/>
        <v>-0.15383600501352335</v>
      </c>
    </row>
    <row r="176" spans="1:5" x14ac:dyDescent="0.2">
      <c r="A176" s="249" t="s">
        <v>1110</v>
      </c>
      <c r="B176" s="249" t="s">
        <v>1110</v>
      </c>
      <c r="C176" s="332">
        <v>12846</v>
      </c>
      <c r="D176" s="333">
        <f t="shared" si="5"/>
        <v>-5.4746136865342132E-2</v>
      </c>
      <c r="E176" s="333">
        <f t="shared" si="4"/>
        <v>1.4812504872534493E-3</v>
      </c>
    </row>
    <row r="177" spans="1:5" x14ac:dyDescent="0.2">
      <c r="A177" s="249" t="s">
        <v>1083</v>
      </c>
      <c r="B177" s="249" t="s">
        <v>1083</v>
      </c>
      <c r="C177" s="332">
        <v>12592</v>
      </c>
      <c r="D177" s="333">
        <f t="shared" si="5"/>
        <v>-0.14815315924773376</v>
      </c>
      <c r="E177" s="333">
        <f t="shared" si="4"/>
        <v>-1.9772691888525595E-2</v>
      </c>
    </row>
    <row r="178" spans="1:5" x14ac:dyDescent="0.2">
      <c r="A178" s="249" t="s">
        <v>1124</v>
      </c>
      <c r="B178" s="249" t="s">
        <v>1124</v>
      </c>
      <c r="C178" s="332">
        <v>13695</v>
      </c>
      <c r="D178" s="333">
        <f t="shared" si="5"/>
        <v>-3.5699197296155449E-2</v>
      </c>
      <c r="E178" s="333">
        <f t="shared" si="4"/>
        <v>8.7595298602287208E-2</v>
      </c>
    </row>
    <row r="179" spans="1:5" x14ac:dyDescent="0.2">
      <c r="A179" s="249" t="s">
        <v>1135</v>
      </c>
      <c r="B179" s="249" t="s">
        <v>1135</v>
      </c>
      <c r="C179" s="332">
        <v>12667</v>
      </c>
      <c r="D179" s="333">
        <f t="shared" si="5"/>
        <v>-0.13571233624454149</v>
      </c>
      <c r="E179" s="333">
        <f t="shared" si="4"/>
        <v>-7.5063891931361759E-2</v>
      </c>
    </row>
    <row r="180" spans="1:5" x14ac:dyDescent="0.2">
      <c r="A180" s="249" t="s">
        <v>1143</v>
      </c>
      <c r="B180" s="249" t="s">
        <v>1143</v>
      </c>
      <c r="C180" s="332">
        <v>12540</v>
      </c>
      <c r="D180" s="333">
        <f t="shared" si="5"/>
        <v>-0.18306188925081435</v>
      </c>
      <c r="E180" s="333">
        <f t="shared" si="4"/>
        <v>-1.0026051946001369E-2</v>
      </c>
    </row>
    <row r="181" spans="1:5" x14ac:dyDescent="0.2">
      <c r="A181" s="249" t="s">
        <v>1162</v>
      </c>
      <c r="B181" s="249" t="s">
        <v>1162</v>
      </c>
      <c r="C181" s="332">
        <v>13577</v>
      </c>
      <c r="D181" s="333">
        <f t="shared" si="5"/>
        <v>-3.0145010357882751E-2</v>
      </c>
      <c r="E181" s="333">
        <f t="shared" si="4"/>
        <v>8.2695374800638044E-2</v>
      </c>
    </row>
    <row r="182" spans="1:5" x14ac:dyDescent="0.2">
      <c r="A182" s="249" t="s">
        <v>1166</v>
      </c>
      <c r="B182" s="249" t="s">
        <v>1166</v>
      </c>
      <c r="C182" s="332">
        <v>13372</v>
      </c>
      <c r="D182" s="333">
        <f t="shared" si="5"/>
        <v>-4.9338831224228663E-2</v>
      </c>
      <c r="E182" s="333">
        <f t="shared" si="4"/>
        <v>-1.5099064594534917E-2</v>
      </c>
    </row>
    <row r="183" spans="1:5" x14ac:dyDescent="0.2">
      <c r="A183" s="249" t="s">
        <v>1170</v>
      </c>
      <c r="B183" s="249" t="s">
        <v>1170</v>
      </c>
      <c r="C183" s="332">
        <v>12939</v>
      </c>
      <c r="D183" s="333">
        <f t="shared" si="5"/>
        <v>-9.7635818397377783E-2</v>
      </c>
      <c r="E183" s="333">
        <f t="shared" si="4"/>
        <v>-3.2381094825007506E-2</v>
      </c>
    </row>
    <row r="184" spans="1:5" x14ac:dyDescent="0.2">
      <c r="A184" s="249" t="s">
        <v>1183</v>
      </c>
      <c r="B184" s="249" t="s">
        <v>1183</v>
      </c>
      <c r="C184" s="332">
        <v>12837</v>
      </c>
      <c r="D184" s="333">
        <f t="shared" si="5"/>
        <v>-8.5944175448590121E-2</v>
      </c>
      <c r="E184" s="333">
        <f t="shared" si="4"/>
        <v>-7.8831439833062511E-3</v>
      </c>
    </row>
    <row r="185" spans="1:5" x14ac:dyDescent="0.2">
      <c r="A185" s="249" t="s">
        <v>1226</v>
      </c>
      <c r="B185" s="249" t="s">
        <v>1226</v>
      </c>
      <c r="C185" s="332">
        <v>16454</v>
      </c>
      <c r="D185" s="333">
        <f t="shared" si="5"/>
        <v>4.1722063944286125E-2</v>
      </c>
      <c r="E185" s="333">
        <f t="shared" si="4"/>
        <v>0.28176365194360042</v>
      </c>
    </row>
    <row r="186" spans="1:5" x14ac:dyDescent="0.2">
      <c r="A186" s="249" t="s">
        <v>1561</v>
      </c>
      <c r="B186" s="249" t="s">
        <v>1561</v>
      </c>
      <c r="C186" s="332">
        <v>12136</v>
      </c>
      <c r="D186" s="333">
        <f t="shared" si="5"/>
        <v>-0.19941948677353383</v>
      </c>
      <c r="E186" s="333">
        <f t="shared" si="4"/>
        <v>-0.26242858879299868</v>
      </c>
    </row>
  </sheetData>
  <mergeCells count="1">
    <mergeCell ref="H1:I1"/>
  </mergeCells>
  <hyperlinks>
    <hyperlink ref="H1:I1" location="Index!A1" display="Regresar al Índice" xr:uid="{4DC745A6-FC27-48EC-86DD-8FD388431BD8}"/>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0"/>
  <dimension ref="A1:AB261"/>
  <sheetViews>
    <sheetView zoomScaleNormal="100" workbookViewId="0">
      <selection activeCell="A2" sqref="A2"/>
    </sheetView>
  </sheetViews>
  <sheetFormatPr baseColWidth="10" defaultColWidth="11.42578125" defaultRowHeight="12.75" x14ac:dyDescent="0.2"/>
  <cols>
    <col min="1" max="1" width="23.28515625" style="310" customWidth="1"/>
    <col min="2" max="2" width="28" style="81" bestFit="1" customWidth="1"/>
    <col min="3" max="3" width="15.7109375" style="310" bestFit="1" customWidth="1"/>
    <col min="4" max="4" width="20.28515625" style="310" bestFit="1" customWidth="1"/>
    <col min="5" max="5" width="17.28515625" style="310" bestFit="1" customWidth="1"/>
    <col min="6" max="6" width="11.42578125" style="310"/>
    <col min="7" max="7" width="3" style="310" bestFit="1" customWidth="1"/>
    <col min="8" max="8" width="22.140625" style="310" bestFit="1" customWidth="1"/>
    <col min="9" max="9" width="15.28515625" style="310" bestFit="1" customWidth="1"/>
    <col min="10" max="10" width="13.5703125" style="310" bestFit="1" customWidth="1"/>
    <col min="11" max="11" width="12" style="310" bestFit="1" customWidth="1"/>
    <col min="12" max="14" width="11.42578125" style="310"/>
    <col min="15" max="15" width="11.85546875" style="310" bestFit="1" customWidth="1"/>
    <col min="16" max="16" width="9.7109375" style="310" bestFit="1" customWidth="1"/>
    <col min="17" max="17" width="28" style="310" bestFit="1" customWidth="1"/>
    <col min="18" max="18" width="12.5703125" style="310" bestFit="1" customWidth="1"/>
    <col min="19" max="19" width="15.42578125" style="310" bestFit="1" customWidth="1"/>
    <col min="20" max="20" width="12.42578125" style="310" bestFit="1" customWidth="1"/>
    <col min="21" max="23" width="11.42578125" style="310"/>
    <col min="24" max="24" width="22.42578125" style="310" bestFit="1" customWidth="1"/>
    <col min="25" max="25" width="12.42578125" style="310" bestFit="1" customWidth="1"/>
    <col min="26" max="26" width="15.28515625" style="310" bestFit="1" customWidth="1"/>
    <col min="27" max="28" width="12" style="310" bestFit="1" customWidth="1"/>
    <col min="29" max="16384" width="11.42578125" style="310"/>
  </cols>
  <sheetData>
    <row r="1" spans="1:13" x14ac:dyDescent="0.2">
      <c r="A1" s="107" t="s">
        <v>1496</v>
      </c>
      <c r="H1" s="409" t="s">
        <v>38</v>
      </c>
      <c r="I1" s="409"/>
    </row>
    <row r="2" spans="1:13" x14ac:dyDescent="0.2">
      <c r="A2" s="310" t="s">
        <v>152</v>
      </c>
    </row>
    <row r="5" spans="1:13" x14ac:dyDescent="0.2">
      <c r="A5" s="413" t="s">
        <v>591</v>
      </c>
      <c r="B5" s="413" t="s">
        <v>1084</v>
      </c>
      <c r="C5" s="413" t="s">
        <v>1066</v>
      </c>
      <c r="D5" s="261" t="s">
        <v>1066</v>
      </c>
      <c r="E5" s="261" t="s">
        <v>1066</v>
      </c>
      <c r="M5" s="24"/>
    </row>
    <row r="6" spans="1:13" x14ac:dyDescent="0.2">
      <c r="A6" s="413"/>
      <c r="B6" s="413"/>
      <c r="C6" s="413"/>
      <c r="D6" s="261" t="s">
        <v>1085</v>
      </c>
      <c r="E6" s="261" t="s">
        <v>1086</v>
      </c>
      <c r="M6" s="24"/>
    </row>
    <row r="7" spans="1:13" x14ac:dyDescent="0.2">
      <c r="A7" s="98" t="s">
        <v>57</v>
      </c>
      <c r="B7" s="193">
        <v>682390</v>
      </c>
      <c r="C7" s="193">
        <v>51138</v>
      </c>
      <c r="D7" s="194">
        <v>7.4999999999999997E-2</v>
      </c>
      <c r="E7" s="194">
        <v>0.36499999999999999</v>
      </c>
      <c r="M7" s="24"/>
    </row>
    <row r="8" spans="1:13" x14ac:dyDescent="0.2">
      <c r="A8" s="98" t="s">
        <v>153</v>
      </c>
      <c r="B8" s="147">
        <v>461917</v>
      </c>
      <c r="C8" s="147">
        <v>28868</v>
      </c>
      <c r="D8" s="148">
        <v>6.2E-2</v>
      </c>
      <c r="E8" s="148">
        <v>0.20599999999999999</v>
      </c>
      <c r="M8" s="24"/>
    </row>
    <row r="9" spans="1:13" x14ac:dyDescent="0.2">
      <c r="A9" s="98" t="s">
        <v>155</v>
      </c>
      <c r="B9" s="193">
        <v>78189</v>
      </c>
      <c r="C9" s="193">
        <v>26343</v>
      </c>
      <c r="D9" s="194">
        <v>0.33700000000000002</v>
      </c>
      <c r="E9" s="194">
        <v>0.188</v>
      </c>
      <c r="M9" s="24"/>
    </row>
    <row r="10" spans="1:13" x14ac:dyDescent="0.2">
      <c r="A10" s="98" t="s">
        <v>154</v>
      </c>
      <c r="B10" s="147">
        <v>113111</v>
      </c>
      <c r="C10" s="147">
        <v>7444</v>
      </c>
      <c r="D10" s="148">
        <v>6.6000000000000003E-2</v>
      </c>
      <c r="E10" s="148">
        <v>5.2999999999999999E-2</v>
      </c>
      <c r="M10" s="24"/>
    </row>
    <row r="11" spans="1:13" x14ac:dyDescent="0.2">
      <c r="A11" s="98" t="s">
        <v>1081</v>
      </c>
      <c r="B11" s="193">
        <v>131357</v>
      </c>
      <c r="C11" s="193">
        <v>6397</v>
      </c>
      <c r="D11" s="194">
        <v>4.9000000000000002E-2</v>
      </c>
      <c r="E11" s="194">
        <v>4.5999999999999999E-2</v>
      </c>
      <c r="M11" s="24"/>
    </row>
    <row r="12" spans="1:13" x14ac:dyDescent="0.2">
      <c r="A12" s="98" t="s">
        <v>165</v>
      </c>
      <c r="B12" s="147">
        <v>32189</v>
      </c>
      <c r="C12" s="147">
        <v>3191</v>
      </c>
      <c r="D12" s="148">
        <v>9.9000000000000005E-2</v>
      </c>
      <c r="E12" s="148">
        <v>2.3E-2</v>
      </c>
      <c r="M12" s="24"/>
    </row>
    <row r="13" spans="1:13" x14ac:dyDescent="0.2">
      <c r="A13" s="98" t="s">
        <v>270</v>
      </c>
      <c r="B13" s="193">
        <v>39136</v>
      </c>
      <c r="C13" s="193">
        <v>1663</v>
      </c>
      <c r="D13" s="194">
        <v>4.2000000000000003E-2</v>
      </c>
      <c r="E13" s="194">
        <v>1.2E-2</v>
      </c>
      <c r="M13" s="24"/>
    </row>
    <row r="14" spans="1:13" x14ac:dyDescent="0.2">
      <c r="A14" s="98" t="s">
        <v>167</v>
      </c>
      <c r="B14" s="147">
        <v>67199</v>
      </c>
      <c r="C14" s="147">
        <v>1593</v>
      </c>
      <c r="D14" s="148">
        <v>2.4E-2</v>
      </c>
      <c r="E14" s="148">
        <v>1.0999999999999999E-2</v>
      </c>
      <c r="M14" s="24"/>
    </row>
    <row r="15" spans="1:13" x14ac:dyDescent="0.2">
      <c r="A15" s="98" t="s">
        <v>157</v>
      </c>
      <c r="B15" s="193">
        <v>38708</v>
      </c>
      <c r="C15" s="193">
        <v>1587</v>
      </c>
      <c r="D15" s="194">
        <v>4.1000000000000002E-2</v>
      </c>
      <c r="E15" s="194">
        <v>1.0999999999999999E-2</v>
      </c>
      <c r="M15" s="24"/>
    </row>
    <row r="16" spans="1:13" x14ac:dyDescent="0.2">
      <c r="A16" s="98" t="s">
        <v>158</v>
      </c>
      <c r="B16" s="147">
        <v>22868</v>
      </c>
      <c r="C16" s="147">
        <v>1288</v>
      </c>
      <c r="D16" s="148">
        <v>5.6000000000000001E-2</v>
      </c>
      <c r="E16" s="148">
        <v>8.9999999999999993E-3</v>
      </c>
      <c r="M16" s="24"/>
    </row>
    <row r="17" spans="1:28" x14ac:dyDescent="0.2">
      <c r="A17" s="24"/>
      <c r="B17" s="21"/>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row>
    <row r="18" spans="1:28" x14ac:dyDescent="0.2">
      <c r="G18" s="24"/>
      <c r="H18" s="24"/>
      <c r="I18" s="24"/>
      <c r="J18" s="24"/>
      <c r="K18" s="24"/>
      <c r="L18" s="24"/>
      <c r="M18" s="24"/>
      <c r="N18" s="24"/>
      <c r="O18" s="24"/>
      <c r="P18" s="24"/>
      <c r="Q18" s="24"/>
      <c r="R18" s="24"/>
      <c r="S18" s="24"/>
      <c r="T18" s="24"/>
      <c r="U18" s="24"/>
      <c r="V18" s="24"/>
      <c r="W18" s="24"/>
      <c r="X18" s="24"/>
      <c r="Y18" s="24"/>
      <c r="Z18" s="24"/>
      <c r="AA18" s="24"/>
      <c r="AB18" s="24"/>
    </row>
    <row r="19" spans="1:28" x14ac:dyDescent="0.2">
      <c r="G19" s="24"/>
      <c r="H19" s="24"/>
      <c r="I19" s="24"/>
      <c r="J19" s="24"/>
      <c r="K19" s="24"/>
      <c r="L19" s="24"/>
      <c r="M19" s="24"/>
      <c r="N19" s="24"/>
      <c r="O19" s="24"/>
      <c r="P19" s="24"/>
      <c r="Q19" s="24"/>
      <c r="R19" s="24"/>
      <c r="S19" s="24"/>
      <c r="T19" s="24"/>
      <c r="U19" s="24"/>
      <c r="V19" s="24"/>
      <c r="W19" s="24"/>
      <c r="X19" s="24"/>
      <c r="Y19" s="24"/>
      <c r="Z19" s="24"/>
      <c r="AA19" s="24"/>
      <c r="AB19" s="24"/>
    </row>
    <row r="20" spans="1:28" x14ac:dyDescent="0.2">
      <c r="G20" s="24"/>
      <c r="H20" s="24"/>
      <c r="I20" s="24"/>
      <c r="J20" s="24"/>
      <c r="K20" s="24"/>
      <c r="L20" s="24"/>
      <c r="M20" s="24"/>
      <c r="N20" s="24"/>
      <c r="O20" s="24"/>
      <c r="P20" s="24"/>
      <c r="Q20" s="24"/>
      <c r="R20" s="24"/>
      <c r="S20" s="24"/>
      <c r="T20" s="24"/>
      <c r="U20" s="24"/>
      <c r="V20" s="24"/>
      <c r="W20" s="24"/>
      <c r="X20" s="24"/>
      <c r="Y20" s="24"/>
      <c r="Z20" s="24"/>
      <c r="AA20" s="24"/>
      <c r="AB20" s="24"/>
    </row>
    <row r="21" spans="1:28" x14ac:dyDescent="0.2">
      <c r="G21" s="24"/>
      <c r="H21" s="24"/>
      <c r="I21" s="24"/>
      <c r="J21" s="24"/>
      <c r="K21" s="24"/>
      <c r="L21" s="24"/>
      <c r="M21" s="24"/>
      <c r="N21" s="24"/>
      <c r="O21" s="24"/>
      <c r="P21" s="24"/>
      <c r="Q21" s="24"/>
      <c r="R21" s="24"/>
      <c r="S21" s="24"/>
      <c r="T21" s="24"/>
      <c r="U21" s="24"/>
      <c r="V21" s="24"/>
      <c r="W21" s="24"/>
      <c r="X21" s="24"/>
      <c r="Y21" s="24"/>
      <c r="Z21" s="24"/>
      <c r="AA21" s="24"/>
      <c r="AB21" s="24"/>
    </row>
    <row r="22" spans="1:28" x14ac:dyDescent="0.2">
      <c r="G22" s="24"/>
      <c r="H22" s="24"/>
      <c r="I22" s="24"/>
      <c r="J22" s="24"/>
      <c r="K22" s="24"/>
      <c r="L22" s="24"/>
      <c r="M22" s="24"/>
      <c r="N22" s="24"/>
      <c r="O22" s="24"/>
      <c r="P22" s="24"/>
      <c r="Q22" s="24"/>
      <c r="R22" s="24"/>
      <c r="S22" s="24"/>
      <c r="T22" s="24"/>
      <c r="U22" s="24"/>
      <c r="V22" s="24"/>
      <c r="W22" s="24"/>
      <c r="X22" s="24"/>
      <c r="Y22" s="24"/>
      <c r="Z22" s="24"/>
      <c r="AA22" s="24"/>
      <c r="AB22" s="24"/>
    </row>
    <row r="23" spans="1:28" x14ac:dyDescent="0.2">
      <c r="G23" s="24"/>
      <c r="H23" s="24"/>
      <c r="I23" s="24"/>
      <c r="J23" s="24"/>
      <c r="K23" s="24"/>
      <c r="L23" s="24"/>
      <c r="M23" s="24"/>
      <c r="N23" s="24"/>
      <c r="O23" s="24"/>
      <c r="P23" s="24"/>
      <c r="Q23" s="24"/>
      <c r="R23" s="24"/>
      <c r="S23" s="24"/>
      <c r="T23" s="24"/>
      <c r="U23" s="24"/>
      <c r="V23" s="24"/>
      <c r="W23" s="24"/>
      <c r="X23" s="24"/>
      <c r="Y23" s="24"/>
      <c r="Z23" s="24"/>
      <c r="AA23" s="24"/>
      <c r="AB23" s="24"/>
    </row>
    <row r="24" spans="1:28" x14ac:dyDescent="0.2">
      <c r="G24" s="24"/>
      <c r="H24" s="24"/>
      <c r="I24" s="24"/>
      <c r="J24" s="24"/>
      <c r="K24" s="24"/>
      <c r="L24" s="24"/>
      <c r="M24" s="24"/>
      <c r="N24" s="24"/>
      <c r="O24" s="24"/>
      <c r="P24" s="24"/>
      <c r="Q24" s="24"/>
      <c r="R24" s="24"/>
      <c r="S24" s="24"/>
      <c r="T24" s="24"/>
      <c r="U24" s="24"/>
      <c r="V24" s="24"/>
      <c r="W24" s="24"/>
      <c r="X24" s="24"/>
      <c r="Y24" s="24"/>
      <c r="Z24" s="24"/>
      <c r="AA24" s="24"/>
      <c r="AB24" s="24"/>
    </row>
    <row r="25" spans="1:28" x14ac:dyDescent="0.2">
      <c r="G25" s="24"/>
      <c r="H25" s="24"/>
      <c r="I25" s="24"/>
      <c r="J25" s="24"/>
      <c r="K25" s="24"/>
      <c r="L25" s="24"/>
      <c r="M25" s="24"/>
      <c r="N25" s="24"/>
      <c r="O25" s="24"/>
      <c r="P25" s="24"/>
      <c r="Q25" s="24"/>
      <c r="R25" s="24"/>
      <c r="S25" s="24"/>
      <c r="T25" s="24"/>
      <c r="U25" s="24"/>
      <c r="V25" s="24"/>
      <c r="W25" s="24"/>
      <c r="X25" s="24"/>
      <c r="Y25" s="24"/>
      <c r="Z25" s="24"/>
      <c r="AA25" s="24"/>
      <c r="AB25" s="24"/>
    </row>
    <row r="26" spans="1:28" x14ac:dyDescent="0.2">
      <c r="G26" s="24"/>
      <c r="H26" s="24"/>
      <c r="I26" s="24"/>
      <c r="J26" s="24"/>
      <c r="K26" s="24"/>
      <c r="L26" s="24"/>
      <c r="M26" s="24"/>
      <c r="N26" s="24"/>
      <c r="O26" s="24"/>
      <c r="P26" s="24"/>
      <c r="Q26" s="24"/>
      <c r="R26" s="24"/>
      <c r="S26" s="24"/>
      <c r="T26" s="24"/>
      <c r="U26" s="24"/>
      <c r="V26" s="24"/>
      <c r="W26" s="24"/>
      <c r="X26" s="24"/>
      <c r="Y26" s="24"/>
      <c r="Z26" s="24"/>
      <c r="AA26" s="24"/>
      <c r="AB26" s="24"/>
    </row>
    <row r="27" spans="1:28" x14ac:dyDescent="0.2">
      <c r="G27" s="24"/>
      <c r="H27" s="24"/>
      <c r="I27" s="24"/>
      <c r="J27" s="24"/>
      <c r="K27" s="24"/>
      <c r="L27" s="24"/>
      <c r="M27" s="24"/>
      <c r="N27" s="24"/>
      <c r="O27" s="24"/>
      <c r="P27" s="24"/>
      <c r="Q27" s="24"/>
      <c r="R27" s="24"/>
      <c r="S27" s="24"/>
      <c r="T27" s="24"/>
      <c r="U27" s="24"/>
      <c r="V27" s="24"/>
      <c r="W27" s="24"/>
      <c r="X27" s="24"/>
      <c r="Y27" s="24"/>
      <c r="Z27" s="24"/>
      <c r="AA27" s="24"/>
      <c r="AB27" s="24"/>
    </row>
    <row r="28" spans="1:28" x14ac:dyDescent="0.2">
      <c r="F28" s="24"/>
      <c r="G28" s="24"/>
      <c r="H28" s="24"/>
      <c r="I28" s="24"/>
      <c r="J28" s="24"/>
      <c r="K28" s="24"/>
      <c r="L28" s="24"/>
      <c r="M28" s="24"/>
      <c r="N28" s="24"/>
      <c r="O28" s="24"/>
      <c r="P28" s="24"/>
      <c r="Q28" s="24"/>
      <c r="R28" s="24"/>
      <c r="S28" s="24"/>
      <c r="T28" s="24"/>
      <c r="U28" s="24"/>
      <c r="V28" s="24"/>
      <c r="W28" s="24"/>
      <c r="X28" s="24"/>
      <c r="Y28" s="24"/>
      <c r="Z28" s="24"/>
      <c r="AA28" s="24"/>
      <c r="AB28" s="24"/>
    </row>
    <row r="29" spans="1:28" x14ac:dyDescent="0.2">
      <c r="F29" s="24"/>
      <c r="G29" s="24"/>
      <c r="H29" s="24"/>
      <c r="I29" s="24"/>
      <c r="J29" s="24"/>
      <c r="K29" s="24"/>
      <c r="L29" s="24"/>
      <c r="M29" s="24"/>
      <c r="N29" s="24"/>
      <c r="O29" s="24"/>
      <c r="P29" s="24"/>
      <c r="Q29" s="24"/>
      <c r="R29" s="24"/>
      <c r="S29" s="24"/>
      <c r="T29" s="24"/>
      <c r="U29" s="24"/>
      <c r="V29" s="24"/>
      <c r="W29" s="24"/>
      <c r="X29" s="24"/>
      <c r="Y29" s="24"/>
      <c r="Z29" s="24"/>
      <c r="AA29" s="24"/>
      <c r="AB29" s="24"/>
    </row>
    <row r="30" spans="1:28" x14ac:dyDescent="0.2">
      <c r="F30" s="24"/>
      <c r="G30" s="24"/>
      <c r="H30" s="24"/>
      <c r="I30" s="24"/>
      <c r="J30" s="24"/>
      <c r="K30" s="24"/>
      <c r="L30" s="24"/>
      <c r="M30" s="24"/>
      <c r="N30" s="24"/>
      <c r="O30" s="24"/>
      <c r="P30" s="24"/>
      <c r="Q30" s="24"/>
      <c r="R30" s="24"/>
      <c r="S30" s="24"/>
      <c r="T30" s="24"/>
      <c r="U30" s="24"/>
      <c r="V30" s="24"/>
      <c r="W30" s="24"/>
      <c r="X30" s="24"/>
      <c r="Y30" s="24"/>
      <c r="Z30" s="24"/>
      <c r="AA30" s="24"/>
      <c r="AB30" s="24"/>
    </row>
    <row r="31" spans="1:28" x14ac:dyDescent="0.2">
      <c r="B31" s="21"/>
      <c r="F31" s="24"/>
      <c r="G31" s="24"/>
      <c r="H31" s="24"/>
      <c r="I31" s="24"/>
      <c r="J31" s="24"/>
      <c r="K31" s="24"/>
      <c r="L31" s="24"/>
      <c r="M31" s="24"/>
      <c r="N31" s="24"/>
      <c r="O31" s="24"/>
      <c r="P31" s="24"/>
      <c r="Q31" s="24"/>
      <c r="R31" s="24"/>
      <c r="S31" s="24"/>
      <c r="T31" s="24"/>
      <c r="U31" s="24"/>
      <c r="V31" s="24"/>
      <c r="W31" s="24"/>
      <c r="X31" s="24"/>
      <c r="Y31" s="24"/>
      <c r="Z31" s="24"/>
      <c r="AA31" s="24"/>
      <c r="AB31" s="24"/>
    </row>
    <row r="32" spans="1:28" x14ac:dyDescent="0.2">
      <c r="A32" s="24"/>
      <c r="B32" s="21"/>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row>
    <row r="33" spans="1:28" x14ac:dyDescent="0.2">
      <c r="A33" s="24"/>
      <c r="B33" s="21"/>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row>
    <row r="34" spans="1:28" x14ac:dyDescent="0.2">
      <c r="A34" s="24"/>
      <c r="B34" s="21"/>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28" x14ac:dyDescent="0.2">
      <c r="A35" s="24"/>
      <c r="B35" s="21"/>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row>
    <row r="36" spans="1:28" x14ac:dyDescent="0.2">
      <c r="A36" s="24"/>
      <c r="B36" s="21"/>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row>
    <row r="37" spans="1:28" x14ac:dyDescent="0.2">
      <c r="A37" s="24"/>
      <c r="B37" s="21"/>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row>
    <row r="38" spans="1:28" x14ac:dyDescent="0.2">
      <c r="A38" s="24"/>
      <c r="B38" s="21"/>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row>
    <row r="39" spans="1:28" x14ac:dyDescent="0.2">
      <c r="A39" s="24"/>
      <c r="B39" s="21"/>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row>
    <row r="40" spans="1:28" x14ac:dyDescent="0.2">
      <c r="A40" s="24"/>
      <c r="B40" s="21"/>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row>
    <row r="41" spans="1:28" x14ac:dyDescent="0.2">
      <c r="A41" s="24"/>
      <c r="B41" s="21"/>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row>
    <row r="42" spans="1:28" x14ac:dyDescent="0.2">
      <c r="A42" s="24"/>
      <c r="B42" s="21"/>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row>
    <row r="43" spans="1:28" x14ac:dyDescent="0.2">
      <c r="A43" s="24"/>
      <c r="B43" s="21"/>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row>
    <row r="44" spans="1:28" x14ac:dyDescent="0.2">
      <c r="A44" s="24"/>
      <c r="B44" s="21"/>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row>
    <row r="45" spans="1:28" x14ac:dyDescent="0.2">
      <c r="A45" s="24"/>
      <c r="B45" s="21"/>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row>
    <row r="46" spans="1:28" x14ac:dyDescent="0.2">
      <c r="A46" s="24"/>
      <c r="B46" s="21"/>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x14ac:dyDescent="0.2">
      <c r="A47" s="24"/>
      <c r="B47" s="21"/>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x14ac:dyDescent="0.2">
      <c r="A48" s="24"/>
      <c r="B48" s="21"/>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x14ac:dyDescent="0.2">
      <c r="A49" s="24"/>
      <c r="B49" s="21"/>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x14ac:dyDescent="0.2">
      <c r="A50" s="24"/>
      <c r="B50" s="21"/>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x14ac:dyDescent="0.2">
      <c r="A51" s="24"/>
      <c r="B51" s="21"/>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x14ac:dyDescent="0.2">
      <c r="A52" s="24"/>
      <c r="B52" s="21"/>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x14ac:dyDescent="0.2">
      <c r="A53" s="24"/>
      <c r="B53" s="21"/>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x14ac:dyDescent="0.2">
      <c r="A54" s="24"/>
      <c r="B54" s="21"/>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x14ac:dyDescent="0.2">
      <c r="A55" s="24"/>
      <c r="B55" s="21"/>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x14ac:dyDescent="0.2">
      <c r="A56" s="24"/>
      <c r="B56" s="21"/>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x14ac:dyDescent="0.2">
      <c r="A57" s="24"/>
      <c r="B57" s="21"/>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x14ac:dyDescent="0.2">
      <c r="A58" s="24"/>
      <c r="B58" s="21"/>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x14ac:dyDescent="0.2">
      <c r="A59" s="24"/>
      <c r="B59" s="21"/>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x14ac:dyDescent="0.2">
      <c r="A60" s="24"/>
      <c r="B60" s="21"/>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x14ac:dyDescent="0.2">
      <c r="A61" s="24"/>
      <c r="B61" s="21"/>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x14ac:dyDescent="0.2">
      <c r="A62" s="24"/>
      <c r="B62" s="21"/>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x14ac:dyDescent="0.2">
      <c r="A63" s="24"/>
      <c r="B63" s="21"/>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x14ac:dyDescent="0.2">
      <c r="A64" s="24"/>
      <c r="B64" s="21"/>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x14ac:dyDescent="0.2">
      <c r="A65" s="24"/>
      <c r="B65" s="21"/>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x14ac:dyDescent="0.2">
      <c r="A66" s="24"/>
      <c r="B66" s="21"/>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x14ac:dyDescent="0.2">
      <c r="A67" s="24"/>
      <c r="B67" s="21"/>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x14ac:dyDescent="0.2">
      <c r="A68" s="24"/>
      <c r="B68" s="21"/>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x14ac:dyDescent="0.2">
      <c r="A69" s="24"/>
      <c r="B69" s="21"/>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x14ac:dyDescent="0.2">
      <c r="A70" s="24"/>
      <c r="B70" s="21"/>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x14ac:dyDescent="0.2">
      <c r="A71" s="24"/>
      <c r="B71" s="21"/>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x14ac:dyDescent="0.2">
      <c r="A72" s="24"/>
      <c r="B72" s="21"/>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x14ac:dyDescent="0.2">
      <c r="A73" s="24"/>
      <c r="B73" s="21"/>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x14ac:dyDescent="0.2">
      <c r="A74" s="24"/>
      <c r="B74" s="21"/>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x14ac:dyDescent="0.2">
      <c r="A75" s="24"/>
      <c r="B75" s="21"/>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x14ac:dyDescent="0.2">
      <c r="A76" s="24"/>
      <c r="B76" s="21"/>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x14ac:dyDescent="0.2">
      <c r="A77" s="24"/>
      <c r="B77" s="21"/>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x14ac:dyDescent="0.2">
      <c r="A78" s="24"/>
      <c r="B78" s="21"/>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x14ac:dyDescent="0.2">
      <c r="A79" s="24"/>
      <c r="B79" s="21"/>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x14ac:dyDescent="0.2">
      <c r="A80" s="24"/>
      <c r="B80" s="21"/>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x14ac:dyDescent="0.2">
      <c r="A81" s="24"/>
      <c r="B81" s="21"/>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x14ac:dyDescent="0.2">
      <c r="A82" s="24"/>
      <c r="B82" s="21"/>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x14ac:dyDescent="0.2">
      <c r="A83" s="24"/>
      <c r="B83" s="21"/>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x14ac:dyDescent="0.2">
      <c r="A84" s="24"/>
      <c r="B84" s="21"/>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x14ac:dyDescent="0.2">
      <c r="A85" s="24"/>
      <c r="B85" s="21"/>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x14ac:dyDescent="0.2">
      <c r="A86" s="24"/>
      <c r="B86" s="21"/>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x14ac:dyDescent="0.2">
      <c r="A87" s="24"/>
      <c r="B87" s="21"/>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x14ac:dyDescent="0.2">
      <c r="A88" s="24"/>
      <c r="B88" s="21"/>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x14ac:dyDescent="0.2">
      <c r="A89" s="24"/>
      <c r="B89" s="21"/>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x14ac:dyDescent="0.2">
      <c r="A90" s="24"/>
      <c r="B90" s="21"/>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x14ac:dyDescent="0.2">
      <c r="A91" s="24"/>
      <c r="B91" s="21"/>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x14ac:dyDescent="0.2">
      <c r="A92" s="24"/>
      <c r="B92" s="21"/>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x14ac:dyDescent="0.2">
      <c r="A93" s="24"/>
      <c r="B93" s="21"/>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x14ac:dyDescent="0.2">
      <c r="A94" s="24"/>
      <c r="B94" s="21"/>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x14ac:dyDescent="0.2">
      <c r="A95" s="24"/>
      <c r="B95" s="21"/>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x14ac:dyDescent="0.2">
      <c r="A96" s="24"/>
      <c r="B96" s="21"/>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x14ac:dyDescent="0.2">
      <c r="A97" s="24"/>
      <c r="B97" s="21"/>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x14ac:dyDescent="0.2">
      <c r="A98" s="24"/>
      <c r="B98" s="21"/>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x14ac:dyDescent="0.2">
      <c r="A99" s="24"/>
      <c r="B99" s="21"/>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x14ac:dyDescent="0.2">
      <c r="A100" s="24"/>
      <c r="B100" s="21"/>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x14ac:dyDescent="0.2">
      <c r="A101" s="24"/>
      <c r="B101" s="21"/>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x14ac:dyDescent="0.2">
      <c r="A102" s="24"/>
      <c r="B102" s="21"/>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x14ac:dyDescent="0.2">
      <c r="A103" s="24"/>
      <c r="B103" s="21"/>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x14ac:dyDescent="0.2">
      <c r="A104" s="24"/>
      <c r="B104" s="21"/>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x14ac:dyDescent="0.2">
      <c r="A105" s="24"/>
      <c r="B105" s="21"/>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x14ac:dyDescent="0.2">
      <c r="A106" s="24"/>
      <c r="B106" s="21"/>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x14ac:dyDescent="0.2">
      <c r="A107" s="24"/>
      <c r="B107" s="21"/>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x14ac:dyDescent="0.2">
      <c r="A108" s="24"/>
      <c r="B108" s="21"/>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x14ac:dyDescent="0.2">
      <c r="A109" s="24"/>
      <c r="B109" s="21"/>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x14ac:dyDescent="0.2">
      <c r="A110" s="24"/>
      <c r="B110" s="21"/>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x14ac:dyDescent="0.2">
      <c r="A111" s="24"/>
      <c r="B111" s="21"/>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x14ac:dyDescent="0.2">
      <c r="A112" s="24"/>
      <c r="B112" s="21"/>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x14ac:dyDescent="0.2">
      <c r="A113" s="24"/>
      <c r="B113" s="21"/>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x14ac:dyDescent="0.2">
      <c r="A114" s="24"/>
      <c r="B114" s="21"/>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x14ac:dyDescent="0.2">
      <c r="A115" s="24"/>
      <c r="B115" s="21"/>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x14ac:dyDescent="0.2">
      <c r="A116" s="24"/>
      <c r="B116" s="21"/>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x14ac:dyDescent="0.2">
      <c r="A117" s="24"/>
      <c r="B117" s="21"/>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x14ac:dyDescent="0.2">
      <c r="A118" s="24"/>
      <c r="B118" s="21"/>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x14ac:dyDescent="0.2">
      <c r="A119" s="24"/>
      <c r="B119" s="21"/>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x14ac:dyDescent="0.2">
      <c r="A120" s="24"/>
      <c r="B120" s="21"/>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x14ac:dyDescent="0.2">
      <c r="A121" s="24"/>
      <c r="B121" s="21"/>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x14ac:dyDescent="0.2">
      <c r="A122" s="24"/>
      <c r="B122" s="21"/>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x14ac:dyDescent="0.2">
      <c r="A123" s="24"/>
      <c r="B123" s="21"/>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x14ac:dyDescent="0.2">
      <c r="A124" s="24"/>
      <c r="B124" s="21"/>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x14ac:dyDescent="0.2">
      <c r="A125" s="24"/>
      <c r="B125" s="21"/>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x14ac:dyDescent="0.2">
      <c r="A126" s="24"/>
      <c r="B126" s="21"/>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x14ac:dyDescent="0.2">
      <c r="A127" s="24"/>
      <c r="B127" s="21"/>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x14ac:dyDescent="0.2">
      <c r="A128" s="24"/>
      <c r="B128" s="21"/>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x14ac:dyDescent="0.2">
      <c r="A129" s="24"/>
      <c r="B129" s="21"/>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x14ac:dyDescent="0.2">
      <c r="A130" s="24"/>
      <c r="B130" s="21"/>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x14ac:dyDescent="0.2">
      <c r="A131" s="24"/>
      <c r="B131" s="21"/>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x14ac:dyDescent="0.2">
      <c r="A132" s="24"/>
      <c r="B132" s="21"/>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x14ac:dyDescent="0.2">
      <c r="A133" s="24"/>
      <c r="B133" s="21"/>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x14ac:dyDescent="0.2">
      <c r="A134" s="24"/>
      <c r="B134" s="21"/>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x14ac:dyDescent="0.2">
      <c r="A135" s="24"/>
      <c r="B135" s="21"/>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x14ac:dyDescent="0.2">
      <c r="A136" s="24"/>
      <c r="B136" s="21"/>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x14ac:dyDescent="0.2">
      <c r="A137" s="24"/>
      <c r="B137" s="21"/>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x14ac:dyDescent="0.2">
      <c r="A138" s="24"/>
      <c r="B138" s="21"/>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x14ac:dyDescent="0.2">
      <c r="A139" s="24"/>
      <c r="B139" s="21"/>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x14ac:dyDescent="0.2">
      <c r="A140" s="24"/>
      <c r="B140" s="21"/>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x14ac:dyDescent="0.2">
      <c r="A141" s="24"/>
      <c r="B141" s="21"/>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x14ac:dyDescent="0.2">
      <c r="A142" s="24"/>
      <c r="B142" s="21"/>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x14ac:dyDescent="0.2">
      <c r="A143" s="24"/>
      <c r="B143" s="21"/>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x14ac:dyDescent="0.2">
      <c r="A144" s="24"/>
      <c r="B144" s="21"/>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x14ac:dyDescent="0.2">
      <c r="A145" s="24"/>
      <c r="B145" s="21"/>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x14ac:dyDescent="0.2">
      <c r="A146" s="24"/>
      <c r="B146" s="21"/>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x14ac:dyDescent="0.2">
      <c r="A147" s="24"/>
      <c r="B147" s="21"/>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x14ac:dyDescent="0.2">
      <c r="A148" s="24"/>
      <c r="B148" s="21"/>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x14ac:dyDescent="0.2">
      <c r="A149" s="24"/>
      <c r="B149" s="21"/>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x14ac:dyDescent="0.2">
      <c r="A150" s="24"/>
      <c r="B150" s="21"/>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x14ac:dyDescent="0.2">
      <c r="A151" s="24"/>
      <c r="B151" s="21"/>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x14ac:dyDescent="0.2">
      <c r="A152" s="24"/>
      <c r="B152" s="21"/>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x14ac:dyDescent="0.2">
      <c r="A153" s="24"/>
      <c r="B153" s="21"/>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x14ac:dyDescent="0.2">
      <c r="A154" s="24"/>
      <c r="B154" s="21"/>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x14ac:dyDescent="0.2">
      <c r="A155" s="24"/>
      <c r="B155" s="21"/>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x14ac:dyDescent="0.2">
      <c r="A156" s="24"/>
      <c r="B156" s="21"/>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x14ac:dyDescent="0.2">
      <c r="A157" s="24"/>
      <c r="B157" s="21"/>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x14ac:dyDescent="0.2">
      <c r="A158" s="24"/>
      <c r="B158" s="21"/>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x14ac:dyDescent="0.2">
      <c r="A159" s="24"/>
      <c r="B159" s="21"/>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x14ac:dyDescent="0.2">
      <c r="A160" s="24"/>
      <c r="B160" s="21"/>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x14ac:dyDescent="0.2">
      <c r="A161" s="24"/>
      <c r="B161" s="21"/>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x14ac:dyDescent="0.2">
      <c r="A162" s="24"/>
      <c r="B162" s="21"/>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x14ac:dyDescent="0.2">
      <c r="A163" s="24"/>
      <c r="B163" s="21"/>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x14ac:dyDescent="0.2">
      <c r="A164" s="24"/>
      <c r="B164" s="21"/>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x14ac:dyDescent="0.2">
      <c r="A165" s="24"/>
      <c r="B165" s="21"/>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x14ac:dyDescent="0.2">
      <c r="A166" s="24"/>
      <c r="B166" s="21"/>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x14ac:dyDescent="0.2">
      <c r="A167" s="24"/>
      <c r="B167" s="21"/>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x14ac:dyDescent="0.2">
      <c r="A168" s="24"/>
      <c r="B168" s="21"/>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x14ac:dyDescent="0.2">
      <c r="A169" s="24"/>
      <c r="B169" s="21"/>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x14ac:dyDescent="0.2">
      <c r="A170" s="24"/>
      <c r="B170" s="21"/>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x14ac:dyDescent="0.2">
      <c r="A171" s="24"/>
      <c r="B171" s="21"/>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x14ac:dyDescent="0.2">
      <c r="A172" s="24"/>
      <c r="B172" s="21"/>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x14ac:dyDescent="0.2">
      <c r="A173" s="24"/>
      <c r="B173" s="21"/>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x14ac:dyDescent="0.2">
      <c r="A174" s="24"/>
      <c r="B174" s="21"/>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x14ac:dyDescent="0.2">
      <c r="A175" s="24"/>
      <c r="B175" s="21"/>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x14ac:dyDescent="0.2">
      <c r="A176" s="24"/>
      <c r="B176" s="21"/>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x14ac:dyDescent="0.2">
      <c r="A177" s="24"/>
      <c r="B177" s="21"/>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x14ac:dyDescent="0.2">
      <c r="A178" s="24"/>
      <c r="B178" s="21"/>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x14ac:dyDescent="0.2">
      <c r="A179" s="24"/>
      <c r="B179" s="21"/>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x14ac:dyDescent="0.2">
      <c r="A180" s="24"/>
      <c r="B180" s="21"/>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x14ac:dyDescent="0.2">
      <c r="A181" s="24"/>
      <c r="B181" s="21"/>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row>
    <row r="182" spans="1:28" x14ac:dyDescent="0.2">
      <c r="A182" s="24"/>
      <c r="B182" s="21"/>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row>
    <row r="183" spans="1:28" x14ac:dyDescent="0.2">
      <c r="A183" s="24"/>
      <c r="B183" s="21"/>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row>
    <row r="184" spans="1:28" x14ac:dyDescent="0.2">
      <c r="A184" s="24"/>
      <c r="B184" s="21"/>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row>
    <row r="185" spans="1:28" x14ac:dyDescent="0.2">
      <c r="A185" s="24"/>
      <c r="B185" s="21"/>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x14ac:dyDescent="0.2">
      <c r="A186" s="24"/>
      <c r="B186" s="21"/>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row>
    <row r="187" spans="1:28" x14ac:dyDescent="0.2">
      <c r="A187" s="24"/>
      <c r="B187" s="21"/>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x14ac:dyDescent="0.2">
      <c r="A188" s="24"/>
      <c r="B188" s="21"/>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x14ac:dyDescent="0.2">
      <c r="A189" s="24"/>
      <c r="B189" s="21"/>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x14ac:dyDescent="0.2">
      <c r="A190" s="24"/>
      <c r="B190" s="21"/>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row>
    <row r="191" spans="1:28" x14ac:dyDescent="0.2">
      <c r="A191" s="24"/>
      <c r="B191" s="21"/>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row>
    <row r="192" spans="1:28" x14ac:dyDescent="0.2">
      <c r="A192" s="24"/>
      <c r="B192" s="21"/>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row>
    <row r="193" spans="1:28" x14ac:dyDescent="0.2">
      <c r="A193" s="24"/>
      <c r="B193" s="21"/>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row>
    <row r="194" spans="1:28" x14ac:dyDescent="0.2">
      <c r="A194" s="24"/>
      <c r="B194" s="21"/>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row>
    <row r="195" spans="1:28" x14ac:dyDescent="0.2">
      <c r="A195" s="24"/>
      <c r="B195" s="21"/>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row>
    <row r="196" spans="1:28" x14ac:dyDescent="0.2">
      <c r="A196" s="24"/>
      <c r="B196" s="21"/>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row>
    <row r="197" spans="1:28" x14ac:dyDescent="0.2">
      <c r="A197" s="24"/>
      <c r="B197" s="21"/>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row>
    <row r="198" spans="1:28" x14ac:dyDescent="0.2">
      <c r="A198" s="24"/>
      <c r="B198" s="21"/>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row>
    <row r="199" spans="1:28" x14ac:dyDescent="0.2">
      <c r="A199" s="24"/>
      <c r="B199" s="21"/>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row>
    <row r="200" spans="1:28" x14ac:dyDescent="0.2">
      <c r="A200" s="24"/>
      <c r="B200" s="21"/>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row>
    <row r="201" spans="1:28" x14ac:dyDescent="0.2">
      <c r="A201" s="24"/>
      <c r="B201" s="21"/>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row>
    <row r="202" spans="1:28" x14ac:dyDescent="0.2">
      <c r="A202" s="24"/>
      <c r="B202" s="21"/>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row>
    <row r="203" spans="1:28" x14ac:dyDescent="0.2">
      <c r="A203" s="24"/>
      <c r="B203" s="21"/>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row>
    <row r="204" spans="1:28" x14ac:dyDescent="0.2">
      <c r="A204" s="24"/>
      <c r="B204" s="21"/>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row>
    <row r="205" spans="1:28" x14ac:dyDescent="0.2">
      <c r="A205" s="24"/>
      <c r="B205" s="21"/>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row>
    <row r="206" spans="1:28" x14ac:dyDescent="0.2">
      <c r="A206" s="24"/>
      <c r="B206" s="21"/>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row>
    <row r="207" spans="1:28" x14ac:dyDescent="0.2">
      <c r="A207" s="24"/>
      <c r="B207" s="21"/>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row>
    <row r="208" spans="1:28" x14ac:dyDescent="0.2">
      <c r="A208" s="24"/>
      <c r="B208" s="21"/>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row>
    <row r="209" spans="1:28" x14ac:dyDescent="0.2">
      <c r="A209" s="24"/>
      <c r="B209" s="21"/>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row>
    <row r="210" spans="1:28" x14ac:dyDescent="0.2">
      <c r="A210" s="24"/>
      <c r="B210" s="21"/>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row>
    <row r="211" spans="1:28" x14ac:dyDescent="0.2">
      <c r="A211" s="24"/>
      <c r="B211" s="21"/>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row>
    <row r="212" spans="1:28" x14ac:dyDescent="0.2">
      <c r="A212" s="24"/>
      <c r="B212" s="21"/>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row>
    <row r="213" spans="1:28" x14ac:dyDescent="0.2">
      <c r="A213" s="24"/>
      <c r="B213" s="21"/>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row>
    <row r="214" spans="1:28" x14ac:dyDescent="0.2">
      <c r="A214" s="24"/>
      <c r="B214" s="21"/>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row>
    <row r="215" spans="1:28" x14ac:dyDescent="0.2">
      <c r="A215" s="24"/>
      <c r="B215" s="21"/>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row>
    <row r="216" spans="1:28" x14ac:dyDescent="0.2">
      <c r="A216" s="24"/>
      <c r="B216" s="21"/>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row>
    <row r="217" spans="1:28"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row>
    <row r="218" spans="1:28"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row>
    <row r="219" spans="1:28" x14ac:dyDescent="0.2">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row>
    <row r="220" spans="1:28" x14ac:dyDescent="0.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row>
    <row r="221" spans="1:28" x14ac:dyDescent="0.2">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row>
    <row r="222" spans="1:28" x14ac:dyDescent="0.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row>
    <row r="223" spans="1:28" x14ac:dyDescent="0.2">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row>
    <row r="224" spans="1:28" x14ac:dyDescent="0.2">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row>
    <row r="225" spans="1:28" x14ac:dyDescent="0.2">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row>
    <row r="226" spans="1:28" x14ac:dyDescent="0.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row>
    <row r="227" spans="1:28" x14ac:dyDescent="0.2">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row>
    <row r="228" spans="1:28" x14ac:dyDescent="0.2">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row>
    <row r="229" spans="1:28" x14ac:dyDescent="0.2">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row>
    <row r="230" spans="1:28" x14ac:dyDescent="0.2">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row>
    <row r="231" spans="1:28" x14ac:dyDescent="0.2">
      <c r="Q231" s="310">
        <v>1257</v>
      </c>
      <c r="R231" s="310">
        <v>7</v>
      </c>
      <c r="S231" s="310">
        <v>5.5688146380270488E-3</v>
      </c>
      <c r="T231" s="310">
        <v>5.367274957828554E-5</v>
      </c>
    </row>
    <row r="232" spans="1:28" x14ac:dyDescent="0.2">
      <c r="Q232" s="310">
        <v>542</v>
      </c>
      <c r="R232" s="310">
        <v>3</v>
      </c>
      <c r="S232" s="310">
        <v>5.5350553505535052E-3</v>
      </c>
      <c r="T232" s="310">
        <v>2.3002606962122375E-5</v>
      </c>
    </row>
    <row r="233" spans="1:28" x14ac:dyDescent="0.2">
      <c r="Q233" s="310">
        <v>1920</v>
      </c>
      <c r="R233" s="310">
        <v>10</v>
      </c>
      <c r="S233" s="310">
        <v>5.208333333333333E-3</v>
      </c>
      <c r="T233" s="310">
        <v>7.6675356540407909E-5</v>
      </c>
    </row>
    <row r="234" spans="1:28" x14ac:dyDescent="0.2">
      <c r="Q234" s="310">
        <v>194</v>
      </c>
      <c r="R234" s="310">
        <v>1</v>
      </c>
      <c r="S234" s="310">
        <v>5.1546391752577319E-3</v>
      </c>
      <c r="T234" s="310">
        <v>7.6675356540407912E-6</v>
      </c>
    </row>
    <row r="235" spans="1:28" x14ac:dyDescent="0.2">
      <c r="Q235" s="310">
        <v>597</v>
      </c>
      <c r="R235" s="310">
        <v>3</v>
      </c>
      <c r="S235" s="310">
        <v>5.0251256281407036E-3</v>
      </c>
      <c r="T235" s="310">
        <v>2.3002606962122375E-5</v>
      </c>
    </row>
    <row r="236" spans="1:28" x14ac:dyDescent="0.2">
      <c r="Q236" s="310">
        <v>2199</v>
      </c>
      <c r="R236" s="310">
        <v>11</v>
      </c>
      <c r="S236" s="310">
        <v>5.0022737608003635E-3</v>
      </c>
      <c r="T236" s="310">
        <v>8.4342892194448705E-5</v>
      </c>
    </row>
    <row r="237" spans="1:28" x14ac:dyDescent="0.2">
      <c r="Q237" s="310">
        <v>214</v>
      </c>
      <c r="R237" s="310">
        <v>1</v>
      </c>
      <c r="S237" s="310">
        <v>4.6728971962616819E-3</v>
      </c>
      <c r="T237" s="310">
        <v>7.6675356540407912E-6</v>
      </c>
    </row>
    <row r="238" spans="1:28" x14ac:dyDescent="0.2">
      <c r="Q238" s="310">
        <v>880</v>
      </c>
      <c r="R238" s="310">
        <v>4</v>
      </c>
      <c r="S238" s="310">
        <v>4.5454545454545452E-3</v>
      </c>
      <c r="T238" s="310">
        <v>3.0670142616163165E-5</v>
      </c>
    </row>
    <row r="239" spans="1:28" x14ac:dyDescent="0.2">
      <c r="Q239" s="310">
        <v>834</v>
      </c>
      <c r="R239" s="310">
        <v>3</v>
      </c>
      <c r="S239" s="310">
        <v>3.5971223021582736E-3</v>
      </c>
      <c r="T239" s="310">
        <v>2.3002606962122375E-5</v>
      </c>
    </row>
    <row r="240" spans="1:28" x14ac:dyDescent="0.2">
      <c r="Q240" s="310">
        <v>4174</v>
      </c>
      <c r="R240" s="310">
        <v>14</v>
      </c>
      <c r="S240" s="310">
        <v>3.3540967896502154E-3</v>
      </c>
      <c r="T240" s="310">
        <v>1.0734549915657108E-4</v>
      </c>
    </row>
    <row r="241" spans="17:20" x14ac:dyDescent="0.2">
      <c r="Q241" s="310">
        <v>598</v>
      </c>
      <c r="R241" s="310">
        <v>1</v>
      </c>
      <c r="S241" s="310">
        <v>1.6722408026755853E-3</v>
      </c>
      <c r="T241" s="310">
        <v>7.6675356540407912E-6</v>
      </c>
    </row>
    <row r="242" spans="17:20" x14ac:dyDescent="0.2">
      <c r="Q242" s="310">
        <v>2522</v>
      </c>
      <c r="R242" s="310">
        <v>3</v>
      </c>
      <c r="S242" s="310">
        <v>1.1895321173671688E-3</v>
      </c>
      <c r="T242" s="310">
        <v>2.3002606962122375E-5</v>
      </c>
    </row>
    <row r="243" spans="17:20" x14ac:dyDescent="0.2">
      <c r="Q243" s="310">
        <v>675</v>
      </c>
      <c r="R243" s="310">
        <v>0</v>
      </c>
      <c r="S243" s="310">
        <v>0</v>
      </c>
      <c r="T243" s="310">
        <v>0</v>
      </c>
    </row>
    <row r="244" spans="17:20" x14ac:dyDescent="0.2">
      <c r="Q244" s="310">
        <v>58</v>
      </c>
      <c r="R244" s="310">
        <v>0</v>
      </c>
      <c r="S244" s="310">
        <v>0</v>
      </c>
      <c r="T244" s="310">
        <v>0</v>
      </c>
    </row>
    <row r="245" spans="17:20" x14ac:dyDescent="0.2">
      <c r="Q245" s="310">
        <v>3</v>
      </c>
      <c r="R245" s="310">
        <v>0</v>
      </c>
      <c r="S245" s="310">
        <v>0</v>
      </c>
      <c r="T245" s="310">
        <v>0</v>
      </c>
    </row>
    <row r="246" spans="17:20" x14ac:dyDescent="0.2">
      <c r="Q246" s="310">
        <v>8</v>
      </c>
      <c r="R246" s="310">
        <v>0</v>
      </c>
      <c r="S246" s="310">
        <v>0</v>
      </c>
      <c r="T246" s="310">
        <v>0</v>
      </c>
    </row>
    <row r="247" spans="17:20" x14ac:dyDescent="0.2">
      <c r="Q247" s="310">
        <v>151</v>
      </c>
      <c r="R247" s="310">
        <v>0</v>
      </c>
      <c r="S247" s="310">
        <v>0</v>
      </c>
      <c r="T247" s="310">
        <v>0</v>
      </c>
    </row>
    <row r="248" spans="17:20" x14ac:dyDescent="0.2">
      <c r="Q248" s="310">
        <v>96</v>
      </c>
      <c r="R248" s="310">
        <v>0</v>
      </c>
      <c r="S248" s="310">
        <v>0</v>
      </c>
      <c r="T248" s="310">
        <v>0</v>
      </c>
    </row>
    <row r="249" spans="17:20" x14ac:dyDescent="0.2">
      <c r="Q249" s="310">
        <v>57</v>
      </c>
      <c r="R249" s="310">
        <v>0</v>
      </c>
      <c r="S249" s="310">
        <v>0</v>
      </c>
      <c r="T249" s="310">
        <v>0</v>
      </c>
    </row>
    <row r="250" spans="17:20" x14ac:dyDescent="0.2">
      <c r="Q250" s="310">
        <v>85</v>
      </c>
      <c r="R250" s="310">
        <v>0</v>
      </c>
      <c r="S250" s="310">
        <v>0</v>
      </c>
      <c r="T250" s="310">
        <v>0</v>
      </c>
    </row>
    <row r="251" spans="17:20" x14ac:dyDescent="0.2">
      <c r="Q251" s="310">
        <v>14</v>
      </c>
      <c r="R251" s="310">
        <v>0</v>
      </c>
      <c r="S251" s="310">
        <v>0</v>
      </c>
      <c r="T251" s="310">
        <v>0</v>
      </c>
    </row>
    <row r="252" spans="17:20" x14ac:dyDescent="0.2">
      <c r="Q252" s="310">
        <v>206</v>
      </c>
      <c r="R252" s="310">
        <v>0</v>
      </c>
      <c r="S252" s="310">
        <v>0</v>
      </c>
      <c r="T252" s="310">
        <v>0</v>
      </c>
    </row>
    <row r="253" spans="17:20" x14ac:dyDescent="0.2">
      <c r="Q253" s="310">
        <v>37</v>
      </c>
      <c r="R253" s="310">
        <v>0</v>
      </c>
      <c r="S253" s="310">
        <v>0</v>
      </c>
      <c r="T253" s="310">
        <v>0</v>
      </c>
    </row>
    <row r="254" spans="17:20" x14ac:dyDescent="0.2">
      <c r="Q254" s="310">
        <v>13</v>
      </c>
      <c r="R254" s="310">
        <v>0</v>
      </c>
      <c r="S254" s="310">
        <v>0</v>
      </c>
      <c r="T254" s="310">
        <v>0</v>
      </c>
    </row>
    <row r="255" spans="17:20" x14ac:dyDescent="0.2">
      <c r="Q255" s="310">
        <v>103</v>
      </c>
      <c r="R255" s="310">
        <v>0</v>
      </c>
      <c r="S255" s="310">
        <v>0</v>
      </c>
      <c r="T255" s="310">
        <v>0</v>
      </c>
    </row>
    <row r="256" spans="17:20" x14ac:dyDescent="0.2">
      <c r="Q256" s="310">
        <v>8</v>
      </c>
      <c r="R256" s="310">
        <v>0</v>
      </c>
      <c r="S256" s="310">
        <v>0</v>
      </c>
      <c r="T256" s="310">
        <v>0</v>
      </c>
    </row>
    <row r="257" spans="17:20" x14ac:dyDescent="0.2">
      <c r="Q257" s="310">
        <v>347</v>
      </c>
      <c r="R257" s="310">
        <v>0</v>
      </c>
      <c r="S257" s="310">
        <v>0</v>
      </c>
      <c r="T257" s="310">
        <v>0</v>
      </c>
    </row>
    <row r="258" spans="17:20" x14ac:dyDescent="0.2">
      <c r="Q258" s="310">
        <v>476</v>
      </c>
      <c r="R258" s="310">
        <v>0</v>
      </c>
      <c r="S258" s="310">
        <v>0</v>
      </c>
      <c r="T258" s="310">
        <v>0</v>
      </c>
    </row>
    <row r="259" spans="17:20" x14ac:dyDescent="0.2">
      <c r="Q259" s="310">
        <v>50</v>
      </c>
      <c r="R259" s="310">
        <v>0</v>
      </c>
      <c r="S259" s="310">
        <v>0</v>
      </c>
      <c r="T259" s="310">
        <v>0</v>
      </c>
    </row>
    <row r="260" spans="17:20" x14ac:dyDescent="0.2">
      <c r="Q260" s="310">
        <v>302</v>
      </c>
      <c r="R260" s="310">
        <v>0</v>
      </c>
      <c r="S260" s="310">
        <v>0</v>
      </c>
      <c r="T260" s="310">
        <v>0</v>
      </c>
    </row>
    <row r="261" spans="17:20" x14ac:dyDescent="0.2">
      <c r="Q261" s="310">
        <v>41</v>
      </c>
      <c r="R261" s="310">
        <v>0</v>
      </c>
      <c r="S261" s="310">
        <v>0</v>
      </c>
      <c r="T261" s="310">
        <v>0</v>
      </c>
    </row>
  </sheetData>
  <mergeCells count="4">
    <mergeCell ref="H1:I1"/>
    <mergeCell ref="A5:A6"/>
    <mergeCell ref="B5:B6"/>
    <mergeCell ref="C5:C6"/>
  </mergeCells>
  <hyperlinks>
    <hyperlink ref="H1:I1" location="Index!A1" display="Regresar al Índice" xr:uid="{00000000-0004-0000-0300-000000000000}"/>
  </hyperlinks>
  <pageMargins left="0.7" right="0.7" top="0.75" bottom="0.75" header="0.3" footer="0.3"/>
  <pageSetup orientation="portrait" horizontalDpi="4294967295" verticalDpi="4294967295"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ED3CF-4416-4324-913C-502D9BEF0E5B}">
  <sheetPr codeName="Hoja98"/>
  <dimension ref="A1:I186"/>
  <sheetViews>
    <sheetView zoomScale="70" zoomScaleNormal="70" workbookViewId="0">
      <pane xSplit="1" ySplit="5" topLeftCell="B6" activePane="bottomRight" state="frozen"/>
      <selection activeCell="A2" sqref="A2"/>
      <selection pane="topRight" activeCell="A2" sqref="A2"/>
      <selection pane="bottomLeft" activeCell="A2" sqref="A2"/>
      <selection pane="bottomRight" activeCell="A2" sqref="A2"/>
    </sheetView>
  </sheetViews>
  <sheetFormatPr baseColWidth="10" defaultRowHeight="12.75" x14ac:dyDescent="0.2"/>
  <cols>
    <col min="1" max="1" width="16" style="332" bestFit="1" customWidth="1"/>
    <col min="2" max="2" width="29.140625" style="332" bestFit="1" customWidth="1"/>
    <col min="3" max="3" width="16" style="333" bestFit="1" customWidth="1"/>
    <col min="4" max="4" width="18.7109375" style="333" bestFit="1" customWidth="1"/>
    <col min="5" max="16384" width="11.42578125" style="249"/>
  </cols>
  <sheetData>
    <row r="1" spans="1:9" x14ac:dyDescent="0.2">
      <c r="A1" s="107" t="s">
        <v>1812</v>
      </c>
      <c r="H1" s="409" t="s">
        <v>38</v>
      </c>
      <c r="I1" s="409"/>
    </row>
    <row r="5" spans="1:9" x14ac:dyDescent="0.2">
      <c r="A5" s="249" t="s">
        <v>1292</v>
      </c>
      <c r="B5" s="332" t="s">
        <v>1571</v>
      </c>
      <c r="C5" s="333" t="s">
        <v>1569</v>
      </c>
      <c r="D5" s="333" t="s">
        <v>418</v>
      </c>
    </row>
    <row r="6" spans="1:9" x14ac:dyDescent="0.2">
      <c r="A6" s="249" t="s">
        <v>1552</v>
      </c>
      <c r="B6" s="332">
        <v>428233</v>
      </c>
    </row>
    <row r="7" spans="1:9" x14ac:dyDescent="0.2">
      <c r="A7" s="249" t="s">
        <v>1572</v>
      </c>
      <c r="B7" s="332">
        <v>345148</v>
      </c>
      <c r="D7" s="333">
        <f>B7/B6-1</f>
        <v>-0.1940182097129366</v>
      </c>
    </row>
    <row r="8" spans="1:9" x14ac:dyDescent="0.2">
      <c r="A8" s="249" t="s">
        <v>1573</v>
      </c>
      <c r="B8" s="332">
        <v>382404</v>
      </c>
      <c r="D8" s="333">
        <f t="shared" ref="D8:D71" si="0">B8/B7-1</f>
        <v>0.10794210020049366</v>
      </c>
    </row>
    <row r="9" spans="1:9" x14ac:dyDescent="0.2">
      <c r="A9" s="249" t="s">
        <v>1574</v>
      </c>
      <c r="B9" s="332">
        <v>418498</v>
      </c>
      <c r="D9" s="333">
        <f t="shared" si="0"/>
        <v>9.438708800117146E-2</v>
      </c>
    </row>
    <row r="10" spans="1:9" x14ac:dyDescent="0.2">
      <c r="A10" s="249" t="s">
        <v>1575</v>
      </c>
      <c r="B10" s="332">
        <v>432200</v>
      </c>
      <c r="D10" s="333">
        <f t="shared" si="0"/>
        <v>3.2740897208588748E-2</v>
      </c>
    </row>
    <row r="11" spans="1:9" x14ac:dyDescent="0.2">
      <c r="A11" s="249" t="s">
        <v>1576</v>
      </c>
      <c r="B11" s="332">
        <v>423461</v>
      </c>
      <c r="D11" s="333">
        <f t="shared" si="0"/>
        <v>-2.0219805645534494E-2</v>
      </c>
    </row>
    <row r="12" spans="1:9" x14ac:dyDescent="0.2">
      <c r="A12" s="249" t="s">
        <v>1577</v>
      </c>
      <c r="B12" s="332">
        <v>467748</v>
      </c>
      <c r="D12" s="333">
        <f t="shared" si="0"/>
        <v>0.10458342090534911</v>
      </c>
    </row>
    <row r="13" spans="1:9" x14ac:dyDescent="0.2">
      <c r="A13" s="249" t="s">
        <v>1578</v>
      </c>
      <c r="B13" s="332">
        <v>441988</v>
      </c>
      <c r="D13" s="333">
        <f t="shared" si="0"/>
        <v>-5.5072389406261468E-2</v>
      </c>
    </row>
    <row r="14" spans="1:9" x14ac:dyDescent="0.2">
      <c r="A14" s="249" t="s">
        <v>1579</v>
      </c>
      <c r="B14" s="332">
        <v>425207</v>
      </c>
      <c r="D14" s="333">
        <f t="shared" si="0"/>
        <v>-3.7967094129252366E-2</v>
      </c>
    </row>
    <row r="15" spans="1:9" x14ac:dyDescent="0.2">
      <c r="A15" s="249" t="s">
        <v>1580</v>
      </c>
      <c r="B15" s="332">
        <v>424233</v>
      </c>
      <c r="D15" s="333">
        <f t="shared" si="0"/>
        <v>-2.2906490250630407E-3</v>
      </c>
    </row>
    <row r="16" spans="1:9" x14ac:dyDescent="0.2">
      <c r="A16" s="249" t="s">
        <v>1581</v>
      </c>
      <c r="B16" s="332">
        <v>406171</v>
      </c>
      <c r="D16" s="333">
        <f t="shared" si="0"/>
        <v>-4.2575660073591592E-2</v>
      </c>
    </row>
    <row r="17" spans="1:4" x14ac:dyDescent="0.2">
      <c r="A17" s="249" t="s">
        <v>1217</v>
      </c>
      <c r="B17" s="332">
        <v>502592</v>
      </c>
      <c r="D17" s="333">
        <f t="shared" si="0"/>
        <v>0.23739016325636242</v>
      </c>
    </row>
    <row r="18" spans="1:4" x14ac:dyDescent="0.2">
      <c r="A18" s="249" t="s">
        <v>1553</v>
      </c>
      <c r="B18" s="332">
        <v>448818</v>
      </c>
      <c r="C18" s="333">
        <f>B18/B6-1</f>
        <v>4.8069625647719771E-2</v>
      </c>
      <c r="D18" s="333">
        <f t="shared" si="0"/>
        <v>-0.1069933464917866</v>
      </c>
    </row>
    <row r="19" spans="1:4" x14ac:dyDescent="0.2">
      <c r="A19" s="249" t="s">
        <v>1582</v>
      </c>
      <c r="B19" s="332">
        <v>367554</v>
      </c>
      <c r="C19" s="333">
        <f t="shared" ref="C19:C82" si="1">B19/B7-1</f>
        <v>6.4917079050146542E-2</v>
      </c>
      <c r="D19" s="333">
        <f t="shared" si="0"/>
        <v>-0.1810622568613558</v>
      </c>
    </row>
    <row r="20" spans="1:4" x14ac:dyDescent="0.2">
      <c r="A20" s="249" t="s">
        <v>1583</v>
      </c>
      <c r="B20" s="332">
        <v>408591</v>
      </c>
      <c r="C20" s="333">
        <f t="shared" si="1"/>
        <v>6.8479932218282302E-2</v>
      </c>
      <c r="D20" s="333">
        <f t="shared" si="0"/>
        <v>0.11164890056971211</v>
      </c>
    </row>
    <row r="21" spans="1:4" x14ac:dyDescent="0.2">
      <c r="A21" s="249" t="s">
        <v>1584</v>
      </c>
      <c r="B21" s="332">
        <v>400656</v>
      </c>
      <c r="C21" s="333">
        <f t="shared" si="1"/>
        <v>-4.2633417602951473E-2</v>
      </c>
      <c r="D21" s="333">
        <f t="shared" si="0"/>
        <v>-1.9420398393503513E-2</v>
      </c>
    </row>
    <row r="22" spans="1:4" x14ac:dyDescent="0.2">
      <c r="A22" s="249" t="s">
        <v>1585</v>
      </c>
      <c r="B22" s="332">
        <v>434935</v>
      </c>
      <c r="C22" s="333">
        <f t="shared" si="1"/>
        <v>6.3280888477557085E-3</v>
      </c>
      <c r="D22" s="333">
        <f t="shared" si="0"/>
        <v>8.5557186214608061E-2</v>
      </c>
    </row>
    <row r="23" spans="1:4" x14ac:dyDescent="0.2">
      <c r="A23" s="249" t="s">
        <v>1586</v>
      </c>
      <c r="B23" s="332">
        <v>431361</v>
      </c>
      <c r="C23" s="333">
        <f t="shared" si="1"/>
        <v>1.865579120627392E-2</v>
      </c>
      <c r="D23" s="333">
        <f t="shared" si="0"/>
        <v>-8.2173198293997718E-3</v>
      </c>
    </row>
    <row r="24" spans="1:4" x14ac:dyDescent="0.2">
      <c r="A24" s="249" t="s">
        <v>1587</v>
      </c>
      <c r="B24" s="332">
        <v>473259</v>
      </c>
      <c r="C24" s="333">
        <f t="shared" si="1"/>
        <v>1.178198517150264E-2</v>
      </c>
      <c r="D24" s="333">
        <f t="shared" si="0"/>
        <v>9.7129782247352026E-2</v>
      </c>
    </row>
    <row r="25" spans="1:4" x14ac:dyDescent="0.2">
      <c r="A25" s="249" t="s">
        <v>1588</v>
      </c>
      <c r="B25" s="332">
        <v>457019</v>
      </c>
      <c r="C25" s="333">
        <f t="shared" si="1"/>
        <v>3.4007710616577924E-2</v>
      </c>
      <c r="D25" s="333">
        <f t="shared" si="0"/>
        <v>-3.4315248098821138E-2</v>
      </c>
    </row>
    <row r="26" spans="1:4" x14ac:dyDescent="0.2">
      <c r="A26" s="249" t="s">
        <v>1589</v>
      </c>
      <c r="B26" s="332">
        <v>434665</v>
      </c>
      <c r="C26" s="333">
        <f t="shared" si="1"/>
        <v>2.2243283859390894E-2</v>
      </c>
      <c r="D26" s="333">
        <f t="shared" si="0"/>
        <v>-4.8912627264949604E-2</v>
      </c>
    </row>
    <row r="27" spans="1:4" x14ac:dyDescent="0.2">
      <c r="A27" s="249" t="s">
        <v>1590</v>
      </c>
      <c r="B27" s="332">
        <v>452449</v>
      </c>
      <c r="C27" s="333">
        <f t="shared" si="1"/>
        <v>6.6510620343066096E-2</v>
      </c>
      <c r="D27" s="333">
        <f t="shared" si="0"/>
        <v>4.0914267309307251E-2</v>
      </c>
    </row>
    <row r="28" spans="1:4" x14ac:dyDescent="0.2">
      <c r="A28" s="249" t="s">
        <v>1591</v>
      </c>
      <c r="B28" s="332">
        <v>423051</v>
      </c>
      <c r="C28" s="333">
        <f t="shared" si="1"/>
        <v>4.1558850828838034E-2</v>
      </c>
      <c r="D28" s="333">
        <f t="shared" si="0"/>
        <v>-6.4975278981719509E-2</v>
      </c>
    </row>
    <row r="29" spans="1:4" x14ac:dyDescent="0.2">
      <c r="A29" s="249" t="s">
        <v>1218</v>
      </c>
      <c r="B29" s="332">
        <v>487675</v>
      </c>
      <c r="C29" s="333">
        <f t="shared" si="1"/>
        <v>-2.9680138163759029E-2</v>
      </c>
      <c r="D29" s="333">
        <f t="shared" si="0"/>
        <v>0.15275699620140371</v>
      </c>
    </row>
    <row r="30" spans="1:4" x14ac:dyDescent="0.2">
      <c r="A30" s="249" t="s">
        <v>1554</v>
      </c>
      <c r="B30" s="332">
        <v>451589</v>
      </c>
      <c r="C30" s="333">
        <f t="shared" si="1"/>
        <v>6.1739948041299453E-3</v>
      </c>
      <c r="D30" s="333">
        <f t="shared" si="0"/>
        <v>-7.3996001435382208E-2</v>
      </c>
    </row>
    <row r="31" spans="1:4" x14ac:dyDescent="0.2">
      <c r="A31" s="249" t="s">
        <v>1592</v>
      </c>
      <c r="B31" s="332">
        <v>387975</v>
      </c>
      <c r="C31" s="333">
        <f t="shared" si="1"/>
        <v>5.5559183140436508E-2</v>
      </c>
      <c r="D31" s="333">
        <f t="shared" si="0"/>
        <v>-0.14086702731908884</v>
      </c>
    </row>
    <row r="32" spans="1:4" x14ac:dyDescent="0.2">
      <c r="A32" s="249" t="s">
        <v>1593</v>
      </c>
      <c r="B32" s="332">
        <v>398440</v>
      </c>
      <c r="C32" s="333">
        <f t="shared" si="1"/>
        <v>-2.4843914819464907E-2</v>
      </c>
      <c r="D32" s="333">
        <f t="shared" si="0"/>
        <v>2.6973387460532239E-2</v>
      </c>
    </row>
    <row r="33" spans="1:4" x14ac:dyDescent="0.2">
      <c r="A33" s="249" t="s">
        <v>1594</v>
      </c>
      <c r="B33" s="332">
        <v>474575</v>
      </c>
      <c r="C33" s="333">
        <f t="shared" si="1"/>
        <v>0.1844949283175592</v>
      </c>
      <c r="D33" s="333">
        <f t="shared" si="0"/>
        <v>0.19108272261821102</v>
      </c>
    </row>
    <row r="34" spans="1:4" x14ac:dyDescent="0.2">
      <c r="A34" s="249" t="s">
        <v>1595</v>
      </c>
      <c r="B34" s="332">
        <v>460087</v>
      </c>
      <c r="C34" s="333">
        <f t="shared" si="1"/>
        <v>5.7829330819547664E-2</v>
      </c>
      <c r="D34" s="333">
        <f t="shared" si="0"/>
        <v>-3.0528367486698627E-2</v>
      </c>
    </row>
    <row r="35" spans="1:4" x14ac:dyDescent="0.2">
      <c r="A35" s="249" t="s">
        <v>1596</v>
      </c>
      <c r="B35" s="332">
        <v>472972</v>
      </c>
      <c r="C35" s="333">
        <f t="shared" si="1"/>
        <v>9.6464446252674696E-2</v>
      </c>
      <c r="D35" s="333">
        <f t="shared" si="0"/>
        <v>2.8005572859046257E-2</v>
      </c>
    </row>
    <row r="36" spans="1:4" x14ac:dyDescent="0.2">
      <c r="A36" s="249" t="s">
        <v>1597</v>
      </c>
      <c r="B36" s="332">
        <v>506827</v>
      </c>
      <c r="C36" s="333">
        <f t="shared" si="1"/>
        <v>7.0929448779632365E-2</v>
      </c>
      <c r="D36" s="333">
        <f t="shared" si="0"/>
        <v>7.1579290105968196E-2</v>
      </c>
    </row>
    <row r="37" spans="1:4" x14ac:dyDescent="0.2">
      <c r="A37" s="249" t="s">
        <v>1598</v>
      </c>
      <c r="B37" s="332">
        <v>477907</v>
      </c>
      <c r="C37" s="333">
        <f t="shared" si="1"/>
        <v>4.5704883166783006E-2</v>
      </c>
      <c r="D37" s="333">
        <f t="shared" si="0"/>
        <v>-5.7060890599750946E-2</v>
      </c>
    </row>
    <row r="38" spans="1:4" x14ac:dyDescent="0.2">
      <c r="A38" s="249" t="s">
        <v>1599</v>
      </c>
      <c r="B38" s="332">
        <v>459891</v>
      </c>
      <c r="C38" s="333">
        <f t="shared" si="1"/>
        <v>5.8035498602371893E-2</v>
      </c>
      <c r="D38" s="333">
        <f t="shared" si="0"/>
        <v>-3.7697711060938666E-2</v>
      </c>
    </row>
    <row r="39" spans="1:4" x14ac:dyDescent="0.2">
      <c r="A39" s="249" t="s">
        <v>1600</v>
      </c>
      <c r="B39" s="332">
        <v>481286</v>
      </c>
      <c r="C39" s="333">
        <f t="shared" si="1"/>
        <v>6.3735360228445614E-2</v>
      </c>
      <c r="D39" s="333">
        <f t="shared" si="0"/>
        <v>4.6521893231222133E-2</v>
      </c>
    </row>
    <row r="40" spans="1:4" x14ac:dyDescent="0.2">
      <c r="A40" s="249" t="s">
        <v>1601</v>
      </c>
      <c r="B40" s="332">
        <v>482157</v>
      </c>
      <c r="C40" s="333">
        <f t="shared" si="1"/>
        <v>0.13971365154555837</v>
      </c>
      <c r="D40" s="333">
        <f t="shared" si="0"/>
        <v>1.8097347523093887E-3</v>
      </c>
    </row>
    <row r="41" spans="1:4" x14ac:dyDescent="0.2">
      <c r="A41" s="249" t="s">
        <v>1219</v>
      </c>
      <c r="B41" s="332">
        <v>576055</v>
      </c>
      <c r="C41" s="333">
        <f t="shared" si="1"/>
        <v>0.18122725175578003</v>
      </c>
      <c r="D41" s="333">
        <f t="shared" si="0"/>
        <v>0.19474569486702453</v>
      </c>
    </row>
    <row r="42" spans="1:4" x14ac:dyDescent="0.2">
      <c r="A42" s="249" t="s">
        <v>1555</v>
      </c>
      <c r="B42" s="332">
        <v>489713</v>
      </c>
      <c r="C42" s="333">
        <f t="shared" si="1"/>
        <v>8.4421896901828886E-2</v>
      </c>
      <c r="D42" s="333">
        <f t="shared" si="0"/>
        <v>-0.14988499362040086</v>
      </c>
    </row>
    <row r="43" spans="1:4" x14ac:dyDescent="0.2">
      <c r="A43" s="249" t="s">
        <v>1602</v>
      </c>
      <c r="B43" s="332">
        <v>454285</v>
      </c>
      <c r="C43" s="333">
        <f t="shared" si="1"/>
        <v>0.17091307429602431</v>
      </c>
      <c r="D43" s="333">
        <f t="shared" si="0"/>
        <v>-7.2344413973082222E-2</v>
      </c>
    </row>
    <row r="44" spans="1:4" x14ac:dyDescent="0.2">
      <c r="A44" s="249" t="s">
        <v>1603</v>
      </c>
      <c r="B44" s="332">
        <v>451635</v>
      </c>
      <c r="C44" s="333">
        <f t="shared" si="1"/>
        <v>0.1335081819094468</v>
      </c>
      <c r="D44" s="333">
        <f t="shared" si="0"/>
        <v>-5.8333425052554677E-3</v>
      </c>
    </row>
    <row r="45" spans="1:4" x14ac:dyDescent="0.2">
      <c r="A45" s="249" t="s">
        <v>1604</v>
      </c>
      <c r="B45" s="332">
        <v>434317</v>
      </c>
      <c r="C45" s="333">
        <f t="shared" si="1"/>
        <v>-8.4829584364958133E-2</v>
      </c>
      <c r="D45" s="333">
        <f t="shared" si="0"/>
        <v>-3.8345123827869809E-2</v>
      </c>
    </row>
    <row r="46" spans="1:4" x14ac:dyDescent="0.2">
      <c r="A46" s="249" t="s">
        <v>1605</v>
      </c>
      <c r="B46" s="332">
        <v>503921</v>
      </c>
      <c r="C46" s="333">
        <f t="shared" si="1"/>
        <v>9.5273285269959818E-2</v>
      </c>
      <c r="D46" s="333">
        <f t="shared" si="0"/>
        <v>0.16026082331568881</v>
      </c>
    </row>
    <row r="47" spans="1:4" x14ac:dyDescent="0.2">
      <c r="A47" s="249" t="s">
        <v>1606</v>
      </c>
      <c r="B47" s="332">
        <v>504019</v>
      </c>
      <c r="C47" s="333">
        <f t="shared" si="1"/>
        <v>6.5642363607147924E-2</v>
      </c>
      <c r="D47" s="333">
        <f t="shared" si="0"/>
        <v>1.9447492761770491E-4</v>
      </c>
    </row>
    <row r="48" spans="1:4" x14ac:dyDescent="0.2">
      <c r="A48" s="249" t="s">
        <v>1607</v>
      </c>
      <c r="B48" s="332">
        <v>507476</v>
      </c>
      <c r="C48" s="333">
        <f t="shared" si="1"/>
        <v>1.2805158367648062E-3</v>
      </c>
      <c r="D48" s="333">
        <f t="shared" si="0"/>
        <v>6.8588684156747348E-3</v>
      </c>
    </row>
    <row r="49" spans="1:4" x14ac:dyDescent="0.2">
      <c r="A49" s="249" t="s">
        <v>1608</v>
      </c>
      <c r="B49" s="332">
        <v>515537</v>
      </c>
      <c r="C49" s="333">
        <f t="shared" si="1"/>
        <v>7.8739168917802083E-2</v>
      </c>
      <c r="D49" s="333">
        <f t="shared" si="0"/>
        <v>1.5884495030306756E-2</v>
      </c>
    </row>
    <row r="50" spans="1:4" x14ac:dyDescent="0.2">
      <c r="A50" s="249" t="s">
        <v>1609</v>
      </c>
      <c r="B50" s="332">
        <v>503439</v>
      </c>
      <c r="C50" s="333">
        <f t="shared" si="1"/>
        <v>9.4692003105083522E-2</v>
      </c>
      <c r="D50" s="333">
        <f t="shared" si="0"/>
        <v>-2.3466792878105713E-2</v>
      </c>
    </row>
    <row r="51" spans="1:4" x14ac:dyDescent="0.2">
      <c r="A51" s="249" t="s">
        <v>1610</v>
      </c>
      <c r="B51" s="332">
        <v>526589</v>
      </c>
      <c r="C51" s="333">
        <f t="shared" si="1"/>
        <v>9.4129062553242715E-2</v>
      </c>
      <c r="D51" s="333">
        <f t="shared" si="0"/>
        <v>4.5983723946694699E-2</v>
      </c>
    </row>
    <row r="52" spans="1:4" x14ac:dyDescent="0.2">
      <c r="A52" s="249" t="s">
        <v>1611</v>
      </c>
      <c r="B52" s="332">
        <v>546118</v>
      </c>
      <c r="C52" s="333">
        <f t="shared" si="1"/>
        <v>0.13265596061034057</v>
      </c>
      <c r="D52" s="333">
        <f t="shared" si="0"/>
        <v>3.7085848735921134E-2</v>
      </c>
    </row>
    <row r="53" spans="1:4" x14ac:dyDescent="0.2">
      <c r="A53" s="249" t="s">
        <v>1220</v>
      </c>
      <c r="B53" s="332">
        <v>653083</v>
      </c>
      <c r="C53" s="333">
        <f t="shared" si="1"/>
        <v>0.13371639860777185</v>
      </c>
      <c r="D53" s="333">
        <f t="shared" si="0"/>
        <v>0.19586426376717125</v>
      </c>
    </row>
    <row r="54" spans="1:4" x14ac:dyDescent="0.2">
      <c r="A54" s="249" t="s">
        <v>1556</v>
      </c>
      <c r="B54" s="332">
        <v>577904</v>
      </c>
      <c r="C54" s="333">
        <f t="shared" si="1"/>
        <v>0.1800871122473775</v>
      </c>
      <c r="D54" s="333">
        <f t="shared" si="0"/>
        <v>-0.11511400541738182</v>
      </c>
    </row>
    <row r="55" spans="1:4" x14ac:dyDescent="0.2">
      <c r="A55" s="249" t="s">
        <v>1612</v>
      </c>
      <c r="B55" s="332">
        <v>521280</v>
      </c>
      <c r="C55" s="333">
        <f t="shared" si="1"/>
        <v>0.14747350231682743</v>
      </c>
      <c r="D55" s="333">
        <f t="shared" si="0"/>
        <v>-9.7981671696337092E-2</v>
      </c>
    </row>
    <row r="56" spans="1:4" x14ac:dyDescent="0.2">
      <c r="A56" s="249" t="s">
        <v>1613</v>
      </c>
      <c r="B56" s="332">
        <v>524399</v>
      </c>
      <c r="C56" s="333">
        <f t="shared" si="1"/>
        <v>0.16111240271458138</v>
      </c>
      <c r="D56" s="333">
        <f t="shared" si="0"/>
        <v>5.9833486801719182E-3</v>
      </c>
    </row>
    <row r="57" spans="1:4" x14ac:dyDescent="0.2">
      <c r="A57" s="249" t="s">
        <v>1614</v>
      </c>
      <c r="B57" s="332">
        <v>526082</v>
      </c>
      <c r="C57" s="333">
        <f t="shared" si="1"/>
        <v>0.21128576592673087</v>
      </c>
      <c r="D57" s="333">
        <f t="shared" si="0"/>
        <v>3.2093882711445865E-3</v>
      </c>
    </row>
    <row r="58" spans="1:4" x14ac:dyDescent="0.2">
      <c r="A58" s="249" t="s">
        <v>1615</v>
      </c>
      <c r="B58" s="332">
        <v>579240</v>
      </c>
      <c r="C58" s="333">
        <f t="shared" si="1"/>
        <v>0.14946588850236453</v>
      </c>
      <c r="D58" s="333">
        <f t="shared" si="0"/>
        <v>0.10104508422641345</v>
      </c>
    </row>
    <row r="59" spans="1:4" x14ac:dyDescent="0.2">
      <c r="A59" s="249" t="s">
        <v>1616</v>
      </c>
      <c r="B59" s="332">
        <v>566559</v>
      </c>
      <c r="C59" s="333">
        <f t="shared" si="1"/>
        <v>0.12408262386933822</v>
      </c>
      <c r="D59" s="333">
        <f t="shared" si="0"/>
        <v>-2.1892479801118747E-2</v>
      </c>
    </row>
    <row r="60" spans="1:4" x14ac:dyDescent="0.2">
      <c r="A60" s="249" t="s">
        <v>1617</v>
      </c>
      <c r="B60" s="332">
        <v>582114</v>
      </c>
      <c r="C60" s="333">
        <f t="shared" si="1"/>
        <v>0.1470769060999928</v>
      </c>
      <c r="D60" s="333">
        <f t="shared" si="0"/>
        <v>2.745521649113325E-2</v>
      </c>
    </row>
    <row r="61" spans="1:4" x14ac:dyDescent="0.2">
      <c r="A61" s="249" t="s">
        <v>1618</v>
      </c>
      <c r="B61" s="332">
        <v>584633</v>
      </c>
      <c r="C61" s="333">
        <f t="shared" si="1"/>
        <v>0.13402723761825053</v>
      </c>
      <c r="D61" s="333">
        <f t="shared" si="0"/>
        <v>4.327331072607743E-3</v>
      </c>
    </row>
    <row r="62" spans="1:4" x14ac:dyDescent="0.2">
      <c r="A62" s="249" t="s">
        <v>1619</v>
      </c>
      <c r="B62" s="332">
        <v>519864</v>
      </c>
      <c r="C62" s="333">
        <f t="shared" si="1"/>
        <v>3.2625601115527481E-2</v>
      </c>
      <c r="D62" s="333">
        <f t="shared" si="0"/>
        <v>-0.11078574079807335</v>
      </c>
    </row>
    <row r="63" spans="1:4" x14ac:dyDescent="0.2">
      <c r="A63" s="249" t="s">
        <v>1620</v>
      </c>
      <c r="B63" s="332">
        <v>560538</v>
      </c>
      <c r="C63" s="333">
        <f t="shared" si="1"/>
        <v>6.4469633813087679E-2</v>
      </c>
      <c r="D63" s="333">
        <f t="shared" si="0"/>
        <v>7.8239693458289183E-2</v>
      </c>
    </row>
    <row r="64" spans="1:4" x14ac:dyDescent="0.2">
      <c r="A64" s="249" t="s">
        <v>1621</v>
      </c>
      <c r="B64" s="332">
        <v>584528</v>
      </c>
      <c r="C64" s="333">
        <f t="shared" si="1"/>
        <v>7.033278522224129E-2</v>
      </c>
      <c r="D64" s="333">
        <f t="shared" si="0"/>
        <v>4.2798168902019151E-2</v>
      </c>
    </row>
    <row r="65" spans="1:4" x14ac:dyDescent="0.2">
      <c r="A65" s="249" t="s">
        <v>1221</v>
      </c>
      <c r="B65" s="332">
        <v>632984</v>
      </c>
      <c r="C65" s="333">
        <f t="shared" si="1"/>
        <v>-3.0775567577168594E-2</v>
      </c>
      <c r="D65" s="333">
        <f t="shared" si="0"/>
        <v>8.2897654175676738E-2</v>
      </c>
    </row>
    <row r="66" spans="1:4" x14ac:dyDescent="0.2">
      <c r="A66" s="249" t="s">
        <v>1557</v>
      </c>
      <c r="B66" s="332">
        <v>580065</v>
      </c>
      <c r="C66" s="333">
        <f t="shared" si="1"/>
        <v>3.7393753979899635E-3</v>
      </c>
      <c r="D66" s="333">
        <f t="shared" si="0"/>
        <v>-8.3602429129330247E-2</v>
      </c>
    </row>
    <row r="67" spans="1:4" x14ac:dyDescent="0.2">
      <c r="A67" s="249" t="s">
        <v>1622</v>
      </c>
      <c r="B67" s="332">
        <v>474527</v>
      </c>
      <c r="C67" s="333">
        <f t="shared" si="1"/>
        <v>-8.9688842848373196E-2</v>
      </c>
      <c r="D67" s="333">
        <f t="shared" si="0"/>
        <v>-0.18194167894977287</v>
      </c>
    </row>
    <row r="68" spans="1:4" x14ac:dyDescent="0.2">
      <c r="A68" s="249" t="s">
        <v>1623</v>
      </c>
      <c r="B68" s="332">
        <v>490907</v>
      </c>
      <c r="C68" s="333">
        <f t="shared" si="1"/>
        <v>-6.3867398679249954E-2</v>
      </c>
      <c r="D68" s="333">
        <f t="shared" si="0"/>
        <v>3.4518583768679223E-2</v>
      </c>
    </row>
    <row r="69" spans="1:4" x14ac:dyDescent="0.2">
      <c r="A69" s="249" t="s">
        <v>1624</v>
      </c>
      <c r="B69" s="332">
        <v>551374</v>
      </c>
      <c r="C69" s="333">
        <f t="shared" si="1"/>
        <v>4.8076155428241174E-2</v>
      </c>
      <c r="D69" s="333">
        <f t="shared" si="0"/>
        <v>0.12317404314870228</v>
      </c>
    </row>
    <row r="70" spans="1:4" x14ac:dyDescent="0.2">
      <c r="A70" s="249" t="s">
        <v>1625</v>
      </c>
      <c r="B70" s="332">
        <v>569511</v>
      </c>
      <c r="C70" s="333">
        <f t="shared" si="1"/>
        <v>-1.6796146674953438E-2</v>
      </c>
      <c r="D70" s="333">
        <f t="shared" si="0"/>
        <v>3.2894187974042977E-2</v>
      </c>
    </row>
    <row r="71" spans="1:4" x14ac:dyDescent="0.2">
      <c r="A71" s="249" t="s">
        <v>1626</v>
      </c>
      <c r="B71" s="332">
        <v>535825</v>
      </c>
      <c r="C71" s="333">
        <f t="shared" si="1"/>
        <v>-5.4246777475955743E-2</v>
      </c>
      <c r="D71" s="333">
        <f t="shared" si="0"/>
        <v>-5.9148989220576986E-2</v>
      </c>
    </row>
    <row r="72" spans="1:4" x14ac:dyDescent="0.2">
      <c r="A72" s="249" t="s">
        <v>1627</v>
      </c>
      <c r="B72" s="332">
        <v>584554</v>
      </c>
      <c r="C72" s="333">
        <f t="shared" si="1"/>
        <v>4.1916188238042551E-3</v>
      </c>
      <c r="D72" s="333">
        <f t="shared" ref="D72:D135" si="2">B72/B71-1</f>
        <v>9.0942005318900732E-2</v>
      </c>
    </row>
    <row r="73" spans="1:4" x14ac:dyDescent="0.2">
      <c r="A73" s="249" t="s">
        <v>1628</v>
      </c>
      <c r="B73" s="332">
        <v>566517</v>
      </c>
      <c r="C73" s="333">
        <f t="shared" si="1"/>
        <v>-3.0986961050778916E-2</v>
      </c>
      <c r="D73" s="333">
        <f t="shared" si="2"/>
        <v>-3.0856003038213786E-2</v>
      </c>
    </row>
    <row r="74" spans="1:4" x14ac:dyDescent="0.2">
      <c r="A74" s="249" t="s">
        <v>1629</v>
      </c>
      <c r="B74" s="332">
        <v>506359</v>
      </c>
      <c r="C74" s="333">
        <f t="shared" si="1"/>
        <v>-2.597794807872833E-2</v>
      </c>
      <c r="D74" s="333">
        <f t="shared" si="2"/>
        <v>-0.10618922291828847</v>
      </c>
    </row>
    <row r="75" spans="1:4" x14ac:dyDescent="0.2">
      <c r="A75" s="249" t="s">
        <v>1630</v>
      </c>
      <c r="B75" s="332">
        <v>534807</v>
      </c>
      <c r="C75" s="333">
        <f t="shared" si="1"/>
        <v>-4.590411354805557E-2</v>
      </c>
      <c r="D75" s="333">
        <f t="shared" si="2"/>
        <v>5.6181483887913553E-2</v>
      </c>
    </row>
    <row r="76" spans="1:4" x14ac:dyDescent="0.2">
      <c r="A76" s="249" t="s">
        <v>1631</v>
      </c>
      <c r="B76" s="332">
        <v>532271</v>
      </c>
      <c r="C76" s="333">
        <f t="shared" si="1"/>
        <v>-8.9400336681904058E-2</v>
      </c>
      <c r="D76" s="333">
        <f t="shared" si="2"/>
        <v>-4.7418975443477285E-3</v>
      </c>
    </row>
    <row r="77" spans="1:4" x14ac:dyDescent="0.2">
      <c r="A77" s="249" t="s">
        <v>1222</v>
      </c>
      <c r="B77" s="332">
        <v>619937</v>
      </c>
      <c r="C77" s="333">
        <f t="shared" si="1"/>
        <v>-2.0611895403359282E-2</v>
      </c>
      <c r="D77" s="333">
        <f t="shared" si="2"/>
        <v>0.16470181542860685</v>
      </c>
    </row>
    <row r="78" spans="1:4" x14ac:dyDescent="0.2">
      <c r="A78" s="249" t="s">
        <v>1558</v>
      </c>
      <c r="B78" s="332">
        <v>530657</v>
      </c>
      <c r="C78" s="333">
        <f t="shared" si="1"/>
        <v>-8.5176661236240792E-2</v>
      </c>
      <c r="D78" s="333">
        <f t="shared" si="2"/>
        <v>-0.14401463374504186</v>
      </c>
    </row>
    <row r="79" spans="1:4" x14ac:dyDescent="0.2">
      <c r="A79" s="249" t="s">
        <v>1632</v>
      </c>
      <c r="B79" s="332">
        <v>480181</v>
      </c>
      <c r="C79" s="333">
        <f t="shared" si="1"/>
        <v>1.1915022748969051E-2</v>
      </c>
      <c r="D79" s="333">
        <f t="shared" si="2"/>
        <v>-9.5119823162607808E-2</v>
      </c>
    </row>
    <row r="80" spans="1:4" x14ac:dyDescent="0.2">
      <c r="A80" s="249" t="s">
        <v>1633</v>
      </c>
      <c r="B80" s="332">
        <v>447779</v>
      </c>
      <c r="C80" s="333">
        <f t="shared" si="1"/>
        <v>-8.7853707525050617E-2</v>
      </c>
      <c r="D80" s="333">
        <f t="shared" si="2"/>
        <v>-6.7478721565409683E-2</v>
      </c>
    </row>
    <row r="81" spans="1:4" x14ac:dyDescent="0.2">
      <c r="A81" s="249" t="s">
        <v>1634</v>
      </c>
      <c r="B81" s="332">
        <v>480567</v>
      </c>
      <c r="C81" s="333">
        <f t="shared" si="1"/>
        <v>-0.12841918552561415</v>
      </c>
      <c r="D81" s="333">
        <f t="shared" si="2"/>
        <v>7.3223621473986089E-2</v>
      </c>
    </row>
    <row r="82" spans="1:4" x14ac:dyDescent="0.2">
      <c r="A82" s="249" t="s">
        <v>1635</v>
      </c>
      <c r="B82" s="332">
        <v>553779</v>
      </c>
      <c r="C82" s="333">
        <f t="shared" si="1"/>
        <v>-2.7623698225319626E-2</v>
      </c>
      <c r="D82" s="333">
        <f t="shared" si="2"/>
        <v>0.152345042418643</v>
      </c>
    </row>
    <row r="83" spans="1:4" x14ac:dyDescent="0.2">
      <c r="A83" s="249" t="s">
        <v>1636</v>
      </c>
      <c r="B83" s="332">
        <v>501339</v>
      </c>
      <c r="C83" s="333">
        <f t="shared" ref="C83:C146" si="3">B83/B71-1</f>
        <v>-6.4360565483133514E-2</v>
      </c>
      <c r="D83" s="333">
        <f t="shared" si="2"/>
        <v>-9.4694815079661709E-2</v>
      </c>
    </row>
    <row r="84" spans="1:4" x14ac:dyDescent="0.2">
      <c r="A84" s="249" t="s">
        <v>1637</v>
      </c>
      <c r="B84" s="332">
        <v>527249</v>
      </c>
      <c r="C84" s="333">
        <f t="shared" si="3"/>
        <v>-9.8032003886723951E-2</v>
      </c>
      <c r="D84" s="333">
        <f t="shared" si="2"/>
        <v>5.1681596684080011E-2</v>
      </c>
    </row>
    <row r="85" spans="1:4" x14ac:dyDescent="0.2">
      <c r="A85" s="249" t="s">
        <v>1638</v>
      </c>
      <c r="B85" s="332">
        <v>511483</v>
      </c>
      <c r="C85" s="333">
        <f t="shared" si="3"/>
        <v>-9.714448110118501E-2</v>
      </c>
      <c r="D85" s="333">
        <f t="shared" si="2"/>
        <v>-2.9902380089862679E-2</v>
      </c>
    </row>
    <row r="86" spans="1:4" x14ac:dyDescent="0.2">
      <c r="A86" s="249" t="s">
        <v>1639</v>
      </c>
      <c r="B86" s="332">
        <v>483310</v>
      </c>
      <c r="C86" s="333">
        <f t="shared" si="3"/>
        <v>-4.5519088235816851E-2</v>
      </c>
      <c r="D86" s="333">
        <f t="shared" si="2"/>
        <v>-5.508100953501871E-2</v>
      </c>
    </row>
    <row r="87" spans="1:4" x14ac:dyDescent="0.2">
      <c r="A87" s="249" t="s">
        <v>1640</v>
      </c>
      <c r="B87" s="332">
        <v>522778</v>
      </c>
      <c r="C87" s="333">
        <f t="shared" si="3"/>
        <v>-2.2492226167570739E-2</v>
      </c>
      <c r="D87" s="333">
        <f t="shared" si="2"/>
        <v>8.166187333181596E-2</v>
      </c>
    </row>
    <row r="88" spans="1:4" x14ac:dyDescent="0.2">
      <c r="A88" s="249" t="s">
        <v>1641</v>
      </c>
      <c r="B88" s="332">
        <v>513670</v>
      </c>
      <c r="C88" s="333">
        <f t="shared" si="3"/>
        <v>-3.4946484027873037E-2</v>
      </c>
      <c r="D88" s="333">
        <f t="shared" si="2"/>
        <v>-1.7422309278508297E-2</v>
      </c>
    </row>
    <row r="89" spans="1:4" x14ac:dyDescent="0.2">
      <c r="A89" s="249" t="s">
        <v>1223</v>
      </c>
      <c r="B89" s="332">
        <v>616254</v>
      </c>
      <c r="C89" s="333">
        <f t="shared" si="3"/>
        <v>-5.940926255409873E-3</v>
      </c>
      <c r="D89" s="333">
        <f t="shared" si="2"/>
        <v>0.19970798372495957</v>
      </c>
    </row>
    <row r="90" spans="1:4" x14ac:dyDescent="0.2">
      <c r="A90" s="249" t="s">
        <v>1559</v>
      </c>
      <c r="B90" s="332">
        <v>549204</v>
      </c>
      <c r="C90" s="333">
        <f t="shared" si="3"/>
        <v>3.4951013554895161E-2</v>
      </c>
      <c r="D90" s="333">
        <f t="shared" si="2"/>
        <v>-0.1088025392127272</v>
      </c>
    </row>
    <row r="91" spans="1:4" x14ac:dyDescent="0.2">
      <c r="A91" s="249" t="s">
        <v>1642</v>
      </c>
      <c r="B91" s="332">
        <v>445169</v>
      </c>
      <c r="C91" s="333">
        <f t="shared" si="3"/>
        <v>-7.2914171947661366E-2</v>
      </c>
      <c r="D91" s="333">
        <f t="shared" si="2"/>
        <v>-0.18942870044646432</v>
      </c>
    </row>
    <row r="92" spans="1:4" x14ac:dyDescent="0.2">
      <c r="A92" s="249" t="s">
        <v>1643</v>
      </c>
      <c r="B92" s="332">
        <v>459364</v>
      </c>
      <c r="C92" s="333">
        <f t="shared" si="3"/>
        <v>2.587213781798603E-2</v>
      </c>
      <c r="D92" s="333">
        <f t="shared" si="2"/>
        <v>3.1886766598752336E-2</v>
      </c>
    </row>
    <row r="93" spans="1:4" x14ac:dyDescent="0.2">
      <c r="A93" s="249" t="s">
        <v>1644</v>
      </c>
      <c r="B93" s="332">
        <v>518006</v>
      </c>
      <c r="C93" s="333">
        <f t="shared" si="3"/>
        <v>7.7905890333709982E-2</v>
      </c>
      <c r="D93" s="333">
        <f t="shared" si="2"/>
        <v>0.127659111293005</v>
      </c>
    </row>
    <row r="94" spans="1:4" x14ac:dyDescent="0.2">
      <c r="A94" s="249" t="s">
        <v>1645</v>
      </c>
      <c r="B94" s="332">
        <v>539782</v>
      </c>
      <c r="C94" s="333">
        <f t="shared" si="3"/>
        <v>-2.5275425756484116E-2</v>
      </c>
      <c r="D94" s="333">
        <f t="shared" si="2"/>
        <v>4.2038123110543113E-2</v>
      </c>
    </row>
    <row r="95" spans="1:4" x14ac:dyDescent="0.2">
      <c r="A95" s="249" t="s">
        <v>1646</v>
      </c>
      <c r="B95" s="332">
        <v>537996</v>
      </c>
      <c r="C95" s="333">
        <f t="shared" si="3"/>
        <v>7.3118189488549756E-2</v>
      </c>
      <c r="D95" s="333">
        <f t="shared" si="2"/>
        <v>-3.3087431592754291E-3</v>
      </c>
    </row>
    <row r="96" spans="1:4" x14ac:dyDescent="0.2">
      <c r="A96" s="249" t="s">
        <v>1647</v>
      </c>
      <c r="B96" s="332">
        <v>568186</v>
      </c>
      <c r="C96" s="333">
        <f t="shared" si="3"/>
        <v>7.7642631849467625E-2</v>
      </c>
      <c r="D96" s="333">
        <f t="shared" si="2"/>
        <v>5.6115658852482264E-2</v>
      </c>
    </row>
    <row r="97" spans="1:4" x14ac:dyDescent="0.2">
      <c r="A97" s="249" t="s">
        <v>1648</v>
      </c>
      <c r="B97" s="332">
        <v>517089</v>
      </c>
      <c r="C97" s="333">
        <f t="shared" si="3"/>
        <v>1.0960286070113678E-2</v>
      </c>
      <c r="D97" s="333">
        <f t="shared" si="2"/>
        <v>-8.9930058114772282E-2</v>
      </c>
    </row>
    <row r="98" spans="1:4" x14ac:dyDescent="0.2">
      <c r="A98" s="249" t="s">
        <v>1649</v>
      </c>
      <c r="B98" s="332">
        <v>492268</v>
      </c>
      <c r="C98" s="333">
        <f t="shared" si="3"/>
        <v>1.8534687881483825E-2</v>
      </c>
      <c r="D98" s="333">
        <f t="shared" si="2"/>
        <v>-4.8001407881428482E-2</v>
      </c>
    </row>
    <row r="99" spans="1:4" x14ac:dyDescent="0.2">
      <c r="A99" s="249" t="s">
        <v>1650</v>
      </c>
      <c r="B99" s="332">
        <v>552422</v>
      </c>
      <c r="C99" s="333">
        <f t="shared" si="3"/>
        <v>5.670475804261077E-2</v>
      </c>
      <c r="D99" s="333">
        <f t="shared" si="2"/>
        <v>0.12219766468671533</v>
      </c>
    </row>
    <row r="100" spans="1:4" x14ac:dyDescent="0.2">
      <c r="A100" s="249" t="s">
        <v>1651</v>
      </c>
      <c r="B100" s="332">
        <v>535304</v>
      </c>
      <c r="C100" s="333">
        <f t="shared" si="3"/>
        <v>4.2116533961492841E-2</v>
      </c>
      <c r="D100" s="333">
        <f t="shared" si="2"/>
        <v>-3.0987180090582878E-2</v>
      </c>
    </row>
    <row r="101" spans="1:4" x14ac:dyDescent="0.2">
      <c r="A101" s="249" t="s">
        <v>1224</v>
      </c>
      <c r="B101" s="332">
        <v>695569</v>
      </c>
      <c r="C101" s="333">
        <f t="shared" si="3"/>
        <v>0.12870504694492846</v>
      </c>
      <c r="D101" s="333">
        <f t="shared" si="2"/>
        <v>0.29939062663458516</v>
      </c>
    </row>
    <row r="102" spans="1:4" x14ac:dyDescent="0.2">
      <c r="A102" s="249" t="s">
        <v>1560</v>
      </c>
      <c r="B102" s="332">
        <v>574370</v>
      </c>
      <c r="C102" s="333">
        <f t="shared" si="3"/>
        <v>4.5822681553666866E-2</v>
      </c>
      <c r="D102" s="333">
        <f t="shared" si="2"/>
        <v>-0.17424439559554838</v>
      </c>
    </row>
    <row r="103" spans="1:4" x14ac:dyDescent="0.2">
      <c r="A103" s="249" t="s">
        <v>1652</v>
      </c>
      <c r="B103" s="332">
        <v>496648</v>
      </c>
      <c r="C103" s="333">
        <f t="shared" si="3"/>
        <v>0.11563922914668368</v>
      </c>
      <c r="D103" s="333">
        <f t="shared" si="2"/>
        <v>-0.13531695596914883</v>
      </c>
    </row>
    <row r="104" spans="1:4" x14ac:dyDescent="0.2">
      <c r="A104" s="249" t="s">
        <v>1653</v>
      </c>
      <c r="B104" s="332">
        <v>521991</v>
      </c>
      <c r="C104" s="333">
        <f t="shared" si="3"/>
        <v>0.13633414895377083</v>
      </c>
      <c r="D104" s="333">
        <f t="shared" si="2"/>
        <v>5.1028092330986929E-2</v>
      </c>
    </row>
    <row r="105" spans="1:4" x14ac:dyDescent="0.2">
      <c r="A105" s="249" t="s">
        <v>1654</v>
      </c>
      <c r="B105" s="332">
        <v>579793</v>
      </c>
      <c r="C105" s="333">
        <f t="shared" si="3"/>
        <v>0.11927854117519865</v>
      </c>
      <c r="D105" s="333">
        <f t="shared" si="2"/>
        <v>0.11073370996817955</v>
      </c>
    </row>
    <row r="106" spans="1:4" x14ac:dyDescent="0.2">
      <c r="A106" s="249" t="s">
        <v>1655</v>
      </c>
      <c r="B106" s="332">
        <v>589151</v>
      </c>
      <c r="C106" s="333">
        <f t="shared" si="3"/>
        <v>9.1460997217395201E-2</v>
      </c>
      <c r="D106" s="333">
        <f t="shared" si="2"/>
        <v>1.6140243155746914E-2</v>
      </c>
    </row>
    <row r="107" spans="1:4" x14ac:dyDescent="0.2">
      <c r="A107" s="249" t="s">
        <v>1656</v>
      </c>
      <c r="B107" s="332">
        <v>550208</v>
      </c>
      <c r="C107" s="333">
        <f t="shared" si="3"/>
        <v>2.2699053524561474E-2</v>
      </c>
      <c r="D107" s="333">
        <f t="shared" si="2"/>
        <v>-6.6100201815833315E-2</v>
      </c>
    </row>
    <row r="108" spans="1:4" x14ac:dyDescent="0.2">
      <c r="A108" s="249" t="s">
        <v>1657</v>
      </c>
      <c r="B108" s="332">
        <v>542142</v>
      </c>
      <c r="C108" s="333">
        <f t="shared" si="3"/>
        <v>-4.5837102638924598E-2</v>
      </c>
      <c r="D108" s="333">
        <f t="shared" si="2"/>
        <v>-1.465991043387227E-2</v>
      </c>
    </row>
    <row r="109" spans="1:4" x14ac:dyDescent="0.2">
      <c r="A109" s="249" t="s">
        <v>1658</v>
      </c>
      <c r="B109" s="332">
        <v>566005</v>
      </c>
      <c r="C109" s="333">
        <f t="shared" si="3"/>
        <v>9.4598802140443805E-2</v>
      </c>
      <c r="D109" s="333">
        <f t="shared" si="2"/>
        <v>4.4016143372031635E-2</v>
      </c>
    </row>
    <row r="110" spans="1:4" x14ac:dyDescent="0.2">
      <c r="A110" s="249" t="s">
        <v>1659</v>
      </c>
      <c r="B110" s="332">
        <v>577568</v>
      </c>
      <c r="C110" s="333">
        <f t="shared" si="3"/>
        <v>0.1732795956674007</v>
      </c>
      <c r="D110" s="333">
        <f t="shared" si="2"/>
        <v>2.0429148152401488E-2</v>
      </c>
    </row>
    <row r="111" spans="1:4" x14ac:dyDescent="0.2">
      <c r="A111" s="249" t="s">
        <v>1660</v>
      </c>
      <c r="B111" s="332">
        <v>548576</v>
      </c>
      <c r="C111" s="333">
        <f t="shared" si="3"/>
        <v>-6.9620688531593089E-3</v>
      </c>
      <c r="D111" s="333">
        <f t="shared" si="2"/>
        <v>-5.019668679705247E-2</v>
      </c>
    </row>
    <row r="112" spans="1:4" x14ac:dyDescent="0.2">
      <c r="A112" s="249" t="s">
        <v>1661</v>
      </c>
      <c r="B112" s="332">
        <v>605225</v>
      </c>
      <c r="C112" s="333">
        <f t="shared" si="3"/>
        <v>0.13061923691958222</v>
      </c>
      <c r="D112" s="333">
        <f t="shared" si="2"/>
        <v>0.10326554570378588</v>
      </c>
    </row>
    <row r="113" spans="1:4" x14ac:dyDescent="0.2">
      <c r="A113" s="249" t="s">
        <v>1225</v>
      </c>
      <c r="B113" s="332">
        <v>721634</v>
      </c>
      <c r="C113" s="333">
        <f t="shared" si="3"/>
        <v>3.7472917855741139E-2</v>
      </c>
      <c r="D113" s="333">
        <f t="shared" si="2"/>
        <v>0.19234003882853479</v>
      </c>
    </row>
    <row r="114" spans="1:4" x14ac:dyDescent="0.2">
      <c r="A114" s="249" t="s">
        <v>684</v>
      </c>
      <c r="B114" s="332">
        <v>583264</v>
      </c>
      <c r="C114" s="333">
        <f t="shared" si="3"/>
        <v>1.548479203301012E-2</v>
      </c>
      <c r="D114" s="333">
        <f t="shared" si="2"/>
        <v>-0.19174540002272622</v>
      </c>
    </row>
    <row r="115" spans="1:4" x14ac:dyDescent="0.2">
      <c r="A115" s="249" t="s">
        <v>686</v>
      </c>
      <c r="B115" s="332">
        <v>480015</v>
      </c>
      <c r="C115" s="333">
        <f t="shared" si="3"/>
        <v>-3.3490520449090733E-2</v>
      </c>
      <c r="D115" s="333">
        <f t="shared" si="2"/>
        <v>-0.177019325725572</v>
      </c>
    </row>
    <row r="116" spans="1:4" x14ac:dyDescent="0.2">
      <c r="A116" s="249" t="s">
        <v>688</v>
      </c>
      <c r="B116" s="332">
        <v>548624</v>
      </c>
      <c r="C116" s="333">
        <f t="shared" si="3"/>
        <v>5.1021952485770905E-2</v>
      </c>
      <c r="D116" s="333">
        <f t="shared" si="2"/>
        <v>0.14293095007447687</v>
      </c>
    </row>
    <row r="117" spans="1:4" x14ac:dyDescent="0.2">
      <c r="A117" s="249" t="s">
        <v>690</v>
      </c>
      <c r="B117" s="332">
        <v>500434</v>
      </c>
      <c r="C117" s="333">
        <f t="shared" si="3"/>
        <v>-0.13687471218176139</v>
      </c>
      <c r="D117" s="333">
        <f t="shared" si="2"/>
        <v>-8.7837936364431712E-2</v>
      </c>
    </row>
    <row r="118" spans="1:4" x14ac:dyDescent="0.2">
      <c r="A118" s="249" t="s">
        <v>692</v>
      </c>
      <c r="B118" s="332">
        <v>601990</v>
      </c>
      <c r="C118" s="333">
        <f t="shared" si="3"/>
        <v>2.1792375808578734E-2</v>
      </c>
      <c r="D118" s="333">
        <f t="shared" si="2"/>
        <v>0.20293585168074113</v>
      </c>
    </row>
    <row r="119" spans="1:4" x14ac:dyDescent="0.2">
      <c r="A119" s="249" t="s">
        <v>663</v>
      </c>
      <c r="B119" s="332">
        <v>568634</v>
      </c>
      <c r="C119" s="333">
        <f t="shared" si="3"/>
        <v>3.3489153192974186E-2</v>
      </c>
      <c r="D119" s="333">
        <f t="shared" si="2"/>
        <v>-5.5409558298310624E-2</v>
      </c>
    </row>
    <row r="120" spans="1:4" x14ac:dyDescent="0.2">
      <c r="A120" s="249" t="s">
        <v>670</v>
      </c>
      <c r="B120" s="332">
        <v>583609</v>
      </c>
      <c r="C120" s="333">
        <f t="shared" si="3"/>
        <v>7.6487340954952687E-2</v>
      </c>
      <c r="D120" s="333">
        <f t="shared" si="2"/>
        <v>2.6335041520556324E-2</v>
      </c>
    </row>
    <row r="121" spans="1:4" x14ac:dyDescent="0.2">
      <c r="A121" s="249" t="s">
        <v>679</v>
      </c>
      <c r="B121" s="332">
        <v>585364</v>
      </c>
      <c r="C121" s="333">
        <f t="shared" si="3"/>
        <v>3.4202878066448283E-2</v>
      </c>
      <c r="D121" s="333">
        <f t="shared" si="2"/>
        <v>3.0071503352415707E-3</v>
      </c>
    </row>
    <row r="122" spans="1:4" x14ac:dyDescent="0.2">
      <c r="A122" s="249" t="s">
        <v>697</v>
      </c>
      <c r="B122" s="332">
        <v>596831</v>
      </c>
      <c r="C122" s="333">
        <f t="shared" si="3"/>
        <v>3.3351917003712206E-2</v>
      </c>
      <c r="D122" s="333">
        <f t="shared" si="2"/>
        <v>1.9589520366814606E-2</v>
      </c>
    </row>
    <row r="123" spans="1:4" x14ac:dyDescent="0.2">
      <c r="A123" s="249" t="s">
        <v>699</v>
      </c>
      <c r="B123" s="332">
        <v>618459</v>
      </c>
      <c r="C123" s="333">
        <f t="shared" si="3"/>
        <v>0.12738982383480146</v>
      </c>
      <c r="D123" s="333">
        <f t="shared" si="2"/>
        <v>3.6238064041579587E-2</v>
      </c>
    </row>
    <row r="124" spans="1:4" x14ac:dyDescent="0.2">
      <c r="A124" s="249" t="s">
        <v>701</v>
      </c>
      <c r="B124" s="332">
        <v>635560</v>
      </c>
      <c r="C124" s="333">
        <f t="shared" si="3"/>
        <v>5.0121855508282076E-2</v>
      </c>
      <c r="D124" s="333">
        <f t="shared" si="2"/>
        <v>2.7650984139611534E-2</v>
      </c>
    </row>
    <row r="125" spans="1:4" x14ac:dyDescent="0.2">
      <c r="A125" s="249" t="s">
        <v>703</v>
      </c>
      <c r="B125" s="332">
        <v>740453</v>
      </c>
      <c r="C125" s="333">
        <f t="shared" si="3"/>
        <v>2.6078316709024163E-2</v>
      </c>
      <c r="D125" s="333">
        <f t="shared" si="2"/>
        <v>0.16504027943860522</v>
      </c>
    </row>
    <row r="126" spans="1:4" x14ac:dyDescent="0.2">
      <c r="A126" s="249" t="s">
        <v>705</v>
      </c>
      <c r="B126" s="332">
        <v>634317</v>
      </c>
      <c r="C126" s="333">
        <f t="shared" si="3"/>
        <v>8.7529832117188677E-2</v>
      </c>
      <c r="D126" s="333">
        <f t="shared" si="2"/>
        <v>-0.14333928014337172</v>
      </c>
    </row>
    <row r="127" spans="1:4" x14ac:dyDescent="0.2">
      <c r="A127" s="249" t="s">
        <v>706</v>
      </c>
      <c r="B127" s="332">
        <v>535776</v>
      </c>
      <c r="C127" s="333">
        <f t="shared" si="3"/>
        <v>0.1161651198400051</v>
      </c>
      <c r="D127" s="333">
        <f t="shared" si="2"/>
        <v>-0.15534976990999771</v>
      </c>
    </row>
    <row r="128" spans="1:4" x14ac:dyDescent="0.2">
      <c r="A128" s="249" t="s">
        <v>707</v>
      </c>
      <c r="B128" s="332">
        <v>543402</v>
      </c>
      <c r="C128" s="333">
        <f t="shared" si="3"/>
        <v>-9.5183586572953338E-3</v>
      </c>
      <c r="D128" s="333">
        <f t="shared" si="2"/>
        <v>1.4233560293854142E-2</v>
      </c>
    </row>
    <row r="129" spans="1:4" x14ac:dyDescent="0.2">
      <c r="A129" s="249" t="s">
        <v>708</v>
      </c>
      <c r="B129" s="332">
        <v>667242</v>
      </c>
      <c r="C129" s="333">
        <f t="shared" si="3"/>
        <v>0.33332667244831482</v>
      </c>
      <c r="D129" s="333">
        <f t="shared" si="2"/>
        <v>0.22789757858822757</v>
      </c>
    </row>
    <row r="130" spans="1:4" x14ac:dyDescent="0.2">
      <c r="A130" s="249" t="s">
        <v>709</v>
      </c>
      <c r="B130" s="332">
        <v>663299</v>
      </c>
      <c r="C130" s="333">
        <f t="shared" si="3"/>
        <v>0.10184388444990788</v>
      </c>
      <c r="D130" s="333">
        <f t="shared" si="2"/>
        <v>-5.9094001876380808E-3</v>
      </c>
    </row>
    <row r="131" spans="1:4" x14ac:dyDescent="0.2">
      <c r="A131" s="249" t="s">
        <v>664</v>
      </c>
      <c r="B131" s="332">
        <v>679060</v>
      </c>
      <c r="C131" s="333">
        <f t="shared" si="3"/>
        <v>0.19419521168273435</v>
      </c>
      <c r="D131" s="333">
        <f t="shared" si="2"/>
        <v>2.376153137574466E-2</v>
      </c>
    </row>
    <row r="132" spans="1:4" x14ac:dyDescent="0.2">
      <c r="A132" s="249" t="s">
        <v>671</v>
      </c>
      <c r="B132" s="332">
        <v>654436</v>
      </c>
      <c r="C132" s="333">
        <f t="shared" si="3"/>
        <v>0.12136036284567231</v>
      </c>
      <c r="D132" s="333">
        <f t="shared" si="2"/>
        <v>-3.6261891438164495E-2</v>
      </c>
    </row>
    <row r="133" spans="1:4" x14ac:dyDescent="0.2">
      <c r="A133" s="249" t="s">
        <v>680</v>
      </c>
      <c r="B133" s="332">
        <v>706093</v>
      </c>
      <c r="C133" s="333">
        <f t="shared" si="3"/>
        <v>0.20624602811242232</v>
      </c>
      <c r="D133" s="333">
        <f t="shared" si="2"/>
        <v>7.8933616121362515E-2</v>
      </c>
    </row>
    <row r="134" spans="1:4" x14ac:dyDescent="0.2">
      <c r="A134" s="249" t="s">
        <v>710</v>
      </c>
      <c r="B134" s="332">
        <v>681072</v>
      </c>
      <c r="C134" s="333">
        <f t="shared" si="3"/>
        <v>0.1411471589109814</v>
      </c>
      <c r="D134" s="333">
        <f t="shared" si="2"/>
        <v>-3.5435842020810293E-2</v>
      </c>
    </row>
    <row r="135" spans="1:4" x14ac:dyDescent="0.2">
      <c r="A135" s="249" t="s">
        <v>711</v>
      </c>
      <c r="B135" s="332">
        <v>751983</v>
      </c>
      <c r="C135" s="333">
        <f t="shared" si="3"/>
        <v>0.21589790107347451</v>
      </c>
      <c r="D135" s="333">
        <f t="shared" si="2"/>
        <v>0.10411674536612869</v>
      </c>
    </row>
    <row r="136" spans="1:4" x14ac:dyDescent="0.2">
      <c r="A136" s="249" t="s">
        <v>712</v>
      </c>
      <c r="B136" s="332">
        <v>701412</v>
      </c>
      <c r="C136" s="333">
        <f t="shared" si="3"/>
        <v>0.1036125621499151</v>
      </c>
      <c r="D136" s="333">
        <f t="shared" ref="D136:D186" si="4">B136/B135-1</f>
        <v>-6.7250190496327744E-2</v>
      </c>
    </row>
    <row r="137" spans="1:4" x14ac:dyDescent="0.2">
      <c r="A137" s="249" t="s">
        <v>713</v>
      </c>
      <c r="B137" s="332">
        <v>865962</v>
      </c>
      <c r="C137" s="333">
        <f t="shared" si="3"/>
        <v>0.16950299343780095</v>
      </c>
      <c r="D137" s="333">
        <f t="shared" si="4"/>
        <v>0.23459821046688689</v>
      </c>
    </row>
    <row r="138" spans="1:4" x14ac:dyDescent="0.2">
      <c r="A138" s="249" t="s">
        <v>714</v>
      </c>
      <c r="B138" s="332">
        <v>755964</v>
      </c>
      <c r="C138" s="333">
        <f t="shared" si="3"/>
        <v>0.19177635157184825</v>
      </c>
      <c r="D138" s="333">
        <f t="shared" si="4"/>
        <v>-0.12702404955413749</v>
      </c>
    </row>
    <row r="139" spans="1:4" x14ac:dyDescent="0.2">
      <c r="A139" s="249" t="s">
        <v>715</v>
      </c>
      <c r="B139" s="332">
        <v>674476</v>
      </c>
      <c r="C139" s="333">
        <f t="shared" si="3"/>
        <v>0.25887684405423173</v>
      </c>
      <c r="D139" s="333">
        <f t="shared" si="4"/>
        <v>-0.10779349281182704</v>
      </c>
    </row>
    <row r="140" spans="1:4" x14ac:dyDescent="0.2">
      <c r="A140" s="249" t="s">
        <v>716</v>
      </c>
      <c r="B140" s="332">
        <v>656844</v>
      </c>
      <c r="C140" s="333">
        <f t="shared" si="3"/>
        <v>0.2087625735643226</v>
      </c>
      <c r="D140" s="333">
        <f t="shared" si="4"/>
        <v>-2.6141775244782561E-2</v>
      </c>
    </row>
    <row r="141" spans="1:4" x14ac:dyDescent="0.2">
      <c r="A141" s="249" t="s">
        <v>717</v>
      </c>
      <c r="B141" s="332">
        <v>660660</v>
      </c>
      <c r="C141" s="333">
        <f t="shared" si="3"/>
        <v>-9.8644869477640951E-3</v>
      </c>
      <c r="D141" s="333">
        <f t="shared" si="4"/>
        <v>5.8095986261577082E-3</v>
      </c>
    </row>
    <row r="142" spans="1:4" x14ac:dyDescent="0.2">
      <c r="A142" s="249" t="s">
        <v>718</v>
      </c>
      <c r="B142" s="332">
        <v>774848</v>
      </c>
      <c r="C142" s="333">
        <f t="shared" si="3"/>
        <v>0.16817302604104634</v>
      </c>
      <c r="D142" s="333">
        <f t="shared" si="4"/>
        <v>0.17283928193019094</v>
      </c>
    </row>
    <row r="143" spans="1:4" x14ac:dyDescent="0.2">
      <c r="A143" s="249" t="s">
        <v>665</v>
      </c>
      <c r="B143" s="332">
        <v>753594</v>
      </c>
      <c r="C143" s="333">
        <f t="shared" si="3"/>
        <v>0.10976055135039609</v>
      </c>
      <c r="D143" s="333">
        <f t="shared" si="4"/>
        <v>-2.7429895927975512E-2</v>
      </c>
    </row>
    <row r="144" spans="1:4" x14ac:dyDescent="0.2">
      <c r="A144" s="249" t="s">
        <v>672</v>
      </c>
      <c r="B144" s="332">
        <v>768628</v>
      </c>
      <c r="C144" s="333">
        <f t="shared" si="3"/>
        <v>0.17448917846817724</v>
      </c>
      <c r="D144" s="333">
        <f t="shared" si="4"/>
        <v>1.9949734207013403E-2</v>
      </c>
    </row>
    <row r="145" spans="1:4" x14ac:dyDescent="0.2">
      <c r="A145" s="249" t="s">
        <v>681</v>
      </c>
      <c r="B145" s="332">
        <v>792640</v>
      </c>
      <c r="C145" s="333">
        <f t="shared" si="3"/>
        <v>0.12257167257004387</v>
      </c>
      <c r="D145" s="333">
        <f t="shared" si="4"/>
        <v>3.124007972647358E-2</v>
      </c>
    </row>
    <row r="146" spans="1:4" x14ac:dyDescent="0.2">
      <c r="A146" s="249" t="s">
        <v>719</v>
      </c>
      <c r="B146" s="332">
        <v>728585</v>
      </c>
      <c r="C146" s="333">
        <f t="shared" si="3"/>
        <v>6.9762080954730132E-2</v>
      </c>
      <c r="D146" s="333">
        <f t="shared" si="4"/>
        <v>-8.0812222446507875E-2</v>
      </c>
    </row>
    <row r="147" spans="1:4" x14ac:dyDescent="0.2">
      <c r="A147" s="249" t="s">
        <v>720</v>
      </c>
      <c r="B147" s="332">
        <v>774843</v>
      </c>
      <c r="C147" s="333">
        <f t="shared" ref="C147:C186" si="5">B147/B135-1</f>
        <v>3.0399623395741759E-2</v>
      </c>
      <c r="D147" s="333">
        <f t="shared" si="4"/>
        <v>6.3490189888619764E-2</v>
      </c>
    </row>
    <row r="148" spans="1:4" x14ac:dyDescent="0.2">
      <c r="A148" s="249" t="s">
        <v>721</v>
      </c>
      <c r="B148" s="332">
        <v>794458</v>
      </c>
      <c r="C148" s="333">
        <f t="shared" si="5"/>
        <v>0.13265527250745635</v>
      </c>
      <c r="D148" s="333">
        <f t="shared" si="4"/>
        <v>2.5314805709027555E-2</v>
      </c>
    </row>
    <row r="149" spans="1:4" x14ac:dyDescent="0.2">
      <c r="A149" s="249" t="s">
        <v>722</v>
      </c>
      <c r="B149" s="332">
        <v>887415</v>
      </c>
      <c r="C149" s="333">
        <f t="shared" si="5"/>
        <v>2.4773604384487946E-2</v>
      </c>
      <c r="D149" s="333">
        <f t="shared" si="4"/>
        <v>0.11700681470889585</v>
      </c>
    </row>
    <row r="150" spans="1:4" x14ac:dyDescent="0.2">
      <c r="A150" s="249" t="s">
        <v>723</v>
      </c>
      <c r="B150" s="332">
        <v>785721</v>
      </c>
      <c r="C150" s="333">
        <f t="shared" si="5"/>
        <v>3.9362985538993867E-2</v>
      </c>
      <c r="D150" s="333">
        <f t="shared" si="4"/>
        <v>-0.11459576410135053</v>
      </c>
    </row>
    <row r="151" spans="1:4" x14ac:dyDescent="0.2">
      <c r="A151" s="249" t="s">
        <v>724</v>
      </c>
      <c r="B151" s="332">
        <v>669779</v>
      </c>
      <c r="C151" s="333">
        <f t="shared" si="5"/>
        <v>-6.9639245873833744E-3</v>
      </c>
      <c r="D151" s="333">
        <f t="shared" si="4"/>
        <v>-0.14756128447629624</v>
      </c>
    </row>
    <row r="152" spans="1:4" x14ac:dyDescent="0.2">
      <c r="A152" s="249" t="s">
        <v>725</v>
      </c>
      <c r="B152" s="332">
        <v>672675</v>
      </c>
      <c r="C152" s="333">
        <f t="shared" si="5"/>
        <v>2.4101613168423519E-2</v>
      </c>
      <c r="D152" s="333">
        <f t="shared" si="4"/>
        <v>4.3238142730661622E-3</v>
      </c>
    </row>
    <row r="153" spans="1:4" x14ac:dyDescent="0.2">
      <c r="A153" s="249" t="s">
        <v>726</v>
      </c>
      <c r="B153" s="332">
        <v>688343</v>
      </c>
      <c r="C153" s="333">
        <f t="shared" si="5"/>
        <v>4.1902037356582822E-2</v>
      </c>
      <c r="D153" s="333">
        <f t="shared" si="4"/>
        <v>2.3292080127847781E-2</v>
      </c>
    </row>
    <row r="154" spans="1:4" x14ac:dyDescent="0.2">
      <c r="A154" s="249" t="s">
        <v>727</v>
      </c>
      <c r="B154" s="332">
        <v>808814</v>
      </c>
      <c r="C154" s="333">
        <f t="shared" si="5"/>
        <v>4.3835694226480593E-2</v>
      </c>
      <c r="D154" s="333">
        <f t="shared" si="4"/>
        <v>0.17501594408601528</v>
      </c>
    </row>
    <row r="155" spans="1:4" x14ac:dyDescent="0.2">
      <c r="A155" s="249" t="s">
        <v>677</v>
      </c>
      <c r="B155" s="332">
        <v>873077</v>
      </c>
      <c r="C155" s="333">
        <f t="shared" si="5"/>
        <v>0.15855089079796292</v>
      </c>
      <c r="D155" s="333">
        <f t="shared" si="4"/>
        <v>7.9453372468824668E-2</v>
      </c>
    </row>
    <row r="156" spans="1:4" x14ac:dyDescent="0.2">
      <c r="A156" s="249" t="s">
        <v>673</v>
      </c>
      <c r="B156" s="332">
        <v>911366</v>
      </c>
      <c r="C156" s="333">
        <f t="shared" si="5"/>
        <v>0.1857049183740378</v>
      </c>
      <c r="D156" s="333">
        <f t="shared" si="4"/>
        <v>4.3855238426851351E-2</v>
      </c>
    </row>
    <row r="157" spans="1:4" x14ac:dyDescent="0.2">
      <c r="A157" s="249" t="s">
        <v>682</v>
      </c>
      <c r="B157" s="332">
        <v>844426</v>
      </c>
      <c r="C157" s="333">
        <f t="shared" si="5"/>
        <v>6.5333568833266131E-2</v>
      </c>
      <c r="D157" s="333">
        <f t="shared" si="4"/>
        <v>-7.3450183570596184E-2</v>
      </c>
    </row>
    <row r="158" spans="1:4" x14ac:dyDescent="0.2">
      <c r="A158" s="249" t="s">
        <v>728</v>
      </c>
      <c r="B158" s="332">
        <v>850957</v>
      </c>
      <c r="C158" s="333">
        <f t="shared" si="5"/>
        <v>0.16795843998984328</v>
      </c>
      <c r="D158" s="333">
        <f t="shared" si="4"/>
        <v>7.7342478796247338E-3</v>
      </c>
    </row>
    <row r="159" spans="1:4" x14ac:dyDescent="0.2">
      <c r="A159" s="249" t="s">
        <v>729</v>
      </c>
      <c r="B159" s="332">
        <v>908504</v>
      </c>
      <c r="C159" s="333">
        <f t="shared" si="5"/>
        <v>0.17250075176519641</v>
      </c>
      <c r="D159" s="333">
        <f t="shared" si="4"/>
        <v>6.7626213780484834E-2</v>
      </c>
    </row>
    <row r="160" spans="1:4" x14ac:dyDescent="0.2">
      <c r="A160" s="249" t="s">
        <v>730</v>
      </c>
      <c r="B160" s="332">
        <v>879943</v>
      </c>
      <c r="C160" s="333">
        <f t="shared" si="5"/>
        <v>0.10760166050313558</v>
      </c>
      <c r="D160" s="333">
        <f t="shared" si="4"/>
        <v>-3.1437395982846561E-2</v>
      </c>
    </row>
    <row r="161" spans="1:4" x14ac:dyDescent="0.2">
      <c r="A161" s="249" t="s">
        <v>731</v>
      </c>
      <c r="B161" s="332">
        <v>1075497</v>
      </c>
      <c r="C161" s="333">
        <f t="shared" si="5"/>
        <v>0.21194367911292922</v>
      </c>
      <c r="D161" s="333">
        <f t="shared" si="4"/>
        <v>0.22223484930273885</v>
      </c>
    </row>
    <row r="162" spans="1:4" x14ac:dyDescent="0.2">
      <c r="A162" s="249" t="s">
        <v>732</v>
      </c>
      <c r="B162" s="332">
        <v>905163</v>
      </c>
      <c r="C162" s="333">
        <f t="shared" si="5"/>
        <v>0.15201579186505132</v>
      </c>
      <c r="D162" s="333">
        <f t="shared" si="4"/>
        <v>-0.15837701081453504</v>
      </c>
    </row>
    <row r="163" spans="1:4" x14ac:dyDescent="0.2">
      <c r="A163" s="249" t="s">
        <v>733</v>
      </c>
      <c r="B163" s="332">
        <v>764860</v>
      </c>
      <c r="C163" s="333">
        <f t="shared" si="5"/>
        <v>0.14195876550324815</v>
      </c>
      <c r="D163" s="333">
        <f t="shared" si="4"/>
        <v>-0.15500302155523371</v>
      </c>
    </row>
    <row r="164" spans="1:4" x14ac:dyDescent="0.2">
      <c r="A164" s="249" t="s">
        <v>734</v>
      </c>
      <c r="B164" s="332">
        <v>825210</v>
      </c>
      <c r="C164" s="333">
        <f t="shared" si="5"/>
        <v>0.22675883599063451</v>
      </c>
      <c r="D164" s="333">
        <f t="shared" si="4"/>
        <v>7.8903328713751497E-2</v>
      </c>
    </row>
    <row r="165" spans="1:4" x14ac:dyDescent="0.2">
      <c r="A165" s="249" t="s">
        <v>735</v>
      </c>
      <c r="B165" s="332">
        <v>906619</v>
      </c>
      <c r="C165" s="333">
        <f t="shared" si="5"/>
        <v>0.31710353704475813</v>
      </c>
      <c r="D165" s="333">
        <f t="shared" si="4"/>
        <v>9.8652464221228531E-2</v>
      </c>
    </row>
    <row r="166" spans="1:4" x14ac:dyDescent="0.2">
      <c r="A166" s="249" t="s">
        <v>736</v>
      </c>
      <c r="B166" s="332">
        <v>886158</v>
      </c>
      <c r="C166" s="333">
        <f t="shared" si="5"/>
        <v>9.5626435744188498E-2</v>
      </c>
      <c r="D166" s="333">
        <f t="shared" si="4"/>
        <v>-2.2568465915671299E-2</v>
      </c>
    </row>
    <row r="167" spans="1:4" x14ac:dyDescent="0.2">
      <c r="A167" s="249" t="s">
        <v>666</v>
      </c>
      <c r="B167" s="332">
        <v>928811</v>
      </c>
      <c r="C167" s="333">
        <f t="shared" si="5"/>
        <v>6.3836293935128241E-2</v>
      </c>
      <c r="D167" s="333">
        <f t="shared" si="4"/>
        <v>4.8132500073350348E-2</v>
      </c>
    </row>
    <row r="168" spans="1:4" x14ac:dyDescent="0.2">
      <c r="A168" s="249" t="s">
        <v>674</v>
      </c>
      <c r="B168" s="332">
        <v>976519</v>
      </c>
      <c r="C168" s="333">
        <f t="shared" si="5"/>
        <v>7.148939065095683E-2</v>
      </c>
      <c r="D168" s="333">
        <f t="shared" si="4"/>
        <v>5.1364594088571192E-2</v>
      </c>
    </row>
    <row r="169" spans="1:4" x14ac:dyDescent="0.2">
      <c r="A169" s="249" t="s">
        <v>683</v>
      </c>
      <c r="B169" s="332">
        <v>896846</v>
      </c>
      <c r="C169" s="333">
        <f t="shared" si="5"/>
        <v>6.2077671696513459E-2</v>
      </c>
      <c r="D169" s="333">
        <f t="shared" si="4"/>
        <v>-8.1588786290896498E-2</v>
      </c>
    </row>
    <row r="170" spans="1:4" x14ac:dyDescent="0.2">
      <c r="A170" s="249" t="s">
        <v>738</v>
      </c>
      <c r="B170" s="332">
        <v>904496</v>
      </c>
      <c r="C170" s="333">
        <f t="shared" si="5"/>
        <v>6.2916222558836665E-2</v>
      </c>
      <c r="D170" s="333">
        <f t="shared" si="4"/>
        <v>8.5298925345043131E-3</v>
      </c>
    </row>
    <row r="171" spans="1:4" x14ac:dyDescent="0.2">
      <c r="A171" s="249" t="s">
        <v>753</v>
      </c>
      <c r="B171" s="332">
        <v>915930</v>
      </c>
      <c r="C171" s="333">
        <f t="shared" si="5"/>
        <v>8.1738770550268125E-3</v>
      </c>
      <c r="D171" s="333">
        <f t="shared" si="4"/>
        <v>1.2641294157188065E-2</v>
      </c>
    </row>
    <row r="172" spans="1:4" x14ac:dyDescent="0.2">
      <c r="A172" s="249" t="s">
        <v>763</v>
      </c>
      <c r="B172" s="332">
        <v>905091</v>
      </c>
      <c r="C172" s="333">
        <f t="shared" si="5"/>
        <v>2.8579123875069223E-2</v>
      </c>
      <c r="D172" s="333">
        <f t="shared" si="4"/>
        <v>-1.1833873767645997E-2</v>
      </c>
    </row>
    <row r="173" spans="1:4" x14ac:dyDescent="0.2">
      <c r="A173" s="249" t="s">
        <v>769</v>
      </c>
      <c r="B173" s="332">
        <v>1024012</v>
      </c>
      <c r="C173" s="333">
        <f t="shared" si="5"/>
        <v>-4.7870891318153364E-2</v>
      </c>
      <c r="D173" s="333">
        <f t="shared" si="4"/>
        <v>0.13139120817685734</v>
      </c>
    </row>
    <row r="174" spans="1:4" x14ac:dyDescent="0.2">
      <c r="A174" s="249" t="s">
        <v>1057</v>
      </c>
      <c r="B174" s="332">
        <v>995244</v>
      </c>
      <c r="C174" s="333">
        <f t="shared" si="5"/>
        <v>9.9519092141415522E-2</v>
      </c>
      <c r="D174" s="333">
        <f t="shared" si="4"/>
        <v>-2.8093420780225253E-2</v>
      </c>
    </row>
    <row r="175" spans="1:4" x14ac:dyDescent="0.2">
      <c r="A175" s="249" t="s">
        <v>1030</v>
      </c>
      <c r="B175" s="332">
        <v>845526</v>
      </c>
      <c r="C175" s="333">
        <f t="shared" si="5"/>
        <v>0.10546505242789528</v>
      </c>
      <c r="D175" s="333">
        <f t="shared" si="4"/>
        <v>-0.150433461543099</v>
      </c>
    </row>
    <row r="176" spans="1:4" x14ac:dyDescent="0.2">
      <c r="A176" s="249" t="s">
        <v>1110</v>
      </c>
      <c r="B176" s="332">
        <v>870029</v>
      </c>
      <c r="C176" s="333">
        <f t="shared" si="5"/>
        <v>5.4312235673343645E-2</v>
      </c>
      <c r="D176" s="333">
        <f t="shared" si="4"/>
        <v>2.8979593767666456E-2</v>
      </c>
    </row>
    <row r="177" spans="1:4" x14ac:dyDescent="0.2">
      <c r="A177" s="249" t="s">
        <v>1083</v>
      </c>
      <c r="B177" s="332">
        <v>864820</v>
      </c>
      <c r="C177" s="333">
        <f t="shared" si="5"/>
        <v>-4.610426209907359E-2</v>
      </c>
      <c r="D177" s="333">
        <f t="shared" si="4"/>
        <v>-5.987156749947431E-3</v>
      </c>
    </row>
    <row r="178" spans="1:4" x14ac:dyDescent="0.2">
      <c r="A178" s="249" t="s">
        <v>1124</v>
      </c>
      <c r="B178" s="332">
        <v>945243</v>
      </c>
      <c r="C178" s="333">
        <f t="shared" si="5"/>
        <v>6.6675468708740526E-2</v>
      </c>
      <c r="D178" s="333">
        <f t="shared" si="4"/>
        <v>9.2993917809486293E-2</v>
      </c>
    </row>
    <row r="179" spans="1:4" x14ac:dyDescent="0.2">
      <c r="A179" s="249" t="s">
        <v>1135</v>
      </c>
      <c r="B179" s="332">
        <v>868097</v>
      </c>
      <c r="C179" s="333">
        <f t="shared" si="5"/>
        <v>-6.536744289204155E-2</v>
      </c>
      <c r="D179" s="333">
        <f t="shared" si="4"/>
        <v>-8.1614992123718477E-2</v>
      </c>
    </row>
    <row r="180" spans="1:4" x14ac:dyDescent="0.2">
      <c r="A180" s="249" t="s">
        <v>1143</v>
      </c>
      <c r="B180" s="332">
        <v>870573</v>
      </c>
      <c r="C180" s="333">
        <f t="shared" si="5"/>
        <v>-0.1084935367361004</v>
      </c>
      <c r="D180" s="333">
        <f t="shared" si="4"/>
        <v>2.852215823807791E-3</v>
      </c>
    </row>
    <row r="181" spans="1:4" x14ac:dyDescent="0.2">
      <c r="A181" s="249" t="s">
        <v>1162</v>
      </c>
      <c r="B181" s="332">
        <v>952902</v>
      </c>
      <c r="C181" s="333">
        <f t="shared" si="5"/>
        <v>6.2503484433224843E-2</v>
      </c>
      <c r="D181" s="333">
        <f t="shared" si="4"/>
        <v>9.4568749547711661E-2</v>
      </c>
    </row>
    <row r="182" spans="1:4" x14ac:dyDescent="0.2">
      <c r="A182" s="249" t="s">
        <v>1166</v>
      </c>
      <c r="B182" s="332">
        <v>944413</v>
      </c>
      <c r="C182" s="333">
        <f t="shared" si="5"/>
        <v>4.4131759565548156E-2</v>
      </c>
      <c r="D182" s="333">
        <f t="shared" si="4"/>
        <v>-8.9085761180058842E-3</v>
      </c>
    </row>
    <row r="183" spans="1:4" x14ac:dyDescent="0.2">
      <c r="A183" s="249" t="s">
        <v>1170</v>
      </c>
      <c r="B183" s="332">
        <v>921511</v>
      </c>
      <c r="C183" s="333">
        <f t="shared" si="5"/>
        <v>6.0932604019958703E-3</v>
      </c>
      <c r="D183" s="333">
        <f t="shared" si="4"/>
        <v>-2.4249983852403512E-2</v>
      </c>
    </row>
    <row r="184" spans="1:4" x14ac:dyDescent="0.2">
      <c r="A184" s="249" t="s">
        <v>1183</v>
      </c>
      <c r="B184" s="332">
        <v>920906</v>
      </c>
      <c r="C184" s="333">
        <f t="shared" si="5"/>
        <v>1.747338112963237E-2</v>
      </c>
      <c r="D184" s="333">
        <f t="shared" si="4"/>
        <v>-6.5653041580626681E-4</v>
      </c>
    </row>
    <row r="185" spans="1:4" x14ac:dyDescent="0.2">
      <c r="A185" s="249" t="s">
        <v>1226</v>
      </c>
      <c r="B185" s="332">
        <v>1180715</v>
      </c>
      <c r="C185" s="333">
        <f t="shared" si="5"/>
        <v>0.15302848013499837</v>
      </c>
      <c r="D185" s="333">
        <f t="shared" si="4"/>
        <v>0.28212325687963813</v>
      </c>
    </row>
    <row r="186" spans="1:4" x14ac:dyDescent="0.2">
      <c r="A186" s="249" t="s">
        <v>1561</v>
      </c>
      <c r="B186" s="332">
        <v>879770</v>
      </c>
      <c r="C186" s="333">
        <f t="shared" si="5"/>
        <v>-0.11602581879418516</v>
      </c>
      <c r="D186" s="333">
        <f t="shared" si="4"/>
        <v>-0.25488369335529748</v>
      </c>
    </row>
  </sheetData>
  <mergeCells count="1">
    <mergeCell ref="H1:I1"/>
  </mergeCells>
  <hyperlinks>
    <hyperlink ref="H1:I1" location="Index!A1" display="Regresar al Índice" xr:uid="{75BD38B6-5281-400C-88F6-FD7C0DBADA78}"/>
  </hyperlinks>
  <pageMargins left="0.7" right="0.7" top="0.75" bottom="0.75" header="0.3" footer="0.3"/>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407D5-AA90-49D5-BAA8-737F2E85A9CF}">
  <sheetPr codeName="Hoja99"/>
  <dimension ref="A1:I20"/>
  <sheetViews>
    <sheetView topLeftCell="B1" workbookViewId="0">
      <selection activeCell="A2" sqref="A2"/>
    </sheetView>
  </sheetViews>
  <sheetFormatPr baseColWidth="10" defaultRowHeight="12.75" x14ac:dyDescent="0.2"/>
  <cols>
    <col min="1" max="1" width="11.42578125" style="249"/>
    <col min="2" max="2" width="15.28515625" style="249" bestFit="1" customWidth="1"/>
    <col min="3" max="3" width="24.140625" style="249" bestFit="1" customWidth="1"/>
    <col min="4" max="4" width="25" style="249" bestFit="1" customWidth="1"/>
    <col min="5" max="5" width="24.5703125" style="249" bestFit="1" customWidth="1"/>
    <col min="6" max="16384" width="11.42578125" style="249"/>
  </cols>
  <sheetData>
    <row r="1" spans="1:9" x14ac:dyDescent="0.2">
      <c r="A1" s="107" t="s">
        <v>1813</v>
      </c>
      <c r="H1" s="409" t="s">
        <v>38</v>
      </c>
      <c r="I1" s="409"/>
    </row>
    <row r="5" spans="1:9" x14ac:dyDescent="0.2">
      <c r="B5" s="249" t="s">
        <v>1662</v>
      </c>
      <c r="C5" s="249" t="s">
        <v>1568</v>
      </c>
      <c r="D5" s="249" t="s">
        <v>1570</v>
      </c>
      <c r="E5" s="249" t="s">
        <v>1571</v>
      </c>
    </row>
    <row r="6" spans="1:9" x14ac:dyDescent="0.2">
      <c r="B6" s="249" t="s">
        <v>380</v>
      </c>
      <c r="C6" s="332">
        <v>24925</v>
      </c>
      <c r="D6" s="332">
        <v>7563</v>
      </c>
      <c r="E6" s="332">
        <v>582327</v>
      </c>
    </row>
    <row r="7" spans="1:9" x14ac:dyDescent="0.2">
      <c r="B7" s="249" t="s">
        <v>383</v>
      </c>
      <c r="C7" s="332">
        <v>933</v>
      </c>
      <c r="D7" s="332">
        <v>16</v>
      </c>
      <c r="E7" s="332">
        <v>1133</v>
      </c>
    </row>
    <row r="8" spans="1:9" x14ac:dyDescent="0.2">
      <c r="B8" s="249" t="s">
        <v>382</v>
      </c>
      <c r="C8" s="332">
        <v>1195</v>
      </c>
      <c r="D8" s="332">
        <v>26</v>
      </c>
      <c r="E8" s="332">
        <v>1792</v>
      </c>
    </row>
    <row r="9" spans="1:9" x14ac:dyDescent="0.2">
      <c r="B9" s="249" t="s">
        <v>381</v>
      </c>
      <c r="C9" s="332">
        <v>62927</v>
      </c>
      <c r="D9" s="332">
        <v>4531</v>
      </c>
      <c r="E9" s="332">
        <v>294518</v>
      </c>
    </row>
    <row r="10" spans="1:9" x14ac:dyDescent="0.2">
      <c r="B10" s="249" t="s">
        <v>1255</v>
      </c>
      <c r="C10" s="332">
        <v>89980</v>
      </c>
      <c r="D10" s="332">
        <v>12136</v>
      </c>
      <c r="E10" s="332">
        <v>879770</v>
      </c>
    </row>
    <row r="15" spans="1:9" x14ac:dyDescent="0.2">
      <c r="B15" s="249" t="s">
        <v>1662</v>
      </c>
      <c r="C15" s="249" t="s">
        <v>1479</v>
      </c>
      <c r="D15" s="249" t="s">
        <v>1480</v>
      </c>
      <c r="E15" s="249" t="s">
        <v>1481</v>
      </c>
    </row>
    <row r="16" spans="1:9" x14ac:dyDescent="0.2">
      <c r="B16" s="249" t="s">
        <v>380</v>
      </c>
      <c r="C16" s="333">
        <f>C6/C$10</f>
        <v>0.27700600133362968</v>
      </c>
      <c r="D16" s="333">
        <f t="shared" ref="D16" si="0">D6/D$10</f>
        <v>0.62318721160184576</v>
      </c>
      <c r="E16" s="333">
        <f>E6/E$10</f>
        <v>0.66190822601361721</v>
      </c>
    </row>
    <row r="17" spans="2:5" x14ac:dyDescent="0.2">
      <c r="B17" s="249" t="s">
        <v>383</v>
      </c>
      <c r="C17" s="333">
        <f t="shared" ref="C17:E20" si="1">C7/C$10</f>
        <v>1.0368970882418315E-2</v>
      </c>
      <c r="D17" s="333">
        <f t="shared" si="1"/>
        <v>1.3183915622940012E-3</v>
      </c>
      <c r="E17" s="333">
        <f>E7/E$10</f>
        <v>1.2878365936551599E-3</v>
      </c>
    </row>
    <row r="18" spans="2:5" x14ac:dyDescent="0.2">
      <c r="B18" s="249" t="s">
        <v>382</v>
      </c>
      <c r="C18" s="333">
        <f t="shared" si="1"/>
        <v>1.3280729050900201E-2</v>
      </c>
      <c r="D18" s="333">
        <f t="shared" si="1"/>
        <v>2.1423862887277522E-3</v>
      </c>
      <c r="E18" s="333">
        <f>E8/E$10</f>
        <v>2.036896006910897E-3</v>
      </c>
    </row>
    <row r="19" spans="2:5" x14ac:dyDescent="0.2">
      <c r="B19" s="249" t="s">
        <v>381</v>
      </c>
      <c r="C19" s="333">
        <f t="shared" si="1"/>
        <v>0.69934429873305182</v>
      </c>
      <c r="D19" s="333">
        <f t="shared" si="1"/>
        <v>0.37335201054713252</v>
      </c>
      <c r="E19" s="333">
        <f>E9/E$10</f>
        <v>0.33476704138581675</v>
      </c>
    </row>
    <row r="20" spans="2:5" x14ac:dyDescent="0.2">
      <c r="B20" s="249" t="s">
        <v>1255</v>
      </c>
      <c r="C20" s="333">
        <f t="shared" si="1"/>
        <v>1</v>
      </c>
      <c r="D20" s="333">
        <f t="shared" si="1"/>
        <v>1</v>
      </c>
      <c r="E20" s="333">
        <f t="shared" si="1"/>
        <v>1</v>
      </c>
    </row>
  </sheetData>
  <mergeCells count="1">
    <mergeCell ref="H1:I1"/>
  </mergeCells>
  <hyperlinks>
    <hyperlink ref="H1:I1" location="Index!A1" display="Regresar al Índice" xr:uid="{8E8D030F-A1A5-4021-A408-A5BED16F7D5A}"/>
  </hyperlinks>
  <pageMargins left="0.7" right="0.7" top="0.75" bottom="0.75" header="0.3" footer="0.3"/>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Hoja176"/>
  <dimension ref="A1:I888"/>
  <sheetViews>
    <sheetView zoomScaleNormal="100" workbookViewId="0">
      <selection activeCell="A2" sqref="A2"/>
    </sheetView>
  </sheetViews>
  <sheetFormatPr baseColWidth="10" defaultColWidth="11.42578125" defaultRowHeight="12.75" x14ac:dyDescent="0.2"/>
  <cols>
    <col min="1" max="1" width="40.7109375" style="26" customWidth="1"/>
    <col min="2" max="2" width="32.7109375" style="25" customWidth="1"/>
    <col min="3" max="3" width="50.7109375" style="26" customWidth="1"/>
    <col min="4" max="4" width="15.7109375" style="26" customWidth="1"/>
    <col min="5" max="5" width="11.7109375" style="26" customWidth="1"/>
    <col min="6" max="6" width="15.7109375" style="26" customWidth="1"/>
    <col min="7" max="7" width="11.7109375" style="26" customWidth="1"/>
    <col min="8" max="8" width="5.7109375" style="26" customWidth="1"/>
    <col min="9" max="9" width="11.7109375" style="26" customWidth="1"/>
    <col min="10" max="16384" width="11.42578125" style="26"/>
  </cols>
  <sheetData>
    <row r="1" spans="1:9" x14ac:dyDescent="0.2">
      <c r="A1" s="107" t="s">
        <v>1814</v>
      </c>
      <c r="B1" s="107" t="s">
        <v>54</v>
      </c>
      <c r="C1" s="107" t="s">
        <v>54</v>
      </c>
      <c r="D1" s="107" t="s">
        <v>54</v>
      </c>
      <c r="E1" s="107" t="s">
        <v>54</v>
      </c>
      <c r="F1" s="107" t="s">
        <v>54</v>
      </c>
      <c r="G1" s="107" t="s">
        <v>54</v>
      </c>
      <c r="H1" s="408" t="s">
        <v>38</v>
      </c>
      <c r="I1" s="408"/>
    </row>
    <row r="2" spans="1:9" x14ac:dyDescent="0.2">
      <c r="A2" s="107" t="s">
        <v>152</v>
      </c>
      <c r="B2" s="107" t="s">
        <v>54</v>
      </c>
      <c r="C2" s="107" t="s">
        <v>54</v>
      </c>
      <c r="D2" s="107" t="s">
        <v>54</v>
      </c>
      <c r="E2" s="107" t="s">
        <v>54</v>
      </c>
      <c r="F2" s="107" t="s">
        <v>54</v>
      </c>
      <c r="G2" s="107" t="s">
        <v>54</v>
      </c>
      <c r="H2" s="107" t="s">
        <v>54</v>
      </c>
      <c r="I2" s="107"/>
    </row>
    <row r="3" spans="1:9" x14ac:dyDescent="0.2">
      <c r="A3" s="107"/>
      <c r="B3" s="107"/>
      <c r="C3" s="107"/>
      <c r="D3" s="107"/>
      <c r="E3" s="107"/>
      <c r="F3" s="107"/>
      <c r="G3" s="107"/>
      <c r="H3" s="107"/>
      <c r="I3" s="107"/>
    </row>
    <row r="4" spans="1:9" x14ac:dyDescent="0.2">
      <c r="A4" s="107"/>
      <c r="B4" s="107"/>
      <c r="C4" s="107"/>
      <c r="D4" s="107"/>
      <c r="E4" s="107"/>
      <c r="F4" s="107"/>
      <c r="G4" s="107"/>
      <c r="H4" s="107"/>
      <c r="I4" s="107"/>
    </row>
    <row r="5" spans="1:9" x14ac:dyDescent="0.2">
      <c r="A5" s="107"/>
      <c r="B5" s="107"/>
      <c r="C5" s="107"/>
      <c r="D5" s="107"/>
      <c r="E5" s="107"/>
      <c r="F5" s="107"/>
      <c r="G5" s="107"/>
      <c r="H5" s="107"/>
      <c r="I5" s="107"/>
    </row>
    <row r="6" spans="1:9" x14ac:dyDescent="0.2">
      <c r="A6" s="107" t="s">
        <v>590</v>
      </c>
      <c r="B6" s="107" t="s">
        <v>1663</v>
      </c>
      <c r="C6" s="107" t="s">
        <v>1664</v>
      </c>
      <c r="D6" s="107" t="s">
        <v>1665</v>
      </c>
      <c r="E6" s="107" t="s">
        <v>1666</v>
      </c>
      <c r="F6" s="107" t="s">
        <v>1667</v>
      </c>
      <c r="G6" s="107" t="s">
        <v>1668</v>
      </c>
      <c r="H6" s="107" t="s">
        <v>1669</v>
      </c>
      <c r="I6" s="107" t="s">
        <v>139</v>
      </c>
    </row>
    <row r="7" spans="1:9" x14ac:dyDescent="0.2">
      <c r="A7" s="107" t="s">
        <v>549</v>
      </c>
      <c r="B7" s="107" t="s">
        <v>156</v>
      </c>
      <c r="C7" s="107" t="s">
        <v>372</v>
      </c>
      <c r="D7" s="107">
        <v>44152</v>
      </c>
      <c r="E7" s="107">
        <v>0.33612217087783702</v>
      </c>
      <c r="F7" s="107">
        <v>42831</v>
      </c>
      <c r="G7" s="107">
        <v>0.33100714086988797</v>
      </c>
      <c r="H7" s="107">
        <v>1321</v>
      </c>
      <c r="I7" s="107">
        <v>3.0842147043029602</v>
      </c>
    </row>
    <row r="8" spans="1:9" x14ac:dyDescent="0.2">
      <c r="A8" s="107" t="s">
        <v>593</v>
      </c>
      <c r="B8" s="107" t="s">
        <v>153</v>
      </c>
      <c r="C8" s="107" t="s">
        <v>369</v>
      </c>
      <c r="D8" s="107">
        <v>43632</v>
      </c>
      <c r="E8" s="107">
        <v>9.44585282637357E-2</v>
      </c>
      <c r="F8" s="107">
        <v>42692</v>
      </c>
      <c r="G8" s="107">
        <v>9.3080653038442707E-2</v>
      </c>
      <c r="H8" s="107">
        <v>940</v>
      </c>
      <c r="I8" s="107">
        <v>2.20181767075798</v>
      </c>
    </row>
    <row r="9" spans="1:9" x14ac:dyDescent="0.2">
      <c r="A9" s="107" t="s">
        <v>593</v>
      </c>
      <c r="B9" s="107" t="s">
        <v>153</v>
      </c>
      <c r="C9" s="107" t="s">
        <v>370</v>
      </c>
      <c r="D9" s="107">
        <v>45747</v>
      </c>
      <c r="E9" s="107">
        <v>9.9037272929985307E-2</v>
      </c>
      <c r="F9" s="107">
        <v>44908</v>
      </c>
      <c r="G9" s="107">
        <v>9.7912160747924401E-2</v>
      </c>
      <c r="H9" s="107">
        <v>839</v>
      </c>
      <c r="I9" s="107">
        <v>1.86826400641311</v>
      </c>
    </row>
    <row r="10" spans="1:9" x14ac:dyDescent="0.2">
      <c r="A10" s="107" t="s">
        <v>548</v>
      </c>
      <c r="B10" s="107" t="s">
        <v>154</v>
      </c>
      <c r="C10" s="107" t="s">
        <v>372</v>
      </c>
      <c r="D10" s="107">
        <v>56487</v>
      </c>
      <c r="E10" s="107">
        <v>0.49939440019096298</v>
      </c>
      <c r="F10" s="107">
        <v>55809</v>
      </c>
      <c r="G10" s="107">
        <v>0.49781904787390602</v>
      </c>
      <c r="H10" s="107">
        <v>678</v>
      </c>
      <c r="I10" s="107">
        <v>1.2148578186314001</v>
      </c>
    </row>
    <row r="11" spans="1:9" x14ac:dyDescent="0.2">
      <c r="A11" s="107" t="s">
        <v>490</v>
      </c>
      <c r="B11" s="107" t="s">
        <v>57</v>
      </c>
      <c r="C11" s="107" t="s">
        <v>374</v>
      </c>
      <c r="D11" s="107">
        <v>152510</v>
      </c>
      <c r="E11" s="107">
        <v>0.22349389645217499</v>
      </c>
      <c r="F11" s="107">
        <v>151889</v>
      </c>
      <c r="G11" s="107">
        <v>0.22308338547312101</v>
      </c>
      <c r="H11" s="107">
        <v>621</v>
      </c>
      <c r="I11" s="107">
        <v>0.40885120054776602</v>
      </c>
    </row>
    <row r="12" spans="1:9" x14ac:dyDescent="0.2">
      <c r="A12" s="107" t="s">
        <v>593</v>
      </c>
      <c r="B12" s="107" t="s">
        <v>153</v>
      </c>
      <c r="C12" s="107" t="s">
        <v>374</v>
      </c>
      <c r="D12" s="107">
        <v>105989</v>
      </c>
      <c r="E12" s="107">
        <v>0.22945464228422</v>
      </c>
      <c r="F12" s="107">
        <v>105371</v>
      </c>
      <c r="G12" s="107">
        <v>0.229738627642503</v>
      </c>
      <c r="H12" s="107">
        <v>618</v>
      </c>
      <c r="I12" s="107">
        <v>0.58649913163963996</v>
      </c>
    </row>
    <row r="13" spans="1:9" x14ac:dyDescent="0.2">
      <c r="A13" s="107" t="s">
        <v>495</v>
      </c>
      <c r="B13" s="107" t="s">
        <v>257</v>
      </c>
      <c r="C13" s="107" t="s">
        <v>372</v>
      </c>
      <c r="D13" s="107">
        <v>3757</v>
      </c>
      <c r="E13" s="107">
        <v>0.54702970297029696</v>
      </c>
      <c r="F13" s="107">
        <v>3220</v>
      </c>
      <c r="G13" s="107">
        <v>0.54696789536266399</v>
      </c>
      <c r="H13" s="107">
        <v>537</v>
      </c>
      <c r="I13" s="107">
        <v>16.677018633540399</v>
      </c>
    </row>
    <row r="14" spans="1:9" x14ac:dyDescent="0.2">
      <c r="A14" s="107" t="s">
        <v>521</v>
      </c>
      <c r="B14" s="107" t="s">
        <v>167</v>
      </c>
      <c r="C14" s="107" t="s">
        <v>372</v>
      </c>
      <c r="D14" s="107">
        <v>49453</v>
      </c>
      <c r="E14" s="107">
        <v>0.73591868926620896</v>
      </c>
      <c r="F14" s="107">
        <v>48934</v>
      </c>
      <c r="G14" s="107">
        <v>0.73887177628797496</v>
      </c>
      <c r="H14" s="107">
        <v>519</v>
      </c>
      <c r="I14" s="107">
        <v>1.0606122532390601</v>
      </c>
    </row>
    <row r="15" spans="1:9" x14ac:dyDescent="0.2">
      <c r="A15" s="107" t="s">
        <v>490</v>
      </c>
      <c r="B15" s="107" t="s">
        <v>57</v>
      </c>
      <c r="C15" s="107" t="s">
        <v>376</v>
      </c>
      <c r="D15" s="107">
        <v>159656</v>
      </c>
      <c r="E15" s="107">
        <v>0.233965913920192</v>
      </c>
      <c r="F15" s="107">
        <v>159160</v>
      </c>
      <c r="G15" s="107">
        <v>0.23376249518992101</v>
      </c>
      <c r="H15" s="107">
        <v>496</v>
      </c>
      <c r="I15" s="107">
        <v>0.311636089469713</v>
      </c>
    </row>
    <row r="16" spans="1:9" x14ac:dyDescent="0.2">
      <c r="A16" s="107" t="s">
        <v>593</v>
      </c>
      <c r="B16" s="107" t="s">
        <v>153</v>
      </c>
      <c r="C16" s="107" t="s">
        <v>372</v>
      </c>
      <c r="D16" s="107">
        <v>134889</v>
      </c>
      <c r="E16" s="107">
        <v>0.29201999493415498</v>
      </c>
      <c r="F16" s="107">
        <v>134445</v>
      </c>
      <c r="G16" s="107">
        <v>0.29312818321356299</v>
      </c>
      <c r="H16" s="107">
        <v>444</v>
      </c>
      <c r="I16" s="107">
        <v>0.330246569229042</v>
      </c>
    </row>
    <row r="17" spans="1:9" x14ac:dyDescent="0.2">
      <c r="A17" s="107" t="s">
        <v>518</v>
      </c>
      <c r="B17" s="107" t="s">
        <v>155</v>
      </c>
      <c r="C17" s="107" t="s">
        <v>370</v>
      </c>
      <c r="D17" s="107">
        <v>9042</v>
      </c>
      <c r="E17" s="107">
        <v>0.115642865364693</v>
      </c>
      <c r="F17" s="107">
        <v>8607</v>
      </c>
      <c r="G17" s="107">
        <v>0.11104373629209099</v>
      </c>
      <c r="H17" s="107">
        <v>435</v>
      </c>
      <c r="I17" s="107">
        <v>5.0540257929592203</v>
      </c>
    </row>
    <row r="18" spans="1:9" x14ac:dyDescent="0.2">
      <c r="A18" s="107" t="s">
        <v>490</v>
      </c>
      <c r="B18" s="107" t="s">
        <v>57</v>
      </c>
      <c r="C18" s="107" t="s">
        <v>372</v>
      </c>
      <c r="D18" s="107">
        <v>109992</v>
      </c>
      <c r="E18" s="107">
        <v>0.16118641832383199</v>
      </c>
      <c r="F18" s="107">
        <v>109567</v>
      </c>
      <c r="G18" s="107">
        <v>0.16092394640911101</v>
      </c>
      <c r="H18" s="107">
        <v>425</v>
      </c>
      <c r="I18" s="107">
        <v>0.38789051447971601</v>
      </c>
    </row>
    <row r="19" spans="1:9" x14ac:dyDescent="0.2">
      <c r="A19" s="107" t="s">
        <v>593</v>
      </c>
      <c r="B19" s="107" t="s">
        <v>153</v>
      </c>
      <c r="C19" s="107" t="s">
        <v>376</v>
      </c>
      <c r="D19" s="107">
        <v>109291</v>
      </c>
      <c r="E19" s="107">
        <v>0.236603112680417</v>
      </c>
      <c r="F19" s="107">
        <v>108870</v>
      </c>
      <c r="G19" s="107">
        <v>0.23736743877764599</v>
      </c>
      <c r="H19" s="107">
        <v>421</v>
      </c>
      <c r="I19" s="107">
        <v>0.38669973362726001</v>
      </c>
    </row>
    <row r="20" spans="1:9" x14ac:dyDescent="0.2">
      <c r="A20" s="107" t="s">
        <v>495</v>
      </c>
      <c r="B20" s="107" t="s">
        <v>257</v>
      </c>
      <c r="C20" s="107" t="s">
        <v>370</v>
      </c>
      <c r="D20" s="107">
        <v>950</v>
      </c>
      <c r="E20" s="107">
        <v>0.13832265579499101</v>
      </c>
      <c r="F20" s="107">
        <v>578</v>
      </c>
      <c r="G20" s="107">
        <v>9.8182435875658197E-2</v>
      </c>
      <c r="H20" s="107">
        <v>372</v>
      </c>
      <c r="I20" s="107">
        <v>64.359861591695505</v>
      </c>
    </row>
    <row r="21" spans="1:9" x14ac:dyDescent="0.2">
      <c r="A21" s="107" t="s">
        <v>549</v>
      </c>
      <c r="B21" s="107" t="s">
        <v>156</v>
      </c>
      <c r="C21" s="107" t="s">
        <v>374</v>
      </c>
      <c r="D21" s="107">
        <v>33518</v>
      </c>
      <c r="E21" s="107">
        <v>0.25516721606005</v>
      </c>
      <c r="F21" s="107">
        <v>33161</v>
      </c>
      <c r="G21" s="107">
        <v>0.25627530990138803</v>
      </c>
      <c r="H21" s="107">
        <v>357</v>
      </c>
      <c r="I21" s="107">
        <v>1.07656584542082</v>
      </c>
    </row>
    <row r="22" spans="1:9" x14ac:dyDescent="0.2">
      <c r="A22" s="107" t="s">
        <v>533</v>
      </c>
      <c r="B22" s="107" t="s">
        <v>175</v>
      </c>
      <c r="C22" s="107" t="s">
        <v>371</v>
      </c>
      <c r="D22" s="107">
        <v>4293</v>
      </c>
      <c r="E22" s="107">
        <v>0.68240343347639498</v>
      </c>
      <c r="F22" s="107">
        <v>3984</v>
      </c>
      <c r="G22" s="107">
        <v>0.66879301661910395</v>
      </c>
      <c r="H22" s="107">
        <v>309</v>
      </c>
      <c r="I22" s="107">
        <v>7.7560240963855396</v>
      </c>
    </row>
    <row r="23" spans="1:9" x14ac:dyDescent="0.2">
      <c r="A23" s="107" t="s">
        <v>534</v>
      </c>
      <c r="B23" s="107" t="s">
        <v>171</v>
      </c>
      <c r="C23" s="107" t="s">
        <v>371</v>
      </c>
      <c r="D23" s="107">
        <v>10390</v>
      </c>
      <c r="E23" s="107">
        <v>0.60231884057970997</v>
      </c>
      <c r="F23" s="107">
        <v>10087</v>
      </c>
      <c r="G23" s="107">
        <v>0.597323384852253</v>
      </c>
      <c r="H23" s="107">
        <v>303</v>
      </c>
      <c r="I23" s="107">
        <v>3.0038663626449802</v>
      </c>
    </row>
    <row r="24" spans="1:9" x14ac:dyDescent="0.2">
      <c r="A24" s="107" t="s">
        <v>501</v>
      </c>
      <c r="B24" s="107" t="s">
        <v>163</v>
      </c>
      <c r="C24" s="107" t="s">
        <v>371</v>
      </c>
      <c r="D24" s="107">
        <v>5600</v>
      </c>
      <c r="E24" s="107">
        <v>0.71840923669018597</v>
      </c>
      <c r="F24" s="107">
        <v>5358</v>
      </c>
      <c r="G24" s="107">
        <v>0.71401918976545797</v>
      </c>
      <c r="H24" s="107">
        <v>242</v>
      </c>
      <c r="I24" s="107">
        <v>4.5166106756252304</v>
      </c>
    </row>
    <row r="25" spans="1:9" x14ac:dyDescent="0.2">
      <c r="A25" s="107" t="s">
        <v>481</v>
      </c>
      <c r="B25" s="107" t="s">
        <v>179</v>
      </c>
      <c r="C25" s="107" t="s">
        <v>376</v>
      </c>
      <c r="D25" s="107">
        <v>2122</v>
      </c>
      <c r="E25" s="107">
        <v>0.28460300429184499</v>
      </c>
      <c r="F25" s="107">
        <v>1908</v>
      </c>
      <c r="G25" s="107">
        <v>0.23734295310362</v>
      </c>
      <c r="H25" s="107">
        <v>214</v>
      </c>
      <c r="I25" s="107">
        <v>11.2159329140461</v>
      </c>
    </row>
    <row r="26" spans="1:9" x14ac:dyDescent="0.2">
      <c r="A26" s="107" t="s">
        <v>554</v>
      </c>
      <c r="B26" s="107" t="s">
        <v>197</v>
      </c>
      <c r="C26" s="107" t="s">
        <v>370</v>
      </c>
      <c r="D26" s="107">
        <v>2147</v>
      </c>
      <c r="E26" s="107">
        <v>0.16405593336899199</v>
      </c>
      <c r="F26" s="107">
        <v>1937</v>
      </c>
      <c r="G26" s="107">
        <v>0.151115618661258</v>
      </c>
      <c r="H26" s="107">
        <v>210</v>
      </c>
      <c r="I26" s="107">
        <v>10.841507485802801</v>
      </c>
    </row>
    <row r="27" spans="1:9" x14ac:dyDescent="0.2">
      <c r="A27" s="107" t="s">
        <v>521</v>
      </c>
      <c r="B27" s="107" t="s">
        <v>167</v>
      </c>
      <c r="C27" s="107" t="s">
        <v>376</v>
      </c>
      <c r="D27" s="107">
        <v>3234</v>
      </c>
      <c r="E27" s="107">
        <v>4.8125716156490403E-2</v>
      </c>
      <c r="F27" s="107">
        <v>3024</v>
      </c>
      <c r="G27" s="107">
        <v>4.5660445732922599E-2</v>
      </c>
      <c r="H27" s="107">
        <v>210</v>
      </c>
      <c r="I27" s="107">
        <v>6.9444444444444402</v>
      </c>
    </row>
    <row r="28" spans="1:9" x14ac:dyDescent="0.2">
      <c r="A28" s="107" t="s">
        <v>549</v>
      </c>
      <c r="B28" s="107" t="s">
        <v>156</v>
      </c>
      <c r="C28" s="107" t="s">
        <v>369</v>
      </c>
      <c r="D28" s="107">
        <v>11546</v>
      </c>
      <c r="E28" s="107">
        <v>8.7897866120572196E-2</v>
      </c>
      <c r="F28" s="107">
        <v>11337</v>
      </c>
      <c r="G28" s="107">
        <v>8.7614763980339405E-2</v>
      </c>
      <c r="H28" s="107">
        <v>209</v>
      </c>
      <c r="I28" s="107">
        <v>1.8435212137249699</v>
      </c>
    </row>
    <row r="29" spans="1:9" x14ac:dyDescent="0.2">
      <c r="A29" s="107" t="s">
        <v>539</v>
      </c>
      <c r="B29" s="107" t="s">
        <v>199</v>
      </c>
      <c r="C29" s="107" t="s">
        <v>371</v>
      </c>
      <c r="D29" s="107">
        <v>524</v>
      </c>
      <c r="E29" s="107">
        <v>0.35549525101763901</v>
      </c>
      <c r="F29" s="107">
        <v>323</v>
      </c>
      <c r="G29" s="107">
        <v>0.25453112687155199</v>
      </c>
      <c r="H29" s="107">
        <v>201</v>
      </c>
      <c r="I29" s="107">
        <v>62.229102167182702</v>
      </c>
    </row>
    <row r="30" spans="1:9" x14ac:dyDescent="0.2">
      <c r="A30" s="107" t="s">
        <v>612</v>
      </c>
      <c r="B30" s="107" t="s">
        <v>161</v>
      </c>
      <c r="C30" s="107" t="s">
        <v>372</v>
      </c>
      <c r="D30" s="107">
        <v>2677</v>
      </c>
      <c r="E30" s="107">
        <v>0.91458831568158505</v>
      </c>
      <c r="F30" s="107">
        <v>2481</v>
      </c>
      <c r="G30" s="107">
        <v>0.91079295154185003</v>
      </c>
      <c r="H30" s="107">
        <v>196</v>
      </c>
      <c r="I30" s="107">
        <v>7.9000403063280897</v>
      </c>
    </row>
    <row r="31" spans="1:9" x14ac:dyDescent="0.2">
      <c r="A31" s="107" t="s">
        <v>548</v>
      </c>
      <c r="B31" s="107" t="s">
        <v>154</v>
      </c>
      <c r="C31" s="107" t="s">
        <v>370</v>
      </c>
      <c r="D31" s="107">
        <v>9114</v>
      </c>
      <c r="E31" s="107">
        <v>8.0575717657875898E-2</v>
      </c>
      <c r="F31" s="107">
        <v>8932</v>
      </c>
      <c r="G31" s="107">
        <v>7.9673882986789402E-2</v>
      </c>
      <c r="H31" s="107">
        <v>182</v>
      </c>
      <c r="I31" s="107">
        <v>2.0376175548589401</v>
      </c>
    </row>
    <row r="32" spans="1:9" x14ac:dyDescent="0.2">
      <c r="A32" s="107" t="s">
        <v>558</v>
      </c>
      <c r="B32" s="107" t="s">
        <v>187</v>
      </c>
      <c r="C32" s="107" t="s">
        <v>371</v>
      </c>
      <c r="D32" s="107">
        <v>2579</v>
      </c>
      <c r="E32" s="107">
        <v>0.58720400728597499</v>
      </c>
      <c r="F32" s="107">
        <v>2404</v>
      </c>
      <c r="G32" s="107">
        <v>0.576498800959233</v>
      </c>
      <c r="H32" s="107">
        <v>175</v>
      </c>
      <c r="I32" s="107">
        <v>7.2795341098169697</v>
      </c>
    </row>
    <row r="33" spans="1:9" x14ac:dyDescent="0.2">
      <c r="A33" s="107" t="s">
        <v>548</v>
      </c>
      <c r="B33" s="107" t="s">
        <v>154</v>
      </c>
      <c r="C33" s="107" t="s">
        <v>374</v>
      </c>
      <c r="D33" s="107">
        <v>16724</v>
      </c>
      <c r="E33" s="107">
        <v>0.14785476213630899</v>
      </c>
      <c r="F33" s="107">
        <v>16555</v>
      </c>
      <c r="G33" s="107">
        <v>0.14767142105310099</v>
      </c>
      <c r="H33" s="107">
        <v>169</v>
      </c>
      <c r="I33" s="107">
        <v>1.0208396254908001</v>
      </c>
    </row>
    <row r="34" spans="1:9" x14ac:dyDescent="0.2">
      <c r="A34" s="107" t="s">
        <v>544</v>
      </c>
      <c r="B34" s="107" t="s">
        <v>270</v>
      </c>
      <c r="C34" s="107" t="s">
        <v>370</v>
      </c>
      <c r="D34" s="107">
        <v>4269</v>
      </c>
      <c r="E34" s="107">
        <v>0.109081152902698</v>
      </c>
      <c r="F34" s="107">
        <v>4105</v>
      </c>
      <c r="G34" s="107">
        <v>0.105943685962784</v>
      </c>
      <c r="H34" s="107">
        <v>164</v>
      </c>
      <c r="I34" s="107">
        <v>3.99512789281364</v>
      </c>
    </row>
    <row r="35" spans="1:9" x14ac:dyDescent="0.2">
      <c r="A35" s="107" t="s">
        <v>521</v>
      </c>
      <c r="B35" s="107" t="s">
        <v>167</v>
      </c>
      <c r="C35" s="107" t="s">
        <v>370</v>
      </c>
      <c r="D35" s="107">
        <v>3258</v>
      </c>
      <c r="E35" s="107">
        <v>4.8482864328338197E-2</v>
      </c>
      <c r="F35" s="107">
        <v>3095</v>
      </c>
      <c r="G35" s="107">
        <v>4.6732499849006501E-2</v>
      </c>
      <c r="H35" s="107">
        <v>163</v>
      </c>
      <c r="I35" s="107">
        <v>5.2665589660743102</v>
      </c>
    </row>
    <row r="36" spans="1:9" x14ac:dyDescent="0.2">
      <c r="A36" s="107" t="s">
        <v>490</v>
      </c>
      <c r="B36" s="107" t="s">
        <v>57</v>
      </c>
      <c r="C36" s="107" t="s">
        <v>369</v>
      </c>
      <c r="D36" s="107">
        <v>177783</v>
      </c>
      <c r="E36" s="107">
        <v>0.26052990225530898</v>
      </c>
      <c r="F36" s="107">
        <v>177626</v>
      </c>
      <c r="G36" s="107">
        <v>0.26088399705079701</v>
      </c>
      <c r="H36" s="107">
        <v>157</v>
      </c>
      <c r="I36" s="107">
        <v>8.8387961221902997E-2</v>
      </c>
    </row>
    <row r="37" spans="1:9" x14ac:dyDescent="0.2">
      <c r="A37" s="107" t="s">
        <v>536</v>
      </c>
      <c r="B37" s="107" t="s">
        <v>164</v>
      </c>
      <c r="C37" s="107" t="s">
        <v>371</v>
      </c>
      <c r="D37" s="107">
        <v>3647</v>
      </c>
      <c r="E37" s="107">
        <v>0.49098007539041499</v>
      </c>
      <c r="F37" s="107">
        <v>3493</v>
      </c>
      <c r="G37" s="107">
        <v>0.48079834824501</v>
      </c>
      <c r="H37" s="107">
        <v>154</v>
      </c>
      <c r="I37" s="107">
        <v>4.4088176352705499</v>
      </c>
    </row>
    <row r="38" spans="1:9" x14ac:dyDescent="0.2">
      <c r="A38" s="107" t="s">
        <v>521</v>
      </c>
      <c r="B38" s="107" t="s">
        <v>167</v>
      </c>
      <c r="C38" s="107" t="s">
        <v>374</v>
      </c>
      <c r="D38" s="107">
        <v>5224</v>
      </c>
      <c r="E38" s="107">
        <v>7.7739252072203502E-2</v>
      </c>
      <c r="F38" s="107">
        <v>5073</v>
      </c>
      <c r="G38" s="107">
        <v>7.6599021561877104E-2</v>
      </c>
      <c r="H38" s="107">
        <v>151</v>
      </c>
      <c r="I38" s="107">
        <v>2.976542479795</v>
      </c>
    </row>
    <row r="39" spans="1:9" x14ac:dyDescent="0.2">
      <c r="A39" s="107" t="s">
        <v>549</v>
      </c>
      <c r="B39" s="107" t="s">
        <v>156</v>
      </c>
      <c r="C39" s="107" t="s">
        <v>376</v>
      </c>
      <c r="D39" s="107">
        <v>18006</v>
      </c>
      <c r="E39" s="107">
        <v>0.13707682118197001</v>
      </c>
      <c r="F39" s="107">
        <v>17866</v>
      </c>
      <c r="G39" s="107">
        <v>0.13807227425886401</v>
      </c>
      <c r="H39" s="107">
        <v>140</v>
      </c>
      <c r="I39" s="107">
        <v>0.78361132878093098</v>
      </c>
    </row>
    <row r="40" spans="1:9" x14ac:dyDescent="0.2">
      <c r="A40" s="107" t="s">
        <v>514</v>
      </c>
      <c r="B40" s="107" t="s">
        <v>158</v>
      </c>
      <c r="C40" s="107" t="s">
        <v>370</v>
      </c>
      <c r="D40" s="107">
        <v>2509</v>
      </c>
      <c r="E40" s="107">
        <v>0.109716634598566</v>
      </c>
      <c r="F40" s="107">
        <v>2376</v>
      </c>
      <c r="G40" s="107">
        <v>0.105230523938173</v>
      </c>
      <c r="H40" s="107">
        <v>133</v>
      </c>
      <c r="I40" s="107">
        <v>5.5976430976431004</v>
      </c>
    </row>
    <row r="41" spans="1:9" x14ac:dyDescent="0.2">
      <c r="A41" s="107" t="s">
        <v>518</v>
      </c>
      <c r="B41" s="107" t="s">
        <v>155</v>
      </c>
      <c r="C41" s="107" t="s">
        <v>369</v>
      </c>
      <c r="D41" s="107">
        <v>10268</v>
      </c>
      <c r="E41" s="107">
        <v>0.13132282034557299</v>
      </c>
      <c r="F41" s="107">
        <v>10163</v>
      </c>
      <c r="G41" s="107">
        <v>0.13111856534640701</v>
      </c>
      <c r="H41" s="107">
        <v>105</v>
      </c>
      <c r="I41" s="107">
        <v>1.0331595001475999</v>
      </c>
    </row>
    <row r="42" spans="1:9" x14ac:dyDescent="0.2">
      <c r="A42" s="107" t="s">
        <v>553</v>
      </c>
      <c r="B42" s="107" t="s">
        <v>185</v>
      </c>
      <c r="C42" s="107" t="s">
        <v>372</v>
      </c>
      <c r="D42" s="107">
        <v>3283</v>
      </c>
      <c r="E42" s="107">
        <v>0.60382563913923104</v>
      </c>
      <c r="F42" s="107">
        <v>3183</v>
      </c>
      <c r="G42" s="107">
        <v>0.59473094170403595</v>
      </c>
      <c r="H42" s="107">
        <v>100</v>
      </c>
      <c r="I42" s="107">
        <v>3.1416902293433902</v>
      </c>
    </row>
    <row r="43" spans="1:9" x14ac:dyDescent="0.2">
      <c r="A43" s="107" t="s">
        <v>608</v>
      </c>
      <c r="B43" s="107" t="s">
        <v>169</v>
      </c>
      <c r="C43" s="107" t="s">
        <v>371</v>
      </c>
      <c r="D43" s="107">
        <v>1263</v>
      </c>
      <c r="E43" s="107">
        <v>0.37190812720848099</v>
      </c>
      <c r="F43" s="107">
        <v>1170</v>
      </c>
      <c r="G43" s="107">
        <v>0.35177390258568902</v>
      </c>
      <c r="H43" s="107">
        <v>93</v>
      </c>
      <c r="I43" s="107">
        <v>7.94871794871794</v>
      </c>
    </row>
    <row r="44" spans="1:9" x14ac:dyDescent="0.2">
      <c r="A44" s="107" t="s">
        <v>595</v>
      </c>
      <c r="B44" s="107" t="s">
        <v>165</v>
      </c>
      <c r="C44" s="107" t="s">
        <v>372</v>
      </c>
      <c r="D44" s="107">
        <v>7768</v>
      </c>
      <c r="E44" s="107">
        <v>0.241324676131598</v>
      </c>
      <c r="F44" s="107">
        <v>7677</v>
      </c>
      <c r="G44" s="107">
        <v>0.24062813440320999</v>
      </c>
      <c r="H44" s="107">
        <v>91</v>
      </c>
      <c r="I44" s="107">
        <v>1.18535886413964</v>
      </c>
    </row>
    <row r="45" spans="1:9" x14ac:dyDescent="0.2">
      <c r="A45" s="107" t="s">
        <v>545</v>
      </c>
      <c r="B45" s="107" t="s">
        <v>262</v>
      </c>
      <c r="C45" s="107" t="s">
        <v>371</v>
      </c>
      <c r="D45" s="107">
        <v>3177</v>
      </c>
      <c r="E45" s="107">
        <v>0.33888000000000001</v>
      </c>
      <c r="F45" s="107">
        <v>3086</v>
      </c>
      <c r="G45" s="107">
        <v>0.33834009428790701</v>
      </c>
      <c r="H45" s="107">
        <v>91</v>
      </c>
      <c r="I45" s="107">
        <v>2.94880103694102</v>
      </c>
    </row>
    <row r="46" spans="1:9" x14ac:dyDescent="0.2">
      <c r="A46" s="107" t="s">
        <v>466</v>
      </c>
      <c r="B46" s="107" t="s">
        <v>266</v>
      </c>
      <c r="C46" s="107" t="s">
        <v>371</v>
      </c>
      <c r="D46" s="107">
        <v>4032</v>
      </c>
      <c r="E46" s="107">
        <v>0.352910284463895</v>
      </c>
      <c r="F46" s="107">
        <v>3945</v>
      </c>
      <c r="G46" s="107">
        <v>0.34868304755170598</v>
      </c>
      <c r="H46" s="107">
        <v>87</v>
      </c>
      <c r="I46" s="107">
        <v>2.20532319391635</v>
      </c>
    </row>
    <row r="47" spans="1:9" x14ac:dyDescent="0.2">
      <c r="A47" s="107" t="s">
        <v>518</v>
      </c>
      <c r="B47" s="107" t="s">
        <v>155</v>
      </c>
      <c r="C47" s="107" t="s">
        <v>374</v>
      </c>
      <c r="D47" s="107">
        <v>15778</v>
      </c>
      <c r="E47" s="107">
        <v>0.201793091099771</v>
      </c>
      <c r="F47" s="107">
        <v>15692</v>
      </c>
      <c r="G47" s="107">
        <v>0.20245129660688899</v>
      </c>
      <c r="H47" s="107">
        <v>86</v>
      </c>
      <c r="I47" s="107">
        <v>0.54804996176396303</v>
      </c>
    </row>
    <row r="48" spans="1:9" x14ac:dyDescent="0.2">
      <c r="A48" s="107" t="s">
        <v>554</v>
      </c>
      <c r="B48" s="107" t="s">
        <v>197</v>
      </c>
      <c r="C48" s="107" t="s">
        <v>372</v>
      </c>
      <c r="D48" s="107">
        <v>5954</v>
      </c>
      <c r="E48" s="107">
        <v>0.45495529915182997</v>
      </c>
      <c r="F48" s="107">
        <v>5869</v>
      </c>
      <c r="G48" s="107">
        <v>0.45787174286160098</v>
      </c>
      <c r="H48" s="107">
        <v>85</v>
      </c>
      <c r="I48" s="107">
        <v>1.4482876128812501</v>
      </c>
    </row>
    <row r="49" spans="1:9" x14ac:dyDescent="0.2">
      <c r="A49" s="107" t="s">
        <v>595</v>
      </c>
      <c r="B49" s="107" t="s">
        <v>165</v>
      </c>
      <c r="C49" s="107" t="s">
        <v>377</v>
      </c>
      <c r="D49" s="107">
        <v>167</v>
      </c>
      <c r="E49" s="107">
        <v>5.1881077386684901E-3</v>
      </c>
      <c r="F49" s="107">
        <v>85</v>
      </c>
      <c r="G49" s="107">
        <v>2.6642427281845498E-3</v>
      </c>
      <c r="H49" s="107">
        <v>82</v>
      </c>
      <c r="I49" s="107">
        <v>96.470588235294102</v>
      </c>
    </row>
    <row r="50" spans="1:9" x14ac:dyDescent="0.2">
      <c r="A50" s="107" t="s">
        <v>545</v>
      </c>
      <c r="B50" s="107" t="s">
        <v>262</v>
      </c>
      <c r="C50" s="107" t="s">
        <v>370</v>
      </c>
      <c r="D50" s="107">
        <v>1008</v>
      </c>
      <c r="E50" s="107">
        <v>0.10752</v>
      </c>
      <c r="F50" s="107">
        <v>926</v>
      </c>
      <c r="G50" s="107">
        <v>0.101523955706611</v>
      </c>
      <c r="H50" s="107">
        <v>82</v>
      </c>
      <c r="I50" s="107">
        <v>8.85529157667386</v>
      </c>
    </row>
    <row r="51" spans="1:9" x14ac:dyDescent="0.2">
      <c r="A51" s="107" t="s">
        <v>544</v>
      </c>
      <c r="B51" s="107" t="s">
        <v>270</v>
      </c>
      <c r="C51" s="107" t="s">
        <v>371</v>
      </c>
      <c r="D51" s="107">
        <v>6731</v>
      </c>
      <c r="E51" s="107">
        <v>0.17198998364677001</v>
      </c>
      <c r="F51" s="107">
        <v>6656</v>
      </c>
      <c r="G51" s="107">
        <v>0.17178104111285999</v>
      </c>
      <c r="H51" s="107">
        <v>75</v>
      </c>
      <c r="I51" s="107">
        <v>1.1268028846153699</v>
      </c>
    </row>
    <row r="52" spans="1:9" x14ac:dyDescent="0.2">
      <c r="A52" s="107" t="s">
        <v>514</v>
      </c>
      <c r="B52" s="107" t="s">
        <v>158</v>
      </c>
      <c r="C52" s="107" t="s">
        <v>372</v>
      </c>
      <c r="D52" s="107">
        <v>9961</v>
      </c>
      <c r="E52" s="107">
        <v>0.43558684624803201</v>
      </c>
      <c r="F52" s="107">
        <v>9893</v>
      </c>
      <c r="G52" s="107">
        <v>0.43815049382169302</v>
      </c>
      <c r="H52" s="107">
        <v>68</v>
      </c>
      <c r="I52" s="107">
        <v>0.68735469523906201</v>
      </c>
    </row>
    <row r="53" spans="1:9" x14ac:dyDescent="0.2">
      <c r="A53" s="107" t="s">
        <v>544</v>
      </c>
      <c r="B53" s="107" t="s">
        <v>270</v>
      </c>
      <c r="C53" s="107" t="s">
        <v>372</v>
      </c>
      <c r="D53" s="107">
        <v>11461</v>
      </c>
      <c r="E53" s="107">
        <v>0.29285057236304202</v>
      </c>
      <c r="F53" s="107">
        <v>11395</v>
      </c>
      <c r="G53" s="107">
        <v>0.29408728417683899</v>
      </c>
      <c r="H53" s="107">
        <v>66</v>
      </c>
      <c r="I53" s="107">
        <v>0.57920140412461896</v>
      </c>
    </row>
    <row r="54" spans="1:9" x14ac:dyDescent="0.2">
      <c r="A54" s="107" t="s">
        <v>595</v>
      </c>
      <c r="B54" s="107" t="s">
        <v>165</v>
      </c>
      <c r="C54" s="107" t="s">
        <v>373</v>
      </c>
      <c r="D54" s="107">
        <v>5363</v>
      </c>
      <c r="E54" s="107">
        <v>0.16660971139208999</v>
      </c>
      <c r="F54" s="107">
        <v>5299</v>
      </c>
      <c r="G54" s="107">
        <v>0.16609202607823501</v>
      </c>
      <c r="H54" s="107">
        <v>64</v>
      </c>
      <c r="I54" s="107">
        <v>1.20777505189658</v>
      </c>
    </row>
    <row r="55" spans="1:9" x14ac:dyDescent="0.2">
      <c r="A55" s="107" t="s">
        <v>556</v>
      </c>
      <c r="B55" s="107" t="s">
        <v>213</v>
      </c>
      <c r="C55" s="107" t="s">
        <v>371</v>
      </c>
      <c r="D55" s="107">
        <v>849</v>
      </c>
      <c r="E55" s="107">
        <v>0.919826652221018</v>
      </c>
      <c r="F55" s="107">
        <v>787</v>
      </c>
      <c r="G55" s="107">
        <v>0.91618160651920799</v>
      </c>
      <c r="H55" s="107">
        <v>62</v>
      </c>
      <c r="I55" s="107">
        <v>7.8780177890724197</v>
      </c>
    </row>
    <row r="56" spans="1:9" x14ac:dyDescent="0.2">
      <c r="A56" s="107" t="s">
        <v>545</v>
      </c>
      <c r="B56" s="107" t="s">
        <v>262</v>
      </c>
      <c r="C56" s="107" t="s">
        <v>372</v>
      </c>
      <c r="D56" s="107">
        <v>2738</v>
      </c>
      <c r="E56" s="107">
        <v>0.292053333333333</v>
      </c>
      <c r="F56" s="107">
        <v>2679</v>
      </c>
      <c r="G56" s="107">
        <v>0.29371779410152399</v>
      </c>
      <c r="H56" s="107">
        <v>59</v>
      </c>
      <c r="I56" s="107">
        <v>2.2023142963792499</v>
      </c>
    </row>
    <row r="57" spans="1:9" x14ac:dyDescent="0.2">
      <c r="A57" s="107" t="s">
        <v>610</v>
      </c>
      <c r="B57" s="107" t="s">
        <v>195</v>
      </c>
      <c r="C57" s="107" t="s">
        <v>372</v>
      </c>
      <c r="D57" s="107">
        <v>1228</v>
      </c>
      <c r="E57" s="107">
        <v>0.767020612117427</v>
      </c>
      <c r="F57" s="107">
        <v>1171</v>
      </c>
      <c r="G57" s="107">
        <v>0.75597159457714702</v>
      </c>
      <c r="H57" s="107">
        <v>57</v>
      </c>
      <c r="I57" s="107">
        <v>4.8676345004269796</v>
      </c>
    </row>
    <row r="58" spans="1:9" x14ac:dyDescent="0.2">
      <c r="A58" s="107" t="s">
        <v>602</v>
      </c>
      <c r="B58" s="107" t="s">
        <v>238</v>
      </c>
      <c r="C58" s="107" t="s">
        <v>372</v>
      </c>
      <c r="D58" s="107">
        <v>2692</v>
      </c>
      <c r="E58" s="107">
        <v>0.38282138794084197</v>
      </c>
      <c r="F58" s="107">
        <v>2638</v>
      </c>
      <c r="G58" s="107">
        <v>0.37691098728389799</v>
      </c>
      <c r="H58" s="107">
        <v>54</v>
      </c>
      <c r="I58" s="107">
        <v>2.0470053070507999</v>
      </c>
    </row>
    <row r="59" spans="1:9" x14ac:dyDescent="0.2">
      <c r="A59" s="107" t="s">
        <v>562</v>
      </c>
      <c r="B59" s="107" t="s">
        <v>254</v>
      </c>
      <c r="C59" s="107" t="s">
        <v>372</v>
      </c>
      <c r="D59" s="107">
        <v>3369</v>
      </c>
      <c r="E59" s="107">
        <v>0.42575508656640998</v>
      </c>
      <c r="F59" s="107">
        <v>3315</v>
      </c>
      <c r="G59" s="107">
        <v>0.41113729381123698</v>
      </c>
      <c r="H59" s="107">
        <v>54</v>
      </c>
      <c r="I59" s="107">
        <v>1.62895927601809</v>
      </c>
    </row>
    <row r="60" spans="1:9" x14ac:dyDescent="0.2">
      <c r="A60" s="107" t="s">
        <v>595</v>
      </c>
      <c r="B60" s="107" t="s">
        <v>165</v>
      </c>
      <c r="C60" s="107" t="s">
        <v>374</v>
      </c>
      <c r="D60" s="107">
        <v>7875</v>
      </c>
      <c r="E60" s="107">
        <v>0.244648793065954</v>
      </c>
      <c r="F60" s="107">
        <v>7822</v>
      </c>
      <c r="G60" s="107">
        <v>0.24517301905717201</v>
      </c>
      <c r="H60" s="107">
        <v>53</v>
      </c>
      <c r="I60" s="107">
        <v>0.67757606750191701</v>
      </c>
    </row>
    <row r="61" spans="1:9" x14ac:dyDescent="0.2">
      <c r="A61" s="107" t="s">
        <v>546</v>
      </c>
      <c r="B61" s="107" t="s">
        <v>172</v>
      </c>
      <c r="C61" s="107" t="s">
        <v>371</v>
      </c>
      <c r="D61" s="107">
        <v>267</v>
      </c>
      <c r="E61" s="107">
        <v>0.63875598086124397</v>
      </c>
      <c r="F61" s="107">
        <v>214</v>
      </c>
      <c r="G61" s="107">
        <v>0.57994579945799496</v>
      </c>
      <c r="H61" s="107">
        <v>53</v>
      </c>
      <c r="I61" s="107">
        <v>24.766355140186899</v>
      </c>
    </row>
    <row r="62" spans="1:9" x14ac:dyDescent="0.2">
      <c r="A62" s="107" t="s">
        <v>561</v>
      </c>
      <c r="B62" s="107" t="s">
        <v>159</v>
      </c>
      <c r="C62" s="107" t="s">
        <v>374</v>
      </c>
      <c r="D62" s="107">
        <v>2321</v>
      </c>
      <c r="E62" s="107">
        <v>0.18011795747322701</v>
      </c>
      <c r="F62" s="107">
        <v>2270</v>
      </c>
      <c r="G62" s="107">
        <v>0.17803921568627501</v>
      </c>
      <c r="H62" s="107">
        <v>51</v>
      </c>
      <c r="I62" s="107">
        <v>2.2466960352423002</v>
      </c>
    </row>
    <row r="63" spans="1:9" x14ac:dyDescent="0.2">
      <c r="A63" s="107" t="s">
        <v>548</v>
      </c>
      <c r="B63" s="107" t="s">
        <v>154</v>
      </c>
      <c r="C63" s="107" t="s">
        <v>373</v>
      </c>
      <c r="D63" s="107">
        <v>12398</v>
      </c>
      <c r="E63" s="107">
        <v>0.10960914499916</v>
      </c>
      <c r="F63" s="107">
        <v>12347</v>
      </c>
      <c r="G63" s="107">
        <v>0.110135852355339</v>
      </c>
      <c r="H63" s="107">
        <v>51</v>
      </c>
      <c r="I63" s="107">
        <v>0.41305580302908301</v>
      </c>
    </row>
    <row r="64" spans="1:9" x14ac:dyDescent="0.2">
      <c r="A64" s="107" t="s">
        <v>474</v>
      </c>
      <c r="B64" s="107" t="s">
        <v>157</v>
      </c>
      <c r="C64" s="107" t="s">
        <v>369</v>
      </c>
      <c r="D64" s="107">
        <v>3872</v>
      </c>
      <c r="E64" s="107">
        <v>0.100031001343392</v>
      </c>
      <c r="F64" s="107">
        <v>3822</v>
      </c>
      <c r="G64" s="107">
        <v>9.7222222222222196E-2</v>
      </c>
      <c r="H64" s="107">
        <v>50</v>
      </c>
      <c r="I64" s="107">
        <v>1.3082155939298801</v>
      </c>
    </row>
    <row r="65" spans="1:9" x14ac:dyDescent="0.2">
      <c r="A65" s="107" t="s">
        <v>514</v>
      </c>
      <c r="B65" s="107" t="s">
        <v>158</v>
      </c>
      <c r="C65" s="107" t="s">
        <v>374</v>
      </c>
      <c r="D65" s="107">
        <v>4312</v>
      </c>
      <c r="E65" s="107">
        <v>0.18856043379394799</v>
      </c>
      <c r="F65" s="107">
        <v>4264</v>
      </c>
      <c r="G65" s="107">
        <v>0.188848044643253</v>
      </c>
      <c r="H65" s="107">
        <v>48</v>
      </c>
      <c r="I65" s="107">
        <v>1.1257035647279601</v>
      </c>
    </row>
    <row r="66" spans="1:9" x14ac:dyDescent="0.2">
      <c r="A66" s="107" t="s">
        <v>595</v>
      </c>
      <c r="B66" s="107" t="s">
        <v>165</v>
      </c>
      <c r="C66" s="107" t="s">
        <v>369</v>
      </c>
      <c r="D66" s="107">
        <v>4525</v>
      </c>
      <c r="E66" s="107">
        <v>0.14057597315853201</v>
      </c>
      <c r="F66" s="107">
        <v>4478</v>
      </c>
      <c r="G66" s="107">
        <v>0.14035857572718199</v>
      </c>
      <c r="H66" s="107">
        <v>47</v>
      </c>
      <c r="I66" s="107">
        <v>1.0495757034390401</v>
      </c>
    </row>
    <row r="67" spans="1:9" x14ac:dyDescent="0.2">
      <c r="A67" s="107" t="s">
        <v>469</v>
      </c>
      <c r="B67" s="107" t="s">
        <v>276</v>
      </c>
      <c r="C67" s="107" t="s">
        <v>372</v>
      </c>
      <c r="D67" s="107">
        <v>1576</v>
      </c>
      <c r="E67" s="107">
        <v>0.30661478599221798</v>
      </c>
      <c r="F67" s="107">
        <v>1530</v>
      </c>
      <c r="G67" s="107">
        <v>0.30333068992862799</v>
      </c>
      <c r="H67" s="107">
        <v>46</v>
      </c>
      <c r="I67" s="107">
        <v>3.0065359477124098</v>
      </c>
    </row>
    <row r="68" spans="1:9" x14ac:dyDescent="0.2">
      <c r="A68" s="107" t="s">
        <v>490</v>
      </c>
      <c r="B68" s="107" t="s">
        <v>57</v>
      </c>
      <c r="C68" s="107" t="s">
        <v>377</v>
      </c>
      <c r="D68" s="107">
        <v>4083</v>
      </c>
      <c r="E68" s="107">
        <v>5.9833819370154898E-3</v>
      </c>
      <c r="F68" s="107">
        <v>4037</v>
      </c>
      <c r="G68" s="107">
        <v>5.9292485114457796E-3</v>
      </c>
      <c r="H68" s="107">
        <v>46</v>
      </c>
      <c r="I68" s="107">
        <v>1.13945999504583</v>
      </c>
    </row>
    <row r="69" spans="1:9" x14ac:dyDescent="0.2">
      <c r="A69" s="107" t="s">
        <v>501</v>
      </c>
      <c r="B69" s="107" t="s">
        <v>163</v>
      </c>
      <c r="C69" s="107" t="s">
        <v>370</v>
      </c>
      <c r="D69" s="107">
        <v>456</v>
      </c>
      <c r="E69" s="107">
        <v>5.8499037844772298E-2</v>
      </c>
      <c r="F69" s="107">
        <v>410</v>
      </c>
      <c r="G69" s="107">
        <v>5.4637526652452001E-2</v>
      </c>
      <c r="H69" s="107">
        <v>46</v>
      </c>
      <c r="I69" s="107">
        <v>11.219512195122</v>
      </c>
    </row>
    <row r="70" spans="1:9" x14ac:dyDescent="0.2">
      <c r="A70" s="107" t="s">
        <v>561</v>
      </c>
      <c r="B70" s="107" t="s">
        <v>159</v>
      </c>
      <c r="C70" s="107" t="s">
        <v>372</v>
      </c>
      <c r="D70" s="107">
        <v>6959</v>
      </c>
      <c r="E70" s="107">
        <v>0.54004345801645204</v>
      </c>
      <c r="F70" s="107">
        <v>6914</v>
      </c>
      <c r="G70" s="107">
        <v>0.542274509803922</v>
      </c>
      <c r="H70" s="107">
        <v>45</v>
      </c>
      <c r="I70" s="107">
        <v>0.65085334104715298</v>
      </c>
    </row>
    <row r="71" spans="1:9" x14ac:dyDescent="0.2">
      <c r="A71" s="107" t="s">
        <v>504</v>
      </c>
      <c r="B71" s="107" t="s">
        <v>162</v>
      </c>
      <c r="C71" s="107" t="s">
        <v>372</v>
      </c>
      <c r="D71" s="107">
        <v>19768</v>
      </c>
      <c r="E71" s="107">
        <v>0.54139621504669599</v>
      </c>
      <c r="F71" s="107">
        <v>19724</v>
      </c>
      <c r="G71" s="107">
        <v>0.54252393002530497</v>
      </c>
      <c r="H71" s="107">
        <v>44</v>
      </c>
      <c r="I71" s="107">
        <v>0.22307848306630801</v>
      </c>
    </row>
    <row r="72" spans="1:9" x14ac:dyDescent="0.2">
      <c r="A72" s="107" t="s">
        <v>518</v>
      </c>
      <c r="B72" s="107" t="s">
        <v>155</v>
      </c>
      <c r="C72" s="107" t="s">
        <v>373</v>
      </c>
      <c r="D72" s="107">
        <v>4553</v>
      </c>
      <c r="E72" s="107">
        <v>5.82306974126795E-2</v>
      </c>
      <c r="F72" s="107">
        <v>4509</v>
      </c>
      <c r="G72" s="107">
        <v>5.8173138949812901E-2</v>
      </c>
      <c r="H72" s="107">
        <v>44</v>
      </c>
      <c r="I72" s="107">
        <v>0.97582612552673498</v>
      </c>
    </row>
    <row r="73" spans="1:9" x14ac:dyDescent="0.2">
      <c r="A73" s="107" t="s">
        <v>601</v>
      </c>
      <c r="B73" s="107" t="s">
        <v>273</v>
      </c>
      <c r="C73" s="107" t="s">
        <v>370</v>
      </c>
      <c r="D73" s="107">
        <v>350</v>
      </c>
      <c r="E73" s="107">
        <v>0.24373259052924801</v>
      </c>
      <c r="F73" s="107">
        <v>309</v>
      </c>
      <c r="G73" s="107">
        <v>0.22375090514120199</v>
      </c>
      <c r="H73" s="107">
        <v>41</v>
      </c>
      <c r="I73" s="107">
        <v>13.2686084142395</v>
      </c>
    </row>
    <row r="74" spans="1:9" x14ac:dyDescent="0.2">
      <c r="A74" s="107" t="s">
        <v>562</v>
      </c>
      <c r="B74" s="107" t="s">
        <v>254</v>
      </c>
      <c r="C74" s="107" t="s">
        <v>374</v>
      </c>
      <c r="D74" s="107">
        <v>946</v>
      </c>
      <c r="E74" s="107">
        <v>0.119550107418173</v>
      </c>
      <c r="F74" s="107">
        <v>905</v>
      </c>
      <c r="G74" s="107">
        <v>0.11224110132704899</v>
      </c>
      <c r="H74" s="107">
        <v>41</v>
      </c>
      <c r="I74" s="107">
        <v>4.5303867403314797</v>
      </c>
    </row>
    <row r="75" spans="1:9" x14ac:dyDescent="0.2">
      <c r="A75" s="107" t="s">
        <v>495</v>
      </c>
      <c r="B75" s="107" t="s">
        <v>257</v>
      </c>
      <c r="C75" s="107" t="s">
        <v>376</v>
      </c>
      <c r="D75" s="107">
        <v>424</v>
      </c>
      <c r="E75" s="107">
        <v>6.1735585323238203E-2</v>
      </c>
      <c r="F75" s="107">
        <v>383</v>
      </c>
      <c r="G75" s="107">
        <v>6.5058603703074605E-2</v>
      </c>
      <c r="H75" s="107">
        <v>41</v>
      </c>
      <c r="I75" s="107">
        <v>10.7049608355091</v>
      </c>
    </row>
    <row r="76" spans="1:9" x14ac:dyDescent="0.2">
      <c r="A76" s="107" t="s">
        <v>611</v>
      </c>
      <c r="B76" s="107" t="s">
        <v>275</v>
      </c>
      <c r="C76" s="107" t="s">
        <v>372</v>
      </c>
      <c r="D76" s="107">
        <v>510</v>
      </c>
      <c r="E76" s="107">
        <v>0.16078184110971</v>
      </c>
      <c r="F76" s="107">
        <v>470</v>
      </c>
      <c r="G76" s="107">
        <v>0.15107682417229201</v>
      </c>
      <c r="H76" s="107">
        <v>40</v>
      </c>
      <c r="I76" s="107">
        <v>8.5106382978723296</v>
      </c>
    </row>
    <row r="77" spans="1:9" x14ac:dyDescent="0.2">
      <c r="A77" s="107" t="s">
        <v>504</v>
      </c>
      <c r="B77" s="107" t="s">
        <v>162</v>
      </c>
      <c r="C77" s="107" t="s">
        <v>374</v>
      </c>
      <c r="D77" s="107">
        <v>4063</v>
      </c>
      <c r="E77" s="107">
        <v>0.11127543614603</v>
      </c>
      <c r="F77" s="107">
        <v>4023</v>
      </c>
      <c r="G77" s="107">
        <v>0.110655737704918</v>
      </c>
      <c r="H77" s="107">
        <v>40</v>
      </c>
      <c r="I77" s="107">
        <v>0.99428287347751398</v>
      </c>
    </row>
    <row r="78" spans="1:9" x14ac:dyDescent="0.2">
      <c r="A78" s="107" t="s">
        <v>495</v>
      </c>
      <c r="B78" s="107" t="s">
        <v>257</v>
      </c>
      <c r="C78" s="107" t="s">
        <v>374</v>
      </c>
      <c r="D78" s="107">
        <v>1310</v>
      </c>
      <c r="E78" s="107">
        <v>0.190739662201514</v>
      </c>
      <c r="F78" s="107">
        <v>1271</v>
      </c>
      <c r="G78" s="107">
        <v>0.21589943944284001</v>
      </c>
      <c r="H78" s="107">
        <v>39</v>
      </c>
      <c r="I78" s="107">
        <v>3.0684500393391101</v>
      </c>
    </row>
    <row r="79" spans="1:9" x14ac:dyDescent="0.2">
      <c r="A79" s="107" t="s">
        <v>544</v>
      </c>
      <c r="B79" s="107" t="s">
        <v>270</v>
      </c>
      <c r="C79" s="107" t="s">
        <v>373</v>
      </c>
      <c r="D79" s="107">
        <v>1727</v>
      </c>
      <c r="E79" s="107">
        <v>4.4128168438266599E-2</v>
      </c>
      <c r="F79" s="107">
        <v>1688</v>
      </c>
      <c r="G79" s="107">
        <v>4.3564663070689298E-2</v>
      </c>
      <c r="H79" s="107">
        <v>39</v>
      </c>
      <c r="I79" s="107">
        <v>2.3104265402843498</v>
      </c>
    </row>
    <row r="80" spans="1:9" x14ac:dyDescent="0.2">
      <c r="A80" s="107" t="s">
        <v>504</v>
      </c>
      <c r="B80" s="107" t="s">
        <v>162</v>
      </c>
      <c r="C80" s="107" t="s">
        <v>376</v>
      </c>
      <c r="D80" s="107">
        <v>1853</v>
      </c>
      <c r="E80" s="107">
        <v>5.0749048284172801E-2</v>
      </c>
      <c r="F80" s="107">
        <v>1815</v>
      </c>
      <c r="G80" s="107">
        <v>4.9922983826603602E-2</v>
      </c>
      <c r="H80" s="107">
        <v>38</v>
      </c>
      <c r="I80" s="107">
        <v>2.0936639118457299</v>
      </c>
    </row>
    <row r="81" spans="1:9" x14ac:dyDescent="0.2">
      <c r="A81" s="107" t="s">
        <v>558</v>
      </c>
      <c r="B81" s="107" t="s">
        <v>187</v>
      </c>
      <c r="C81" s="107" t="s">
        <v>372</v>
      </c>
      <c r="D81" s="107">
        <v>1306</v>
      </c>
      <c r="E81" s="107">
        <v>0.29735883424407999</v>
      </c>
      <c r="F81" s="107">
        <v>1269</v>
      </c>
      <c r="G81" s="107">
        <v>0.30431654676259001</v>
      </c>
      <c r="H81" s="107">
        <v>37</v>
      </c>
      <c r="I81" s="107">
        <v>2.9156816390858902</v>
      </c>
    </row>
    <row r="82" spans="1:9" x14ac:dyDescent="0.2">
      <c r="A82" s="107" t="s">
        <v>534</v>
      </c>
      <c r="B82" s="107" t="s">
        <v>171</v>
      </c>
      <c r="C82" s="107" t="s">
        <v>373</v>
      </c>
      <c r="D82" s="107">
        <v>400</v>
      </c>
      <c r="E82" s="107">
        <v>2.3188405797101401E-2</v>
      </c>
      <c r="F82" s="107">
        <v>365</v>
      </c>
      <c r="G82" s="107">
        <v>2.1614259489548201E-2</v>
      </c>
      <c r="H82" s="107">
        <v>35</v>
      </c>
      <c r="I82" s="107">
        <v>9.5890410958903995</v>
      </c>
    </row>
    <row r="83" spans="1:9" x14ac:dyDescent="0.2">
      <c r="A83" s="107" t="s">
        <v>617</v>
      </c>
      <c r="B83" s="107" t="s">
        <v>221</v>
      </c>
      <c r="C83" s="107" t="s">
        <v>370</v>
      </c>
      <c r="D83" s="107">
        <v>156</v>
      </c>
      <c r="E83" s="107">
        <v>0.75728155339805803</v>
      </c>
      <c r="F83" s="107">
        <v>123</v>
      </c>
      <c r="G83" s="107">
        <v>0.71098265895953805</v>
      </c>
      <c r="H83" s="107">
        <v>33</v>
      </c>
      <c r="I83" s="107">
        <v>26.829268292682901</v>
      </c>
    </row>
    <row r="84" spans="1:9" x14ac:dyDescent="0.2">
      <c r="A84" s="107" t="s">
        <v>524</v>
      </c>
      <c r="B84" s="107" t="s">
        <v>193</v>
      </c>
      <c r="C84" s="107" t="s">
        <v>374</v>
      </c>
      <c r="D84" s="107">
        <v>2182</v>
      </c>
      <c r="E84" s="107">
        <v>0.13155673459544201</v>
      </c>
      <c r="F84" s="107">
        <v>2149</v>
      </c>
      <c r="G84" s="107">
        <v>0.13011625090821</v>
      </c>
      <c r="H84" s="107">
        <v>33</v>
      </c>
      <c r="I84" s="107">
        <v>1.5355979525360599</v>
      </c>
    </row>
    <row r="85" spans="1:9" x14ac:dyDescent="0.2">
      <c r="A85" s="107" t="s">
        <v>561</v>
      </c>
      <c r="B85" s="107" t="s">
        <v>159</v>
      </c>
      <c r="C85" s="107" t="s">
        <v>371</v>
      </c>
      <c r="D85" s="107">
        <v>1371</v>
      </c>
      <c r="E85" s="107">
        <v>0.10639453670650301</v>
      </c>
      <c r="F85" s="107">
        <v>1339</v>
      </c>
      <c r="G85" s="107">
        <v>0.10501960784313701</v>
      </c>
      <c r="H85" s="107">
        <v>32</v>
      </c>
      <c r="I85" s="107">
        <v>2.3898431665422</v>
      </c>
    </row>
    <row r="86" spans="1:9" x14ac:dyDescent="0.2">
      <c r="A86" s="107" t="s">
        <v>534</v>
      </c>
      <c r="B86" s="107" t="s">
        <v>171</v>
      </c>
      <c r="C86" s="107" t="s">
        <v>374</v>
      </c>
      <c r="D86" s="107">
        <v>1668</v>
      </c>
      <c r="E86" s="107">
        <v>9.6695652173913002E-2</v>
      </c>
      <c r="F86" s="107">
        <v>1636</v>
      </c>
      <c r="G86" s="107">
        <v>9.6879256232605002E-2</v>
      </c>
      <c r="H86" s="107">
        <v>32</v>
      </c>
      <c r="I86" s="107">
        <v>1.9559902200489101</v>
      </c>
    </row>
    <row r="87" spans="1:9" x14ac:dyDescent="0.2">
      <c r="A87" s="107" t="s">
        <v>466</v>
      </c>
      <c r="B87" s="107" t="s">
        <v>266</v>
      </c>
      <c r="C87" s="107" t="s">
        <v>376</v>
      </c>
      <c r="D87" s="107">
        <v>1278</v>
      </c>
      <c r="E87" s="107">
        <v>0.111859956236324</v>
      </c>
      <c r="F87" s="107">
        <v>1249</v>
      </c>
      <c r="G87" s="107">
        <v>0.110394201873785</v>
      </c>
      <c r="H87" s="107">
        <v>29</v>
      </c>
      <c r="I87" s="107">
        <v>2.3218574859887902</v>
      </c>
    </row>
    <row r="88" spans="1:9" x14ac:dyDescent="0.2">
      <c r="A88" s="107" t="s">
        <v>595</v>
      </c>
      <c r="B88" s="107" t="s">
        <v>165</v>
      </c>
      <c r="C88" s="107" t="s">
        <v>376</v>
      </c>
      <c r="D88" s="107">
        <v>3852</v>
      </c>
      <c r="E88" s="107">
        <v>0.119668209636832</v>
      </c>
      <c r="F88" s="107">
        <v>3824</v>
      </c>
      <c r="G88" s="107">
        <v>0.119859578736209</v>
      </c>
      <c r="H88" s="107">
        <v>28</v>
      </c>
      <c r="I88" s="107">
        <v>0.73221757322174996</v>
      </c>
    </row>
    <row r="89" spans="1:9" x14ac:dyDescent="0.2">
      <c r="A89" s="107" t="s">
        <v>467</v>
      </c>
      <c r="B89" s="107" t="s">
        <v>272</v>
      </c>
      <c r="C89" s="107" t="s">
        <v>372</v>
      </c>
      <c r="D89" s="107">
        <v>2472</v>
      </c>
      <c r="E89" s="107">
        <v>0.63826491092176596</v>
      </c>
      <c r="F89" s="107">
        <v>2444</v>
      </c>
      <c r="G89" s="107">
        <v>0.63546541861674499</v>
      </c>
      <c r="H89" s="107">
        <v>28</v>
      </c>
      <c r="I89" s="107">
        <v>1.14566284779052</v>
      </c>
    </row>
    <row r="90" spans="1:9" x14ac:dyDescent="0.2">
      <c r="A90" s="107" t="s">
        <v>469</v>
      </c>
      <c r="B90" s="107" t="s">
        <v>276</v>
      </c>
      <c r="C90" s="107" t="s">
        <v>374</v>
      </c>
      <c r="D90" s="107">
        <v>1518</v>
      </c>
      <c r="E90" s="107">
        <v>0.29533073929961101</v>
      </c>
      <c r="F90" s="107">
        <v>1490</v>
      </c>
      <c r="G90" s="107">
        <v>0.29540047581284701</v>
      </c>
      <c r="H90" s="107">
        <v>28</v>
      </c>
      <c r="I90" s="107">
        <v>1.8791946308724901</v>
      </c>
    </row>
    <row r="91" spans="1:9" x14ac:dyDescent="0.2">
      <c r="A91" s="107" t="s">
        <v>481</v>
      </c>
      <c r="B91" s="107" t="s">
        <v>179</v>
      </c>
      <c r="C91" s="107" t="s">
        <v>371</v>
      </c>
      <c r="D91" s="107">
        <v>149</v>
      </c>
      <c r="E91" s="107">
        <v>1.9983905579399101E-2</v>
      </c>
      <c r="F91" s="107">
        <v>121</v>
      </c>
      <c r="G91" s="107">
        <v>1.50516233362359E-2</v>
      </c>
      <c r="H91" s="107">
        <v>28</v>
      </c>
      <c r="I91" s="107">
        <v>23.1404958677686</v>
      </c>
    </row>
    <row r="92" spans="1:9" x14ac:dyDescent="0.2">
      <c r="A92" s="107" t="s">
        <v>600</v>
      </c>
      <c r="B92" s="107" t="s">
        <v>268</v>
      </c>
      <c r="C92" s="107" t="s">
        <v>371</v>
      </c>
      <c r="D92" s="107">
        <v>1406</v>
      </c>
      <c r="E92" s="107">
        <v>0.60839463435742103</v>
      </c>
      <c r="F92" s="107">
        <v>1379</v>
      </c>
      <c r="G92" s="107">
        <v>0.60856134157105002</v>
      </c>
      <c r="H92" s="107">
        <v>27</v>
      </c>
      <c r="I92" s="107">
        <v>1.9579405366207501</v>
      </c>
    </row>
    <row r="93" spans="1:9" x14ac:dyDescent="0.2">
      <c r="A93" s="107" t="s">
        <v>486</v>
      </c>
      <c r="B93" s="107" t="s">
        <v>180</v>
      </c>
      <c r="C93" s="107" t="s">
        <v>372</v>
      </c>
      <c r="D93" s="107">
        <v>943</v>
      </c>
      <c r="E93" s="107">
        <v>0.26414565826330499</v>
      </c>
      <c r="F93" s="107">
        <v>917</v>
      </c>
      <c r="G93" s="107">
        <v>0.25911274371291299</v>
      </c>
      <c r="H93" s="107">
        <v>26</v>
      </c>
      <c r="I93" s="107">
        <v>2.8353326063249802</v>
      </c>
    </row>
    <row r="94" spans="1:9" x14ac:dyDescent="0.2">
      <c r="A94" s="107" t="s">
        <v>530</v>
      </c>
      <c r="B94" s="107" t="s">
        <v>249</v>
      </c>
      <c r="C94" s="107" t="s">
        <v>372</v>
      </c>
      <c r="D94" s="107">
        <v>643</v>
      </c>
      <c r="E94" s="107">
        <v>0.223885793871866</v>
      </c>
      <c r="F94" s="107">
        <v>617</v>
      </c>
      <c r="G94" s="107">
        <v>0.20739495798319299</v>
      </c>
      <c r="H94" s="107">
        <v>26</v>
      </c>
      <c r="I94" s="107">
        <v>4.2139384116693703</v>
      </c>
    </row>
    <row r="95" spans="1:9" x14ac:dyDescent="0.2">
      <c r="A95" s="107" t="s">
        <v>603</v>
      </c>
      <c r="B95" s="107" t="s">
        <v>160</v>
      </c>
      <c r="C95" s="107" t="s">
        <v>372</v>
      </c>
      <c r="D95" s="107">
        <v>891</v>
      </c>
      <c r="E95" s="107">
        <v>0.15708744710860401</v>
      </c>
      <c r="F95" s="107">
        <v>866</v>
      </c>
      <c r="G95" s="107">
        <v>0.15105529391243699</v>
      </c>
      <c r="H95" s="107">
        <v>25</v>
      </c>
      <c r="I95" s="107">
        <v>2.88683602771362</v>
      </c>
    </row>
    <row r="96" spans="1:9" x14ac:dyDescent="0.2">
      <c r="A96" s="107" t="s">
        <v>481</v>
      </c>
      <c r="B96" s="107" t="s">
        <v>179</v>
      </c>
      <c r="C96" s="107" t="s">
        <v>369</v>
      </c>
      <c r="D96" s="107">
        <v>613</v>
      </c>
      <c r="E96" s="107">
        <v>8.2215665236051505E-2</v>
      </c>
      <c r="F96" s="107">
        <v>588</v>
      </c>
      <c r="G96" s="107">
        <v>7.3143425799228806E-2</v>
      </c>
      <c r="H96" s="107">
        <v>25</v>
      </c>
      <c r="I96" s="107">
        <v>4.25170068027212</v>
      </c>
    </row>
    <row r="97" spans="1:9" x14ac:dyDescent="0.2">
      <c r="A97" s="107" t="s">
        <v>504</v>
      </c>
      <c r="B97" s="107" t="s">
        <v>162</v>
      </c>
      <c r="C97" s="107" t="s">
        <v>370</v>
      </c>
      <c r="D97" s="107">
        <v>2576</v>
      </c>
      <c r="E97" s="107">
        <v>7.0550214991920698E-2</v>
      </c>
      <c r="F97" s="107">
        <v>2551</v>
      </c>
      <c r="G97" s="107">
        <v>7.0167235119375101E-2</v>
      </c>
      <c r="H97" s="107">
        <v>25</v>
      </c>
      <c r="I97" s="107">
        <v>0.98000784006271302</v>
      </c>
    </row>
    <row r="98" spans="1:9" x14ac:dyDescent="0.2">
      <c r="A98" s="107" t="s">
        <v>551</v>
      </c>
      <c r="B98" s="107" t="s">
        <v>269</v>
      </c>
      <c r="C98" s="107" t="s">
        <v>371</v>
      </c>
      <c r="D98" s="107">
        <v>198</v>
      </c>
      <c r="E98" s="107">
        <v>5.8424313956919403E-2</v>
      </c>
      <c r="F98" s="107">
        <v>174</v>
      </c>
      <c r="G98" s="107">
        <v>5.2142643092598098E-2</v>
      </c>
      <c r="H98" s="107">
        <v>24</v>
      </c>
      <c r="I98" s="107">
        <v>13.7931034482759</v>
      </c>
    </row>
    <row r="99" spans="1:9" x14ac:dyDescent="0.2">
      <c r="A99" s="107" t="s">
        <v>597</v>
      </c>
      <c r="B99" s="107" t="s">
        <v>259</v>
      </c>
      <c r="C99" s="107" t="s">
        <v>370</v>
      </c>
      <c r="D99" s="107">
        <v>261</v>
      </c>
      <c r="E99" s="107">
        <v>0.130696044066099</v>
      </c>
      <c r="F99" s="107">
        <v>238</v>
      </c>
      <c r="G99" s="107">
        <v>0.119358074222668</v>
      </c>
      <c r="H99" s="107">
        <v>23</v>
      </c>
      <c r="I99" s="107">
        <v>9.6638655462184992</v>
      </c>
    </row>
    <row r="100" spans="1:9" x14ac:dyDescent="0.2">
      <c r="A100" s="107" t="s">
        <v>534</v>
      </c>
      <c r="B100" s="107" t="s">
        <v>171</v>
      </c>
      <c r="C100" s="107" t="s">
        <v>376</v>
      </c>
      <c r="D100" s="107">
        <v>714</v>
      </c>
      <c r="E100" s="107">
        <v>4.1391304347826098E-2</v>
      </c>
      <c r="F100" s="107">
        <v>691</v>
      </c>
      <c r="G100" s="107">
        <v>4.0919050156925402E-2</v>
      </c>
      <c r="H100" s="107">
        <v>23</v>
      </c>
      <c r="I100" s="107">
        <v>3.3285094066570098</v>
      </c>
    </row>
    <row r="101" spans="1:9" x14ac:dyDescent="0.2">
      <c r="A101" s="107" t="s">
        <v>551</v>
      </c>
      <c r="B101" s="107" t="s">
        <v>269</v>
      </c>
      <c r="C101" s="107" t="s">
        <v>370</v>
      </c>
      <c r="D101" s="107">
        <v>288</v>
      </c>
      <c r="E101" s="107">
        <v>8.4980820300973703E-2</v>
      </c>
      <c r="F101" s="107">
        <v>266</v>
      </c>
      <c r="G101" s="107">
        <v>7.9712316451902895E-2</v>
      </c>
      <c r="H101" s="107">
        <v>22</v>
      </c>
      <c r="I101" s="107">
        <v>8.2706766917293209</v>
      </c>
    </row>
    <row r="102" spans="1:9" x14ac:dyDescent="0.2">
      <c r="A102" s="107" t="s">
        <v>544</v>
      </c>
      <c r="B102" s="107" t="s">
        <v>270</v>
      </c>
      <c r="C102" s="107" t="s">
        <v>374</v>
      </c>
      <c r="D102" s="107">
        <v>7874</v>
      </c>
      <c r="E102" s="107">
        <v>0.20119582992641</v>
      </c>
      <c r="F102" s="107">
        <v>7852</v>
      </c>
      <c r="G102" s="107">
        <v>0.20264794693782701</v>
      </c>
      <c r="H102" s="107">
        <v>22</v>
      </c>
      <c r="I102" s="107">
        <v>0.280183392766165</v>
      </c>
    </row>
    <row r="103" spans="1:9" x14ac:dyDescent="0.2">
      <c r="A103" s="107" t="s">
        <v>593</v>
      </c>
      <c r="B103" s="107" t="s">
        <v>153</v>
      </c>
      <c r="C103" s="107" t="s">
        <v>373</v>
      </c>
      <c r="D103" s="107">
        <v>13218</v>
      </c>
      <c r="E103" s="107">
        <v>2.8615530495738398E-2</v>
      </c>
      <c r="F103" s="107">
        <v>13197</v>
      </c>
      <c r="G103" s="107">
        <v>2.8773198213911999E-2</v>
      </c>
      <c r="H103" s="107">
        <v>21</v>
      </c>
      <c r="I103" s="107">
        <v>0.159127074335075</v>
      </c>
    </row>
    <row r="104" spans="1:9" x14ac:dyDescent="0.2">
      <c r="A104" s="107" t="s">
        <v>554</v>
      </c>
      <c r="B104" s="107" t="s">
        <v>197</v>
      </c>
      <c r="C104" s="107" t="s">
        <v>374</v>
      </c>
      <c r="D104" s="107">
        <v>1347</v>
      </c>
      <c r="E104" s="107">
        <v>0.102926568350271</v>
      </c>
      <c r="F104" s="107">
        <v>1326</v>
      </c>
      <c r="G104" s="107">
        <v>0.10344827586206901</v>
      </c>
      <c r="H104" s="107">
        <v>21</v>
      </c>
      <c r="I104" s="107">
        <v>1.58371040723981</v>
      </c>
    </row>
    <row r="105" spans="1:9" x14ac:dyDescent="0.2">
      <c r="A105" s="107" t="s">
        <v>469</v>
      </c>
      <c r="B105" s="107" t="s">
        <v>276</v>
      </c>
      <c r="C105" s="107" t="s">
        <v>370</v>
      </c>
      <c r="D105" s="107">
        <v>514</v>
      </c>
      <c r="E105" s="107">
        <v>0.1</v>
      </c>
      <c r="F105" s="107">
        <v>493</v>
      </c>
      <c r="G105" s="107">
        <v>9.7739888977002407E-2</v>
      </c>
      <c r="H105" s="107">
        <v>21</v>
      </c>
      <c r="I105" s="107">
        <v>4.2596348884381197</v>
      </c>
    </row>
    <row r="106" spans="1:9" x14ac:dyDescent="0.2">
      <c r="A106" s="107" t="s">
        <v>531</v>
      </c>
      <c r="B106" s="107" t="s">
        <v>194</v>
      </c>
      <c r="C106" s="107" t="s">
        <v>376</v>
      </c>
      <c r="D106" s="107">
        <v>109</v>
      </c>
      <c r="E106" s="107">
        <v>0.35275080906148898</v>
      </c>
      <c r="F106" s="107">
        <v>88</v>
      </c>
      <c r="G106" s="107">
        <v>0.29235880398671099</v>
      </c>
      <c r="H106" s="107">
        <v>21</v>
      </c>
      <c r="I106" s="107">
        <v>23.863636363636399</v>
      </c>
    </row>
    <row r="107" spans="1:9" x14ac:dyDescent="0.2">
      <c r="A107" s="107" t="s">
        <v>474</v>
      </c>
      <c r="B107" s="107" t="s">
        <v>157</v>
      </c>
      <c r="C107" s="107" t="s">
        <v>376</v>
      </c>
      <c r="D107" s="107">
        <v>3406</v>
      </c>
      <c r="E107" s="107">
        <v>8.7992146326340795E-2</v>
      </c>
      <c r="F107" s="107">
        <v>3386</v>
      </c>
      <c r="G107" s="107">
        <v>8.6131461131461098E-2</v>
      </c>
      <c r="H107" s="107">
        <v>20</v>
      </c>
      <c r="I107" s="107">
        <v>0.59066745422327005</v>
      </c>
    </row>
    <row r="108" spans="1:9" x14ac:dyDescent="0.2">
      <c r="A108" s="107" t="s">
        <v>506</v>
      </c>
      <c r="B108" s="107" t="s">
        <v>255</v>
      </c>
      <c r="C108" s="107" t="s">
        <v>376</v>
      </c>
      <c r="D108" s="107">
        <v>506</v>
      </c>
      <c r="E108" s="107">
        <v>0.39655172413793099</v>
      </c>
      <c r="F108" s="107">
        <v>486</v>
      </c>
      <c r="G108" s="107">
        <v>0.38973536487570198</v>
      </c>
      <c r="H108" s="107">
        <v>20</v>
      </c>
      <c r="I108" s="107">
        <v>4.1152263374485596</v>
      </c>
    </row>
    <row r="109" spans="1:9" x14ac:dyDescent="0.2">
      <c r="A109" s="107" t="s">
        <v>514</v>
      </c>
      <c r="B109" s="107" t="s">
        <v>158</v>
      </c>
      <c r="C109" s="107" t="s">
        <v>371</v>
      </c>
      <c r="D109" s="107">
        <v>201</v>
      </c>
      <c r="E109" s="107">
        <v>8.7895749518978501E-3</v>
      </c>
      <c r="F109" s="107">
        <v>181</v>
      </c>
      <c r="G109" s="107">
        <v>8.0162983303069205E-3</v>
      </c>
      <c r="H109" s="107">
        <v>20</v>
      </c>
      <c r="I109" s="107">
        <v>11.049723756906101</v>
      </c>
    </row>
    <row r="110" spans="1:9" x14ac:dyDescent="0.2">
      <c r="A110" s="107" t="s">
        <v>484</v>
      </c>
      <c r="B110" s="107" t="s">
        <v>202</v>
      </c>
      <c r="C110" s="107" t="s">
        <v>371</v>
      </c>
      <c r="D110" s="107">
        <v>457</v>
      </c>
      <c r="E110" s="107">
        <v>0.42003676470588203</v>
      </c>
      <c r="F110" s="107">
        <v>438</v>
      </c>
      <c r="G110" s="107">
        <v>0.40744186046511599</v>
      </c>
      <c r="H110" s="107">
        <v>19</v>
      </c>
      <c r="I110" s="107">
        <v>4.3378995433789997</v>
      </c>
    </row>
    <row r="111" spans="1:9" x14ac:dyDescent="0.2">
      <c r="A111" s="107" t="s">
        <v>498</v>
      </c>
      <c r="B111" s="107" t="s">
        <v>190</v>
      </c>
      <c r="C111" s="107" t="s">
        <v>372</v>
      </c>
      <c r="D111" s="107">
        <v>494</v>
      </c>
      <c r="E111" s="107">
        <v>0.38533541341653699</v>
      </c>
      <c r="F111" s="107">
        <v>475</v>
      </c>
      <c r="G111" s="107">
        <v>0.375494071146245</v>
      </c>
      <c r="H111" s="107">
        <v>19</v>
      </c>
      <c r="I111" s="107">
        <v>4</v>
      </c>
    </row>
    <row r="112" spans="1:9" x14ac:dyDescent="0.2">
      <c r="A112" s="107" t="s">
        <v>504</v>
      </c>
      <c r="B112" s="107" t="s">
        <v>162</v>
      </c>
      <c r="C112" s="107" t="s">
        <v>369</v>
      </c>
      <c r="D112" s="107">
        <v>2964</v>
      </c>
      <c r="E112" s="107">
        <v>8.1176567250020495E-2</v>
      </c>
      <c r="F112" s="107">
        <v>2945</v>
      </c>
      <c r="G112" s="107">
        <v>8.1004510947298894E-2</v>
      </c>
      <c r="H112" s="107">
        <v>19</v>
      </c>
      <c r="I112" s="107">
        <v>0.64516129032257097</v>
      </c>
    </row>
    <row r="113" spans="1:9" x14ac:dyDescent="0.2">
      <c r="A113" s="107" t="s">
        <v>518</v>
      </c>
      <c r="B113" s="107" t="s">
        <v>155</v>
      </c>
      <c r="C113" s="107" t="s">
        <v>372</v>
      </c>
      <c r="D113" s="107">
        <v>2277</v>
      </c>
      <c r="E113" s="107">
        <v>2.9121743467751201E-2</v>
      </c>
      <c r="F113" s="107">
        <v>2258</v>
      </c>
      <c r="G113" s="107">
        <v>2.9131724938717601E-2</v>
      </c>
      <c r="H113" s="107">
        <v>19</v>
      </c>
      <c r="I113" s="107">
        <v>0.84145261293180296</v>
      </c>
    </row>
    <row r="114" spans="1:9" x14ac:dyDescent="0.2">
      <c r="A114" s="107" t="s">
        <v>610</v>
      </c>
      <c r="B114" s="107" t="s">
        <v>195</v>
      </c>
      <c r="C114" s="107" t="s">
        <v>373</v>
      </c>
      <c r="D114" s="107">
        <v>24</v>
      </c>
      <c r="E114" s="107">
        <v>1.49906308557152E-2</v>
      </c>
      <c r="F114" s="107">
        <v>6</v>
      </c>
      <c r="G114" s="107">
        <v>3.8734667527437101E-3</v>
      </c>
      <c r="H114" s="107">
        <v>18</v>
      </c>
      <c r="I114" s="107">
        <v>300</v>
      </c>
    </row>
    <row r="115" spans="1:9" x14ac:dyDescent="0.2">
      <c r="A115" s="107" t="s">
        <v>602</v>
      </c>
      <c r="B115" s="107" t="s">
        <v>238</v>
      </c>
      <c r="C115" s="107" t="s">
        <v>370</v>
      </c>
      <c r="D115" s="107">
        <v>673</v>
      </c>
      <c r="E115" s="107">
        <v>9.5705346985210493E-2</v>
      </c>
      <c r="F115" s="107">
        <v>655</v>
      </c>
      <c r="G115" s="107">
        <v>9.3584797828261193E-2</v>
      </c>
      <c r="H115" s="107">
        <v>18</v>
      </c>
      <c r="I115" s="107">
        <v>2.7480916030534299</v>
      </c>
    </row>
    <row r="116" spans="1:9" x14ac:dyDescent="0.2">
      <c r="A116" s="107" t="s">
        <v>475</v>
      </c>
      <c r="B116" s="107" t="s">
        <v>176</v>
      </c>
      <c r="C116" s="107" t="s">
        <v>371</v>
      </c>
      <c r="D116" s="107">
        <v>1262</v>
      </c>
      <c r="E116" s="107">
        <v>0.37977730965994599</v>
      </c>
      <c r="F116" s="107">
        <v>1244</v>
      </c>
      <c r="G116" s="107">
        <v>0.37857577601947701</v>
      </c>
      <c r="H116" s="107">
        <v>18</v>
      </c>
      <c r="I116" s="107">
        <v>1.4469453376205801</v>
      </c>
    </row>
    <row r="117" spans="1:9" x14ac:dyDescent="0.2">
      <c r="A117" s="107" t="s">
        <v>542</v>
      </c>
      <c r="B117" s="107" t="s">
        <v>189</v>
      </c>
      <c r="C117" s="107" t="s">
        <v>371</v>
      </c>
      <c r="D117" s="107">
        <v>205</v>
      </c>
      <c r="E117" s="107">
        <v>0.15978176149649301</v>
      </c>
      <c r="F117" s="107">
        <v>187</v>
      </c>
      <c r="G117" s="107">
        <v>0.147826086956522</v>
      </c>
      <c r="H117" s="107">
        <v>18</v>
      </c>
      <c r="I117" s="107">
        <v>9.6256684491978604</v>
      </c>
    </row>
    <row r="118" spans="1:9" x14ac:dyDescent="0.2">
      <c r="A118" s="107" t="s">
        <v>598</v>
      </c>
      <c r="B118" s="107" t="s">
        <v>260</v>
      </c>
      <c r="C118" s="107" t="s">
        <v>373</v>
      </c>
      <c r="D118" s="107">
        <v>127</v>
      </c>
      <c r="E118" s="107">
        <v>0.20922570016474501</v>
      </c>
      <c r="F118" s="107">
        <v>110</v>
      </c>
      <c r="G118" s="107">
        <v>0.18771331058020499</v>
      </c>
      <c r="H118" s="107">
        <v>17</v>
      </c>
      <c r="I118" s="107">
        <v>15.454545454545499</v>
      </c>
    </row>
    <row r="119" spans="1:9" x14ac:dyDescent="0.2">
      <c r="A119" s="107" t="s">
        <v>611</v>
      </c>
      <c r="B119" s="107" t="s">
        <v>275</v>
      </c>
      <c r="C119" s="107" t="s">
        <v>371</v>
      </c>
      <c r="D119" s="107">
        <v>1950</v>
      </c>
      <c r="E119" s="107">
        <v>0.61475409836065598</v>
      </c>
      <c r="F119" s="107">
        <v>1933</v>
      </c>
      <c r="G119" s="107">
        <v>0.62134361941497895</v>
      </c>
      <c r="H119" s="107">
        <v>17</v>
      </c>
      <c r="I119" s="107">
        <v>0.87946197620278899</v>
      </c>
    </row>
    <row r="120" spans="1:9" x14ac:dyDescent="0.2">
      <c r="A120" s="107" t="s">
        <v>602</v>
      </c>
      <c r="B120" s="107" t="s">
        <v>238</v>
      </c>
      <c r="C120" s="107" t="s">
        <v>373</v>
      </c>
      <c r="D120" s="107">
        <v>466</v>
      </c>
      <c r="E120" s="107">
        <v>6.62684869169511E-2</v>
      </c>
      <c r="F120" s="107">
        <v>449</v>
      </c>
      <c r="G120" s="107">
        <v>6.4152021717388194E-2</v>
      </c>
      <c r="H120" s="107">
        <v>17</v>
      </c>
      <c r="I120" s="107">
        <v>3.7861915367483299</v>
      </c>
    </row>
    <row r="121" spans="1:9" x14ac:dyDescent="0.2">
      <c r="A121" s="107" t="s">
        <v>487</v>
      </c>
      <c r="B121" s="107" t="s">
        <v>206</v>
      </c>
      <c r="C121" s="107" t="s">
        <v>371</v>
      </c>
      <c r="D121" s="107">
        <v>139</v>
      </c>
      <c r="E121" s="107">
        <v>0.18707940780619101</v>
      </c>
      <c r="F121" s="107">
        <v>122</v>
      </c>
      <c r="G121" s="107">
        <v>0.170629370629371</v>
      </c>
      <c r="H121" s="107">
        <v>17</v>
      </c>
      <c r="I121" s="107">
        <v>13.934426229508199</v>
      </c>
    </row>
    <row r="122" spans="1:9" x14ac:dyDescent="0.2">
      <c r="A122" s="107" t="s">
        <v>510</v>
      </c>
      <c r="B122" s="107" t="s">
        <v>251</v>
      </c>
      <c r="C122" s="107" t="s">
        <v>376</v>
      </c>
      <c r="D122" s="107">
        <v>258</v>
      </c>
      <c r="E122" s="107">
        <v>0.26113360323886597</v>
      </c>
      <c r="F122" s="107">
        <v>241</v>
      </c>
      <c r="G122" s="107">
        <v>0.24922440537745599</v>
      </c>
      <c r="H122" s="107">
        <v>17</v>
      </c>
      <c r="I122" s="107">
        <v>7.0539419087136901</v>
      </c>
    </row>
    <row r="123" spans="1:9" x14ac:dyDescent="0.2">
      <c r="A123" s="107" t="s">
        <v>470</v>
      </c>
      <c r="B123" s="107" t="s">
        <v>271</v>
      </c>
      <c r="C123" s="107" t="s">
        <v>375</v>
      </c>
      <c r="D123" s="107">
        <v>622</v>
      </c>
      <c r="E123" s="107">
        <v>0.97952755905511801</v>
      </c>
      <c r="F123" s="107">
        <v>606</v>
      </c>
      <c r="G123" s="107">
        <v>0.980582524271845</v>
      </c>
      <c r="H123" s="107">
        <v>16</v>
      </c>
      <c r="I123" s="107">
        <v>2.64026402640265</v>
      </c>
    </row>
    <row r="124" spans="1:9" x14ac:dyDescent="0.2">
      <c r="A124" s="107" t="s">
        <v>474</v>
      </c>
      <c r="B124" s="107" t="s">
        <v>157</v>
      </c>
      <c r="C124" s="107" t="s">
        <v>372</v>
      </c>
      <c r="D124" s="107">
        <v>3389</v>
      </c>
      <c r="E124" s="107">
        <v>8.7552960628293902E-2</v>
      </c>
      <c r="F124" s="107">
        <v>3373</v>
      </c>
      <c r="G124" s="107">
        <v>8.5800773300773306E-2</v>
      </c>
      <c r="H124" s="107">
        <v>16</v>
      </c>
      <c r="I124" s="107">
        <v>0.47435517343610301</v>
      </c>
    </row>
    <row r="125" spans="1:9" x14ac:dyDescent="0.2">
      <c r="A125" s="107" t="s">
        <v>501</v>
      </c>
      <c r="B125" s="107" t="s">
        <v>163</v>
      </c>
      <c r="C125" s="107" t="s">
        <v>376</v>
      </c>
      <c r="D125" s="107">
        <v>727</v>
      </c>
      <c r="E125" s="107">
        <v>9.3264913406029507E-2</v>
      </c>
      <c r="F125" s="107">
        <v>711</v>
      </c>
      <c r="G125" s="107">
        <v>9.4749466950959496E-2</v>
      </c>
      <c r="H125" s="107">
        <v>16</v>
      </c>
      <c r="I125" s="107">
        <v>2.2503516174402298</v>
      </c>
    </row>
    <row r="126" spans="1:9" x14ac:dyDescent="0.2">
      <c r="A126" s="107" t="s">
        <v>561</v>
      </c>
      <c r="B126" s="107" t="s">
        <v>159</v>
      </c>
      <c r="C126" s="107" t="s">
        <v>376</v>
      </c>
      <c r="D126" s="107">
        <v>611</v>
      </c>
      <c r="E126" s="107">
        <v>4.7415800093124301E-2</v>
      </c>
      <c r="F126" s="107">
        <v>595</v>
      </c>
      <c r="G126" s="107">
        <v>4.6666666666666697E-2</v>
      </c>
      <c r="H126" s="107">
        <v>16</v>
      </c>
      <c r="I126" s="107">
        <v>2.68907563025209</v>
      </c>
    </row>
    <row r="127" spans="1:9" x14ac:dyDescent="0.2">
      <c r="A127" s="107" t="s">
        <v>544</v>
      </c>
      <c r="B127" s="107" t="s">
        <v>270</v>
      </c>
      <c r="C127" s="107" t="s">
        <v>369</v>
      </c>
      <c r="D127" s="107">
        <v>4055</v>
      </c>
      <c r="E127" s="107">
        <v>0.103613041700736</v>
      </c>
      <c r="F127" s="107">
        <v>4039</v>
      </c>
      <c r="G127" s="107">
        <v>0.10424032828348</v>
      </c>
      <c r="H127" s="107">
        <v>16</v>
      </c>
      <c r="I127" s="107">
        <v>0.396137657836104</v>
      </c>
    </row>
    <row r="128" spans="1:9" x14ac:dyDescent="0.2">
      <c r="A128" s="107" t="s">
        <v>608</v>
      </c>
      <c r="B128" s="107" t="s">
        <v>169</v>
      </c>
      <c r="C128" s="107" t="s">
        <v>373</v>
      </c>
      <c r="D128" s="107">
        <v>145</v>
      </c>
      <c r="E128" s="107">
        <v>4.2697290930506497E-2</v>
      </c>
      <c r="F128" s="107">
        <v>130</v>
      </c>
      <c r="G128" s="107">
        <v>3.9085989176187601E-2</v>
      </c>
      <c r="H128" s="107">
        <v>15</v>
      </c>
      <c r="I128" s="107">
        <v>11.538461538461499</v>
      </c>
    </row>
    <row r="129" spans="1:9" x14ac:dyDescent="0.2">
      <c r="A129" s="107" t="s">
        <v>600</v>
      </c>
      <c r="B129" s="107" t="s">
        <v>268</v>
      </c>
      <c r="C129" s="107" t="s">
        <v>372</v>
      </c>
      <c r="D129" s="107">
        <v>632</v>
      </c>
      <c r="E129" s="107">
        <v>0.27347468628299398</v>
      </c>
      <c r="F129" s="107">
        <v>617</v>
      </c>
      <c r="G129" s="107">
        <v>0.272285966460724</v>
      </c>
      <c r="H129" s="107">
        <v>15</v>
      </c>
      <c r="I129" s="107">
        <v>2.4311183144246402</v>
      </c>
    </row>
    <row r="130" spans="1:9" x14ac:dyDescent="0.2">
      <c r="A130" s="107" t="s">
        <v>602</v>
      </c>
      <c r="B130" s="107" t="s">
        <v>238</v>
      </c>
      <c r="C130" s="107" t="s">
        <v>374</v>
      </c>
      <c r="D130" s="107">
        <v>1923</v>
      </c>
      <c r="E130" s="107">
        <v>0.27346416382252597</v>
      </c>
      <c r="F130" s="107">
        <v>1908</v>
      </c>
      <c r="G130" s="107">
        <v>0.27261037291041601</v>
      </c>
      <c r="H130" s="107">
        <v>15</v>
      </c>
      <c r="I130" s="107">
        <v>0.786163522012573</v>
      </c>
    </row>
    <row r="131" spans="1:9" x14ac:dyDescent="0.2">
      <c r="A131" s="107" t="s">
        <v>493</v>
      </c>
      <c r="B131" s="107" t="s">
        <v>186</v>
      </c>
      <c r="C131" s="107" t="s">
        <v>376</v>
      </c>
      <c r="D131" s="107">
        <v>1234</v>
      </c>
      <c r="E131" s="107">
        <v>0.91543026706231501</v>
      </c>
      <c r="F131" s="107">
        <v>1219</v>
      </c>
      <c r="G131" s="107">
        <v>0.906994047619048</v>
      </c>
      <c r="H131" s="107">
        <v>15</v>
      </c>
      <c r="I131" s="107">
        <v>1.23051681706317</v>
      </c>
    </row>
    <row r="132" spans="1:9" x14ac:dyDescent="0.2">
      <c r="A132" s="107" t="s">
        <v>524</v>
      </c>
      <c r="B132" s="107" t="s">
        <v>193</v>
      </c>
      <c r="C132" s="107" t="s">
        <v>376</v>
      </c>
      <c r="D132" s="107">
        <v>929</v>
      </c>
      <c r="E132" s="107">
        <v>5.6011093693476399E-2</v>
      </c>
      <c r="F132" s="107">
        <v>914</v>
      </c>
      <c r="G132" s="107">
        <v>5.5340276095906998E-2</v>
      </c>
      <c r="H132" s="107">
        <v>15</v>
      </c>
      <c r="I132" s="107">
        <v>1.6411378555798699</v>
      </c>
    </row>
    <row r="133" spans="1:9" x14ac:dyDescent="0.2">
      <c r="A133" s="107" t="s">
        <v>529</v>
      </c>
      <c r="B133" s="107" t="s">
        <v>192</v>
      </c>
      <c r="C133" s="107" t="s">
        <v>372</v>
      </c>
      <c r="D133" s="107">
        <v>1328</v>
      </c>
      <c r="E133" s="107">
        <v>0.33714140644833701</v>
      </c>
      <c r="F133" s="107">
        <v>1313</v>
      </c>
      <c r="G133" s="107">
        <v>0.33614951356886802</v>
      </c>
      <c r="H133" s="107">
        <v>15</v>
      </c>
      <c r="I133" s="107">
        <v>1.1424219345011399</v>
      </c>
    </row>
    <row r="134" spans="1:9" x14ac:dyDescent="0.2">
      <c r="A134" s="107" t="s">
        <v>473</v>
      </c>
      <c r="B134" s="107" t="s">
        <v>181</v>
      </c>
      <c r="C134" s="107" t="s">
        <v>370</v>
      </c>
      <c r="D134" s="107">
        <v>252</v>
      </c>
      <c r="E134" s="107">
        <v>0.11858823529411799</v>
      </c>
      <c r="F134" s="107">
        <v>238</v>
      </c>
      <c r="G134" s="107">
        <v>0.113225499524263</v>
      </c>
      <c r="H134" s="107">
        <v>14</v>
      </c>
      <c r="I134" s="107">
        <v>5.8823529411764701</v>
      </c>
    </row>
    <row r="135" spans="1:9" x14ac:dyDescent="0.2">
      <c r="A135" s="107" t="s">
        <v>481</v>
      </c>
      <c r="B135" s="107" t="s">
        <v>179</v>
      </c>
      <c r="C135" s="107" t="s">
        <v>373</v>
      </c>
      <c r="D135" s="107">
        <v>287</v>
      </c>
      <c r="E135" s="107">
        <v>3.8492489270386301E-2</v>
      </c>
      <c r="F135" s="107">
        <v>273</v>
      </c>
      <c r="G135" s="107">
        <v>3.3959447692499103E-2</v>
      </c>
      <c r="H135" s="107">
        <v>14</v>
      </c>
      <c r="I135" s="107">
        <v>5.1282051282051304</v>
      </c>
    </row>
    <row r="136" spans="1:9" x14ac:dyDescent="0.2">
      <c r="A136" s="107" t="s">
        <v>614</v>
      </c>
      <c r="B136" s="107" t="s">
        <v>253</v>
      </c>
      <c r="C136" s="107" t="s">
        <v>370</v>
      </c>
      <c r="D136" s="107">
        <v>86</v>
      </c>
      <c r="E136" s="107">
        <v>0.16135084427767399</v>
      </c>
      <c r="F136" s="107">
        <v>73</v>
      </c>
      <c r="G136" s="107">
        <v>0.13721804511278199</v>
      </c>
      <c r="H136" s="107">
        <v>13</v>
      </c>
      <c r="I136" s="107">
        <v>17.808219178082201</v>
      </c>
    </row>
    <row r="137" spans="1:9" x14ac:dyDescent="0.2">
      <c r="A137" s="107" t="s">
        <v>504</v>
      </c>
      <c r="B137" s="107" t="s">
        <v>162</v>
      </c>
      <c r="C137" s="107" t="s">
        <v>373</v>
      </c>
      <c r="D137" s="107">
        <v>1451</v>
      </c>
      <c r="E137" s="107">
        <v>3.9739270944595097E-2</v>
      </c>
      <c r="F137" s="107">
        <v>1438</v>
      </c>
      <c r="G137" s="107">
        <v>3.9553306194300801E-2</v>
      </c>
      <c r="H137" s="107">
        <v>13</v>
      </c>
      <c r="I137" s="107">
        <v>0.90403337969402497</v>
      </c>
    </row>
    <row r="138" spans="1:9" x14ac:dyDescent="0.2">
      <c r="A138" s="107" t="s">
        <v>545</v>
      </c>
      <c r="B138" s="107" t="s">
        <v>262</v>
      </c>
      <c r="C138" s="107" t="s">
        <v>376</v>
      </c>
      <c r="D138" s="107">
        <v>438</v>
      </c>
      <c r="E138" s="107">
        <v>4.6719999999999998E-2</v>
      </c>
      <c r="F138" s="107">
        <v>425</v>
      </c>
      <c r="G138" s="107">
        <v>4.6595768007893897E-2</v>
      </c>
      <c r="H138" s="107">
        <v>13</v>
      </c>
      <c r="I138" s="107">
        <v>3.0588235294117601</v>
      </c>
    </row>
    <row r="139" spans="1:9" x14ac:dyDescent="0.2">
      <c r="A139" s="107" t="s">
        <v>562</v>
      </c>
      <c r="B139" s="107" t="s">
        <v>254</v>
      </c>
      <c r="C139" s="107" t="s">
        <v>376</v>
      </c>
      <c r="D139" s="107">
        <v>344</v>
      </c>
      <c r="E139" s="107">
        <v>4.3472766333881002E-2</v>
      </c>
      <c r="F139" s="107">
        <v>332</v>
      </c>
      <c r="G139" s="107">
        <v>4.11757410393154E-2</v>
      </c>
      <c r="H139" s="107">
        <v>12</v>
      </c>
      <c r="I139" s="107">
        <v>3.6144578313253</v>
      </c>
    </row>
    <row r="140" spans="1:9" x14ac:dyDescent="0.2">
      <c r="A140" s="107" t="s">
        <v>476</v>
      </c>
      <c r="B140" s="107" t="s">
        <v>239</v>
      </c>
      <c r="C140" s="107" t="s">
        <v>374</v>
      </c>
      <c r="D140" s="107">
        <v>288</v>
      </c>
      <c r="E140" s="107">
        <v>0.465266558966074</v>
      </c>
      <c r="F140" s="107">
        <v>276</v>
      </c>
      <c r="G140" s="107">
        <v>0.45469522240527199</v>
      </c>
      <c r="H140" s="107">
        <v>12</v>
      </c>
      <c r="I140" s="107">
        <v>4.3478260869565197</v>
      </c>
    </row>
    <row r="141" spans="1:9" x14ac:dyDescent="0.2">
      <c r="A141" s="107" t="s">
        <v>558</v>
      </c>
      <c r="B141" s="107" t="s">
        <v>187</v>
      </c>
      <c r="C141" s="107" t="s">
        <v>370</v>
      </c>
      <c r="D141" s="107">
        <v>157</v>
      </c>
      <c r="E141" s="107">
        <v>3.57468123861567E-2</v>
      </c>
      <c r="F141" s="107">
        <v>145</v>
      </c>
      <c r="G141" s="107">
        <v>3.47721822541966E-2</v>
      </c>
      <c r="H141" s="107">
        <v>12</v>
      </c>
      <c r="I141" s="107">
        <v>8.2758620689655107</v>
      </c>
    </row>
    <row r="142" spans="1:9" x14ac:dyDescent="0.2">
      <c r="A142" s="107" t="s">
        <v>516</v>
      </c>
      <c r="B142" s="107" t="s">
        <v>208</v>
      </c>
      <c r="C142" s="107" t="s">
        <v>369</v>
      </c>
      <c r="D142" s="107">
        <v>161</v>
      </c>
      <c r="E142" s="107">
        <v>0.277586206896552</v>
      </c>
      <c r="F142" s="107">
        <v>149</v>
      </c>
      <c r="G142" s="107">
        <v>0.25470085470085502</v>
      </c>
      <c r="H142" s="107">
        <v>12</v>
      </c>
      <c r="I142" s="107">
        <v>8.0536912751678003</v>
      </c>
    </row>
    <row r="143" spans="1:9" x14ac:dyDescent="0.2">
      <c r="A143" s="107" t="s">
        <v>524</v>
      </c>
      <c r="B143" s="107" t="s">
        <v>193</v>
      </c>
      <c r="C143" s="107" t="s">
        <v>373</v>
      </c>
      <c r="D143" s="107">
        <v>1245</v>
      </c>
      <c r="E143" s="107">
        <v>7.5063306402990498E-2</v>
      </c>
      <c r="F143" s="107">
        <v>1233</v>
      </c>
      <c r="G143" s="107">
        <v>7.4654880116250905E-2</v>
      </c>
      <c r="H143" s="107">
        <v>12</v>
      </c>
      <c r="I143" s="107">
        <v>0.97323600973235902</v>
      </c>
    </row>
    <row r="144" spans="1:9" x14ac:dyDescent="0.2">
      <c r="A144" s="107" t="s">
        <v>525</v>
      </c>
      <c r="B144" s="107" t="s">
        <v>232</v>
      </c>
      <c r="C144" s="107" t="s">
        <v>372</v>
      </c>
      <c r="D144" s="107">
        <v>470</v>
      </c>
      <c r="E144" s="107">
        <v>0.46906187624750501</v>
      </c>
      <c r="F144" s="107">
        <v>458</v>
      </c>
      <c r="G144" s="107">
        <v>0.465447154471545</v>
      </c>
      <c r="H144" s="107">
        <v>12</v>
      </c>
      <c r="I144" s="107">
        <v>2.6200873362445498</v>
      </c>
    </row>
    <row r="145" spans="1:9" x14ac:dyDescent="0.2">
      <c r="A145" s="107" t="s">
        <v>530</v>
      </c>
      <c r="B145" s="107" t="s">
        <v>249</v>
      </c>
      <c r="C145" s="107" t="s">
        <v>374</v>
      </c>
      <c r="D145" s="107">
        <v>301</v>
      </c>
      <c r="E145" s="107">
        <v>0.104805013927577</v>
      </c>
      <c r="F145" s="107">
        <v>289</v>
      </c>
      <c r="G145" s="107">
        <v>9.71428571428571E-2</v>
      </c>
      <c r="H145" s="107">
        <v>12</v>
      </c>
      <c r="I145" s="107">
        <v>4.1522491349480903</v>
      </c>
    </row>
    <row r="146" spans="1:9" x14ac:dyDescent="0.2">
      <c r="A146" s="107" t="s">
        <v>473</v>
      </c>
      <c r="B146" s="107" t="s">
        <v>181</v>
      </c>
      <c r="C146" s="107" t="s">
        <v>374</v>
      </c>
      <c r="D146" s="107">
        <v>721</v>
      </c>
      <c r="E146" s="107">
        <v>0.33929411764705902</v>
      </c>
      <c r="F146" s="107">
        <v>710</v>
      </c>
      <c r="G146" s="107">
        <v>0.33777354900095102</v>
      </c>
      <c r="H146" s="107">
        <v>11</v>
      </c>
      <c r="I146" s="107">
        <v>1.5492957746478899</v>
      </c>
    </row>
    <row r="147" spans="1:9" x14ac:dyDescent="0.2">
      <c r="A147" s="107" t="s">
        <v>475</v>
      </c>
      <c r="B147" s="107" t="s">
        <v>176</v>
      </c>
      <c r="C147" s="107" t="s">
        <v>372</v>
      </c>
      <c r="D147" s="107">
        <v>730</v>
      </c>
      <c r="E147" s="107">
        <v>0.21968101113451699</v>
      </c>
      <c r="F147" s="107">
        <v>719</v>
      </c>
      <c r="G147" s="107">
        <v>0.21880706025562999</v>
      </c>
      <c r="H147" s="107">
        <v>11</v>
      </c>
      <c r="I147" s="107">
        <v>1.5299026425591</v>
      </c>
    </row>
    <row r="148" spans="1:9" x14ac:dyDescent="0.2">
      <c r="A148" s="107" t="s">
        <v>555</v>
      </c>
      <c r="B148" s="107" t="s">
        <v>168</v>
      </c>
      <c r="C148" s="107" t="s">
        <v>376</v>
      </c>
      <c r="D148" s="107">
        <v>262</v>
      </c>
      <c r="E148" s="107">
        <v>0.156698564593301</v>
      </c>
      <c r="F148" s="107">
        <v>251</v>
      </c>
      <c r="G148" s="107">
        <v>0.13663581927054999</v>
      </c>
      <c r="H148" s="107">
        <v>11</v>
      </c>
      <c r="I148" s="107">
        <v>4.3824701195219102</v>
      </c>
    </row>
    <row r="149" spans="1:9" x14ac:dyDescent="0.2">
      <c r="A149" s="107" t="s">
        <v>481</v>
      </c>
      <c r="B149" s="107" t="s">
        <v>179</v>
      </c>
      <c r="C149" s="107" t="s">
        <v>374</v>
      </c>
      <c r="D149" s="107">
        <v>1349</v>
      </c>
      <c r="E149" s="107">
        <v>0.180928111587983</v>
      </c>
      <c r="F149" s="107">
        <v>1338</v>
      </c>
      <c r="G149" s="107">
        <v>0.166438611767633</v>
      </c>
      <c r="H149" s="107">
        <v>11</v>
      </c>
      <c r="I149" s="107">
        <v>0.822122571001493</v>
      </c>
    </row>
    <row r="150" spans="1:9" x14ac:dyDescent="0.2">
      <c r="A150" s="107" t="s">
        <v>510</v>
      </c>
      <c r="B150" s="107" t="s">
        <v>251</v>
      </c>
      <c r="C150" s="107" t="s">
        <v>373</v>
      </c>
      <c r="D150" s="107">
        <v>69</v>
      </c>
      <c r="E150" s="107">
        <v>6.9838056680162006E-2</v>
      </c>
      <c r="F150" s="107">
        <v>58</v>
      </c>
      <c r="G150" s="107">
        <v>5.99793174767322E-2</v>
      </c>
      <c r="H150" s="107">
        <v>11</v>
      </c>
      <c r="I150" s="107">
        <v>18.965517241379299</v>
      </c>
    </row>
    <row r="151" spans="1:9" x14ac:dyDescent="0.2">
      <c r="A151" s="107" t="s">
        <v>524</v>
      </c>
      <c r="B151" s="107" t="s">
        <v>193</v>
      </c>
      <c r="C151" s="107" t="s">
        <v>372</v>
      </c>
      <c r="D151" s="107">
        <v>3097</v>
      </c>
      <c r="E151" s="107">
        <v>0.186723742915712</v>
      </c>
      <c r="F151" s="107">
        <v>3086</v>
      </c>
      <c r="G151" s="107">
        <v>0.18684911600871901</v>
      </c>
      <c r="H151" s="107">
        <v>11</v>
      </c>
      <c r="I151" s="107">
        <v>0.35644847699287702</v>
      </c>
    </row>
    <row r="152" spans="1:9" x14ac:dyDescent="0.2">
      <c r="A152" s="107" t="s">
        <v>529</v>
      </c>
      <c r="B152" s="107" t="s">
        <v>192</v>
      </c>
      <c r="C152" s="107" t="s">
        <v>371</v>
      </c>
      <c r="D152" s="107">
        <v>1423</v>
      </c>
      <c r="E152" s="107">
        <v>0.36125920284336099</v>
      </c>
      <c r="F152" s="107">
        <v>1412</v>
      </c>
      <c r="G152" s="107">
        <v>0.36149513568868402</v>
      </c>
      <c r="H152" s="107">
        <v>11</v>
      </c>
      <c r="I152" s="107">
        <v>0.77903682719546696</v>
      </c>
    </row>
    <row r="153" spans="1:9" x14ac:dyDescent="0.2">
      <c r="A153" s="107" t="s">
        <v>536</v>
      </c>
      <c r="B153" s="107" t="s">
        <v>164</v>
      </c>
      <c r="C153" s="107" t="s">
        <v>370</v>
      </c>
      <c r="D153" s="107">
        <v>252</v>
      </c>
      <c r="E153" s="107">
        <v>3.3925686591276302E-2</v>
      </c>
      <c r="F153" s="107">
        <v>241</v>
      </c>
      <c r="G153" s="107">
        <v>3.3172746042670301E-2</v>
      </c>
      <c r="H153" s="107">
        <v>11</v>
      </c>
      <c r="I153" s="107">
        <v>4.5643153526970996</v>
      </c>
    </row>
    <row r="154" spans="1:9" x14ac:dyDescent="0.2">
      <c r="A154" s="107" t="s">
        <v>605</v>
      </c>
      <c r="B154" s="107" t="s">
        <v>274</v>
      </c>
      <c r="C154" s="107" t="s">
        <v>372</v>
      </c>
      <c r="D154" s="107">
        <v>531</v>
      </c>
      <c r="E154" s="107">
        <v>0.14355231143552299</v>
      </c>
      <c r="F154" s="107">
        <v>521</v>
      </c>
      <c r="G154" s="107">
        <v>0.13681722689075601</v>
      </c>
      <c r="H154" s="107">
        <v>10</v>
      </c>
      <c r="I154" s="107">
        <v>1.91938579654511</v>
      </c>
    </row>
    <row r="155" spans="1:9" x14ac:dyDescent="0.2">
      <c r="A155" s="107" t="s">
        <v>466</v>
      </c>
      <c r="B155" s="107" t="s">
        <v>266</v>
      </c>
      <c r="C155" s="107" t="s">
        <v>369</v>
      </c>
      <c r="D155" s="107">
        <v>1624</v>
      </c>
      <c r="E155" s="107">
        <v>0.142144420131291</v>
      </c>
      <c r="F155" s="107">
        <v>1614</v>
      </c>
      <c r="G155" s="107">
        <v>0.14265511755347399</v>
      </c>
      <c r="H155" s="107">
        <v>10</v>
      </c>
      <c r="I155" s="107">
        <v>0.61957868649318304</v>
      </c>
    </row>
    <row r="156" spans="1:9" x14ac:dyDescent="0.2">
      <c r="A156" s="107" t="s">
        <v>498</v>
      </c>
      <c r="B156" s="107" t="s">
        <v>190</v>
      </c>
      <c r="C156" s="107" t="s">
        <v>370</v>
      </c>
      <c r="D156" s="107">
        <v>54</v>
      </c>
      <c r="E156" s="107">
        <v>4.2121684867394697E-2</v>
      </c>
      <c r="F156" s="107">
        <v>44</v>
      </c>
      <c r="G156" s="107">
        <v>3.4782608695652202E-2</v>
      </c>
      <c r="H156" s="107">
        <v>10</v>
      </c>
      <c r="I156" s="107">
        <v>22.727272727272702</v>
      </c>
    </row>
    <row r="157" spans="1:9" x14ac:dyDescent="0.2">
      <c r="A157" s="107" t="s">
        <v>557</v>
      </c>
      <c r="B157" s="107" t="s">
        <v>183</v>
      </c>
      <c r="C157" s="107" t="s">
        <v>370</v>
      </c>
      <c r="D157" s="107">
        <v>102</v>
      </c>
      <c r="E157" s="107">
        <v>1.5095456563563699E-2</v>
      </c>
      <c r="F157" s="107">
        <v>92</v>
      </c>
      <c r="G157" s="107">
        <v>1.3495672583247799E-2</v>
      </c>
      <c r="H157" s="107">
        <v>10</v>
      </c>
      <c r="I157" s="107">
        <v>10.869565217391299</v>
      </c>
    </row>
    <row r="158" spans="1:9" x14ac:dyDescent="0.2">
      <c r="A158" s="107" t="s">
        <v>512</v>
      </c>
      <c r="B158" s="107" t="s">
        <v>227</v>
      </c>
      <c r="C158" s="107" t="s">
        <v>369</v>
      </c>
      <c r="D158" s="107">
        <v>190</v>
      </c>
      <c r="E158" s="107">
        <v>0.87557603686635899</v>
      </c>
      <c r="F158" s="107">
        <v>180</v>
      </c>
      <c r="G158" s="107">
        <v>0.87378640776699001</v>
      </c>
      <c r="H158" s="107">
        <v>10</v>
      </c>
      <c r="I158" s="107">
        <v>5.5555555555555598</v>
      </c>
    </row>
    <row r="159" spans="1:9" x14ac:dyDescent="0.2">
      <c r="A159" s="107" t="s">
        <v>514</v>
      </c>
      <c r="B159" s="107" t="s">
        <v>158</v>
      </c>
      <c r="C159" s="107" t="s">
        <v>376</v>
      </c>
      <c r="D159" s="107">
        <v>2582</v>
      </c>
      <c r="E159" s="107">
        <v>0.112908868287563</v>
      </c>
      <c r="F159" s="107">
        <v>2572</v>
      </c>
      <c r="G159" s="107">
        <v>0.11391115638425101</v>
      </c>
      <c r="H159" s="107">
        <v>10</v>
      </c>
      <c r="I159" s="107">
        <v>0.38880248833592601</v>
      </c>
    </row>
    <row r="160" spans="1:9" x14ac:dyDescent="0.2">
      <c r="A160" s="107" t="s">
        <v>515</v>
      </c>
      <c r="B160" s="107" t="s">
        <v>256</v>
      </c>
      <c r="C160" s="107" t="s">
        <v>372</v>
      </c>
      <c r="D160" s="107">
        <v>67</v>
      </c>
      <c r="E160" s="107">
        <v>0.111853088480801</v>
      </c>
      <c r="F160" s="107">
        <v>57</v>
      </c>
      <c r="G160" s="107">
        <v>9.6121416526138301E-2</v>
      </c>
      <c r="H160" s="107">
        <v>10</v>
      </c>
      <c r="I160" s="107">
        <v>17.543859649122801</v>
      </c>
    </row>
    <row r="161" spans="1:9" x14ac:dyDescent="0.2">
      <c r="A161" s="107" t="s">
        <v>538</v>
      </c>
      <c r="B161" s="107" t="s">
        <v>244</v>
      </c>
      <c r="C161" s="107" t="s">
        <v>369</v>
      </c>
      <c r="D161" s="107">
        <v>175</v>
      </c>
      <c r="E161" s="107">
        <v>0.242718446601942</v>
      </c>
      <c r="F161" s="107">
        <v>165</v>
      </c>
      <c r="G161" s="107">
        <v>0.22980501392757699</v>
      </c>
      <c r="H161" s="107">
        <v>10</v>
      </c>
      <c r="I161" s="107">
        <v>6.0606060606060597</v>
      </c>
    </row>
    <row r="162" spans="1:9" x14ac:dyDescent="0.2">
      <c r="A162" s="107" t="s">
        <v>547</v>
      </c>
      <c r="B162" s="107" t="s">
        <v>205</v>
      </c>
      <c r="C162" s="107" t="s">
        <v>371</v>
      </c>
      <c r="D162" s="107">
        <v>244</v>
      </c>
      <c r="E162" s="107">
        <v>0.43493761140819998</v>
      </c>
      <c r="F162" s="107">
        <v>234</v>
      </c>
      <c r="G162" s="107">
        <v>0.41711229946524098</v>
      </c>
      <c r="H162" s="107">
        <v>10</v>
      </c>
      <c r="I162" s="107">
        <v>4.2735042735042796</v>
      </c>
    </row>
    <row r="163" spans="1:9" x14ac:dyDescent="0.2">
      <c r="A163" s="107" t="s">
        <v>608</v>
      </c>
      <c r="B163" s="107" t="s">
        <v>169</v>
      </c>
      <c r="C163" s="107" t="s">
        <v>375</v>
      </c>
      <c r="D163" s="107">
        <v>16</v>
      </c>
      <c r="E163" s="107">
        <v>4.7114252061248498E-3</v>
      </c>
      <c r="F163" s="107">
        <v>7</v>
      </c>
      <c r="G163" s="107">
        <v>2.1046301864101002E-3</v>
      </c>
      <c r="H163" s="107">
        <v>9</v>
      </c>
      <c r="I163" s="107">
        <v>128.57142857142901</v>
      </c>
    </row>
    <row r="164" spans="1:9" x14ac:dyDescent="0.2">
      <c r="A164" s="107" t="s">
        <v>605</v>
      </c>
      <c r="B164" s="107" t="s">
        <v>274</v>
      </c>
      <c r="C164" s="107" t="s">
        <v>370</v>
      </c>
      <c r="D164" s="107">
        <v>115</v>
      </c>
      <c r="E164" s="107">
        <v>3.10894836442282E-2</v>
      </c>
      <c r="F164" s="107">
        <v>106</v>
      </c>
      <c r="G164" s="107">
        <v>2.78361344537815E-2</v>
      </c>
      <c r="H164" s="107">
        <v>9</v>
      </c>
      <c r="I164" s="107">
        <v>8.49056603773586</v>
      </c>
    </row>
    <row r="165" spans="1:9" x14ac:dyDescent="0.2">
      <c r="A165" s="107" t="s">
        <v>599</v>
      </c>
      <c r="B165" s="107" t="s">
        <v>261</v>
      </c>
      <c r="C165" s="107" t="s">
        <v>371</v>
      </c>
      <c r="D165" s="107">
        <v>375</v>
      </c>
      <c r="E165" s="107">
        <v>0.290472501936483</v>
      </c>
      <c r="F165" s="107">
        <v>366</v>
      </c>
      <c r="G165" s="107">
        <v>0.28526890101324998</v>
      </c>
      <c r="H165" s="107">
        <v>9</v>
      </c>
      <c r="I165" s="107">
        <v>2.4590163934426101</v>
      </c>
    </row>
    <row r="166" spans="1:9" x14ac:dyDescent="0.2">
      <c r="A166" s="107" t="s">
        <v>611</v>
      </c>
      <c r="B166" s="107" t="s">
        <v>275</v>
      </c>
      <c r="C166" s="107" t="s">
        <v>373</v>
      </c>
      <c r="D166" s="107">
        <v>51</v>
      </c>
      <c r="E166" s="107">
        <v>1.6078184110970999E-2</v>
      </c>
      <c r="F166" s="107">
        <v>42</v>
      </c>
      <c r="G166" s="107">
        <v>1.35004821600771E-2</v>
      </c>
      <c r="H166" s="107">
        <v>9</v>
      </c>
      <c r="I166" s="107">
        <v>21.428571428571399</v>
      </c>
    </row>
    <row r="167" spans="1:9" x14ac:dyDescent="0.2">
      <c r="A167" s="107" t="s">
        <v>471</v>
      </c>
      <c r="B167" s="107" t="s">
        <v>184</v>
      </c>
      <c r="C167" s="107" t="s">
        <v>376</v>
      </c>
      <c r="D167" s="107">
        <v>180</v>
      </c>
      <c r="E167" s="107">
        <v>0.58064516129032295</v>
      </c>
      <c r="F167" s="107">
        <v>171</v>
      </c>
      <c r="G167" s="107">
        <v>0.56999999999999995</v>
      </c>
      <c r="H167" s="107">
        <v>9</v>
      </c>
      <c r="I167" s="107">
        <v>5.2631578947368398</v>
      </c>
    </row>
    <row r="168" spans="1:9" x14ac:dyDescent="0.2">
      <c r="A168" s="107" t="s">
        <v>475</v>
      </c>
      <c r="B168" s="107" t="s">
        <v>176</v>
      </c>
      <c r="C168" s="107" t="s">
        <v>370</v>
      </c>
      <c r="D168" s="107">
        <v>65</v>
      </c>
      <c r="E168" s="107">
        <v>1.9560637977730999E-2</v>
      </c>
      <c r="F168" s="107">
        <v>56</v>
      </c>
      <c r="G168" s="107">
        <v>1.7041996348143601E-2</v>
      </c>
      <c r="H168" s="107">
        <v>9</v>
      </c>
      <c r="I168" s="107">
        <v>16.071428571428601</v>
      </c>
    </row>
    <row r="169" spans="1:9" x14ac:dyDescent="0.2">
      <c r="A169" s="107" t="s">
        <v>506</v>
      </c>
      <c r="B169" s="107" t="s">
        <v>255</v>
      </c>
      <c r="C169" s="107" t="s">
        <v>374</v>
      </c>
      <c r="D169" s="107">
        <v>369</v>
      </c>
      <c r="E169" s="107">
        <v>0.28918495297805602</v>
      </c>
      <c r="F169" s="107">
        <v>360</v>
      </c>
      <c r="G169" s="107">
        <v>0.28869286287089002</v>
      </c>
      <c r="H169" s="107">
        <v>9</v>
      </c>
      <c r="I169" s="107">
        <v>2.4999999999999898</v>
      </c>
    </row>
    <row r="170" spans="1:9" x14ac:dyDescent="0.2">
      <c r="A170" s="107" t="s">
        <v>533</v>
      </c>
      <c r="B170" s="107" t="s">
        <v>175</v>
      </c>
      <c r="C170" s="107" t="s">
        <v>372</v>
      </c>
      <c r="D170" s="107">
        <v>481</v>
      </c>
      <c r="E170" s="107">
        <v>7.6458432681608707E-2</v>
      </c>
      <c r="F170" s="107">
        <v>472</v>
      </c>
      <c r="G170" s="107">
        <v>7.9234514017122698E-2</v>
      </c>
      <c r="H170" s="107">
        <v>9</v>
      </c>
      <c r="I170" s="107">
        <v>1.9067796610169601</v>
      </c>
    </row>
    <row r="171" spans="1:9" x14ac:dyDescent="0.2">
      <c r="A171" s="107" t="s">
        <v>534</v>
      </c>
      <c r="B171" s="107" t="s">
        <v>171</v>
      </c>
      <c r="C171" s="107" t="s">
        <v>369</v>
      </c>
      <c r="D171" s="107">
        <v>893</v>
      </c>
      <c r="E171" s="107">
        <v>5.1768115942029E-2</v>
      </c>
      <c r="F171" s="107">
        <v>884</v>
      </c>
      <c r="G171" s="107">
        <v>5.2347959969207103E-2</v>
      </c>
      <c r="H171" s="107">
        <v>9</v>
      </c>
      <c r="I171" s="107">
        <v>1.0180995475113099</v>
      </c>
    </row>
    <row r="172" spans="1:9" x14ac:dyDescent="0.2">
      <c r="A172" s="107" t="s">
        <v>537</v>
      </c>
      <c r="B172" s="107" t="s">
        <v>166</v>
      </c>
      <c r="C172" s="107" t="s">
        <v>376</v>
      </c>
      <c r="D172" s="107">
        <v>234</v>
      </c>
      <c r="E172" s="107">
        <v>8.0191912268677196E-2</v>
      </c>
      <c r="F172" s="107">
        <v>225</v>
      </c>
      <c r="G172" s="107">
        <v>7.6739427012278302E-2</v>
      </c>
      <c r="H172" s="107">
        <v>9</v>
      </c>
      <c r="I172" s="107">
        <v>4</v>
      </c>
    </row>
    <row r="173" spans="1:9" x14ac:dyDescent="0.2">
      <c r="A173" s="107" t="s">
        <v>545</v>
      </c>
      <c r="B173" s="107" t="s">
        <v>262</v>
      </c>
      <c r="C173" s="107" t="s">
        <v>369</v>
      </c>
      <c r="D173" s="107">
        <v>508</v>
      </c>
      <c r="E173" s="107">
        <v>5.4186666666666702E-2</v>
      </c>
      <c r="F173" s="107">
        <v>499</v>
      </c>
      <c r="G173" s="107">
        <v>5.4708913496327199E-2</v>
      </c>
      <c r="H173" s="107">
        <v>9</v>
      </c>
      <c r="I173" s="107">
        <v>1.80360721442885</v>
      </c>
    </row>
    <row r="174" spans="1:9" x14ac:dyDescent="0.2">
      <c r="A174" s="107" t="s">
        <v>548</v>
      </c>
      <c r="B174" s="107" t="s">
        <v>154</v>
      </c>
      <c r="C174" s="107" t="s">
        <v>375</v>
      </c>
      <c r="D174" s="107">
        <v>191</v>
      </c>
      <c r="E174" s="107">
        <v>1.68860676680429E-3</v>
      </c>
      <c r="F174" s="107">
        <v>182</v>
      </c>
      <c r="G174" s="107">
        <v>1.62344902637659E-3</v>
      </c>
      <c r="H174" s="107">
        <v>9</v>
      </c>
      <c r="I174" s="107">
        <v>4.9450549450549497</v>
      </c>
    </row>
    <row r="175" spans="1:9" x14ac:dyDescent="0.2">
      <c r="A175" s="107" t="s">
        <v>598</v>
      </c>
      <c r="B175" s="107" t="s">
        <v>260</v>
      </c>
      <c r="C175" s="107" t="s">
        <v>376</v>
      </c>
      <c r="D175" s="107">
        <v>321</v>
      </c>
      <c r="E175" s="107">
        <v>0.52883031301482697</v>
      </c>
      <c r="F175" s="107">
        <v>313</v>
      </c>
      <c r="G175" s="107">
        <v>0.53412969283276401</v>
      </c>
      <c r="H175" s="107">
        <v>8</v>
      </c>
      <c r="I175" s="107">
        <v>2.5559105431310001</v>
      </c>
    </row>
    <row r="176" spans="1:9" x14ac:dyDescent="0.2">
      <c r="A176" s="107" t="s">
        <v>604</v>
      </c>
      <c r="B176" s="107" t="s">
        <v>204</v>
      </c>
      <c r="C176" s="107" t="s">
        <v>372</v>
      </c>
      <c r="D176" s="107">
        <v>728</v>
      </c>
      <c r="E176" s="107">
        <v>0.56129529683885904</v>
      </c>
      <c r="F176" s="107">
        <v>720</v>
      </c>
      <c r="G176" s="107">
        <v>0.56162246489859602</v>
      </c>
      <c r="H176" s="107">
        <v>8</v>
      </c>
      <c r="I176" s="107">
        <v>1.1111111111111101</v>
      </c>
    </row>
    <row r="177" spans="1:9" x14ac:dyDescent="0.2">
      <c r="A177" s="107" t="s">
        <v>501</v>
      </c>
      <c r="B177" s="107" t="s">
        <v>163</v>
      </c>
      <c r="C177" s="107" t="s">
        <v>373</v>
      </c>
      <c r="D177" s="107">
        <v>107</v>
      </c>
      <c r="E177" s="107">
        <v>1.37267479153303E-2</v>
      </c>
      <c r="F177" s="107">
        <v>99</v>
      </c>
      <c r="G177" s="107">
        <v>1.31929637526652E-2</v>
      </c>
      <c r="H177" s="107">
        <v>8</v>
      </c>
      <c r="I177" s="107">
        <v>8.0808080808080902</v>
      </c>
    </row>
    <row r="178" spans="1:9" x14ac:dyDescent="0.2">
      <c r="A178" s="107" t="s">
        <v>518</v>
      </c>
      <c r="B178" s="107" t="s">
        <v>155</v>
      </c>
      <c r="C178" s="107" t="s">
        <v>375</v>
      </c>
      <c r="D178" s="107">
        <v>82</v>
      </c>
      <c r="E178" s="107">
        <v>1.04874087147809E-3</v>
      </c>
      <c r="F178" s="107">
        <v>74</v>
      </c>
      <c r="G178" s="107">
        <v>9.5471552057798997E-4</v>
      </c>
      <c r="H178" s="107">
        <v>8</v>
      </c>
      <c r="I178" s="107">
        <v>10.8108108108108</v>
      </c>
    </row>
    <row r="179" spans="1:9" x14ac:dyDescent="0.2">
      <c r="A179" s="107" t="s">
        <v>527</v>
      </c>
      <c r="B179" s="107" t="s">
        <v>218</v>
      </c>
      <c r="C179" s="107" t="s">
        <v>370</v>
      </c>
      <c r="D179" s="107">
        <v>33</v>
      </c>
      <c r="E179" s="107">
        <v>0.46478873239436602</v>
      </c>
      <c r="F179" s="107">
        <v>25</v>
      </c>
      <c r="G179" s="107">
        <v>0.40322580645161299</v>
      </c>
      <c r="H179" s="107">
        <v>8</v>
      </c>
      <c r="I179" s="107">
        <v>32</v>
      </c>
    </row>
    <row r="180" spans="1:9" x14ac:dyDescent="0.2">
      <c r="A180" s="107" t="s">
        <v>533</v>
      </c>
      <c r="B180" s="107" t="s">
        <v>175</v>
      </c>
      <c r="C180" s="107" t="s">
        <v>373</v>
      </c>
      <c r="D180" s="107">
        <v>276</v>
      </c>
      <c r="E180" s="107">
        <v>4.3872198378636103E-2</v>
      </c>
      <c r="F180" s="107">
        <v>268</v>
      </c>
      <c r="G180" s="107">
        <v>4.4989088467349302E-2</v>
      </c>
      <c r="H180" s="107">
        <v>8</v>
      </c>
      <c r="I180" s="107">
        <v>2.9850746268656798</v>
      </c>
    </row>
    <row r="181" spans="1:9" x14ac:dyDescent="0.2">
      <c r="A181" s="107" t="s">
        <v>609</v>
      </c>
      <c r="B181" s="107" t="s">
        <v>265</v>
      </c>
      <c r="C181" s="107" t="s">
        <v>371</v>
      </c>
      <c r="D181" s="107">
        <v>350</v>
      </c>
      <c r="E181" s="107">
        <v>0.87281795511221905</v>
      </c>
      <c r="F181" s="107">
        <v>343</v>
      </c>
      <c r="G181" s="107">
        <v>0.86616161616161602</v>
      </c>
      <c r="H181" s="107">
        <v>7</v>
      </c>
      <c r="I181" s="107">
        <v>2.0408163265306101</v>
      </c>
    </row>
    <row r="182" spans="1:9" x14ac:dyDescent="0.2">
      <c r="A182" s="107" t="s">
        <v>610</v>
      </c>
      <c r="B182" s="107" t="s">
        <v>195</v>
      </c>
      <c r="C182" s="107" t="s">
        <v>371</v>
      </c>
      <c r="D182" s="107">
        <v>209</v>
      </c>
      <c r="E182" s="107">
        <v>0.13054341036851999</v>
      </c>
      <c r="F182" s="107">
        <v>202</v>
      </c>
      <c r="G182" s="107">
        <v>0.130406714009038</v>
      </c>
      <c r="H182" s="107">
        <v>7</v>
      </c>
      <c r="I182" s="107">
        <v>3.4653465346534702</v>
      </c>
    </row>
    <row r="183" spans="1:9" x14ac:dyDescent="0.2">
      <c r="A183" s="107" t="s">
        <v>599</v>
      </c>
      <c r="B183" s="107" t="s">
        <v>261</v>
      </c>
      <c r="C183" s="107" t="s">
        <v>372</v>
      </c>
      <c r="D183" s="107">
        <v>154</v>
      </c>
      <c r="E183" s="107">
        <v>0.11928737412858199</v>
      </c>
      <c r="F183" s="107">
        <v>147</v>
      </c>
      <c r="G183" s="107">
        <v>0.114575214341387</v>
      </c>
      <c r="H183" s="107">
        <v>7</v>
      </c>
      <c r="I183" s="107">
        <v>4.7619047619047699</v>
      </c>
    </row>
    <row r="184" spans="1:9" x14ac:dyDescent="0.2">
      <c r="A184" s="107" t="s">
        <v>469</v>
      </c>
      <c r="B184" s="107" t="s">
        <v>276</v>
      </c>
      <c r="C184" s="107" t="s">
        <v>371</v>
      </c>
      <c r="D184" s="107">
        <v>620</v>
      </c>
      <c r="E184" s="107">
        <v>0.12062256809338499</v>
      </c>
      <c r="F184" s="107">
        <v>613</v>
      </c>
      <c r="G184" s="107">
        <v>0.12153053132434601</v>
      </c>
      <c r="H184" s="107">
        <v>7</v>
      </c>
      <c r="I184" s="107">
        <v>1.14192495921697</v>
      </c>
    </row>
    <row r="185" spans="1:9" x14ac:dyDescent="0.2">
      <c r="A185" s="107" t="s">
        <v>475</v>
      </c>
      <c r="B185" s="107" t="s">
        <v>176</v>
      </c>
      <c r="C185" s="107" t="s">
        <v>376</v>
      </c>
      <c r="D185" s="107">
        <v>173</v>
      </c>
      <c r="E185" s="107">
        <v>5.2061390309960903E-2</v>
      </c>
      <c r="F185" s="107">
        <v>166</v>
      </c>
      <c r="G185" s="107">
        <v>5.0517346317711501E-2</v>
      </c>
      <c r="H185" s="107">
        <v>7</v>
      </c>
      <c r="I185" s="107">
        <v>4.2168674698795297</v>
      </c>
    </row>
    <row r="186" spans="1:9" x14ac:dyDescent="0.2">
      <c r="A186" s="107" t="s">
        <v>483</v>
      </c>
      <c r="B186" s="107" t="s">
        <v>196</v>
      </c>
      <c r="C186" s="107" t="s">
        <v>370</v>
      </c>
      <c r="D186" s="107">
        <v>89</v>
      </c>
      <c r="E186" s="107">
        <v>0.45876288659793801</v>
      </c>
      <c r="F186" s="107">
        <v>82</v>
      </c>
      <c r="G186" s="107">
        <v>0.433862433862434</v>
      </c>
      <c r="H186" s="107">
        <v>7</v>
      </c>
      <c r="I186" s="107">
        <v>8.5365853658536697</v>
      </c>
    </row>
    <row r="187" spans="1:9" x14ac:dyDescent="0.2">
      <c r="A187" s="107" t="s">
        <v>488</v>
      </c>
      <c r="B187" s="107" t="s">
        <v>209</v>
      </c>
      <c r="C187" s="107" t="s">
        <v>377</v>
      </c>
      <c r="D187" s="107">
        <v>15</v>
      </c>
      <c r="E187" s="107">
        <v>6.0265166733628004E-3</v>
      </c>
      <c r="F187" s="107">
        <v>8</v>
      </c>
      <c r="G187" s="107">
        <v>3.2102728731942202E-3</v>
      </c>
      <c r="H187" s="107">
        <v>7</v>
      </c>
      <c r="I187" s="107">
        <v>87.5</v>
      </c>
    </row>
    <row r="188" spans="1:9" x14ac:dyDescent="0.2">
      <c r="A188" s="107" t="s">
        <v>488</v>
      </c>
      <c r="B188" s="107" t="s">
        <v>209</v>
      </c>
      <c r="C188" s="107" t="s">
        <v>376</v>
      </c>
      <c r="D188" s="107">
        <v>534</v>
      </c>
      <c r="E188" s="107">
        <v>0.214543993571716</v>
      </c>
      <c r="F188" s="107">
        <v>527</v>
      </c>
      <c r="G188" s="107">
        <v>0.21147672552166899</v>
      </c>
      <c r="H188" s="107">
        <v>7</v>
      </c>
      <c r="I188" s="107">
        <v>1.32827324478177</v>
      </c>
    </row>
    <row r="189" spans="1:9" x14ac:dyDescent="0.2">
      <c r="A189" s="107" t="s">
        <v>490</v>
      </c>
      <c r="B189" s="107" t="s">
        <v>57</v>
      </c>
      <c r="C189" s="107" t="s">
        <v>371</v>
      </c>
      <c r="D189" s="107">
        <v>2431</v>
      </c>
      <c r="E189" s="107">
        <v>3.5624789343337401E-3</v>
      </c>
      <c r="F189" s="107">
        <v>2424</v>
      </c>
      <c r="G189" s="107">
        <v>3.5601928144029199E-3</v>
      </c>
      <c r="H189" s="107">
        <v>7</v>
      </c>
      <c r="I189" s="107">
        <v>0.288778877887785</v>
      </c>
    </row>
    <row r="190" spans="1:9" x14ac:dyDescent="0.2">
      <c r="A190" s="107" t="s">
        <v>499</v>
      </c>
      <c r="B190" s="107" t="s">
        <v>263</v>
      </c>
      <c r="C190" s="107" t="s">
        <v>370</v>
      </c>
      <c r="D190" s="107">
        <v>46</v>
      </c>
      <c r="E190" s="107">
        <v>2.69794721407625E-2</v>
      </c>
      <c r="F190" s="107">
        <v>39</v>
      </c>
      <c r="G190" s="107">
        <v>2.2820362785254501E-2</v>
      </c>
      <c r="H190" s="107">
        <v>7</v>
      </c>
      <c r="I190" s="107">
        <v>17.948717948717999</v>
      </c>
    </row>
    <row r="191" spans="1:9" x14ac:dyDescent="0.2">
      <c r="A191" s="107" t="s">
        <v>563</v>
      </c>
      <c r="B191" s="107" t="s">
        <v>252</v>
      </c>
      <c r="C191" s="107" t="s">
        <v>371</v>
      </c>
      <c r="D191" s="107">
        <v>86</v>
      </c>
      <c r="E191" s="107">
        <v>0.35684647302904599</v>
      </c>
      <c r="F191" s="107">
        <v>79</v>
      </c>
      <c r="G191" s="107">
        <v>0.33760683760683802</v>
      </c>
      <c r="H191" s="107">
        <v>7</v>
      </c>
      <c r="I191" s="107">
        <v>8.8607594936708907</v>
      </c>
    </row>
    <row r="192" spans="1:9" x14ac:dyDescent="0.2">
      <c r="A192" s="107" t="s">
        <v>525</v>
      </c>
      <c r="B192" s="107" t="s">
        <v>232</v>
      </c>
      <c r="C192" s="107" t="s">
        <v>373</v>
      </c>
      <c r="D192" s="107">
        <v>202</v>
      </c>
      <c r="E192" s="107">
        <v>0.20159680638722599</v>
      </c>
      <c r="F192" s="107">
        <v>195</v>
      </c>
      <c r="G192" s="107">
        <v>0.198170731707317</v>
      </c>
      <c r="H192" s="107">
        <v>7</v>
      </c>
      <c r="I192" s="107">
        <v>3.5897435897436001</v>
      </c>
    </row>
    <row r="193" spans="1:9" x14ac:dyDescent="0.2">
      <c r="A193" s="107" t="s">
        <v>551</v>
      </c>
      <c r="B193" s="107" t="s">
        <v>269</v>
      </c>
      <c r="C193" s="107" t="s">
        <v>374</v>
      </c>
      <c r="D193" s="107">
        <v>1084</v>
      </c>
      <c r="E193" s="107">
        <v>0.31985836529949802</v>
      </c>
      <c r="F193" s="107">
        <v>1077</v>
      </c>
      <c r="G193" s="107">
        <v>0.32274498052142597</v>
      </c>
      <c r="H193" s="107">
        <v>7</v>
      </c>
      <c r="I193" s="107">
        <v>0.64995357474466597</v>
      </c>
    </row>
    <row r="194" spans="1:9" x14ac:dyDescent="0.2">
      <c r="A194" s="107" t="s">
        <v>619</v>
      </c>
      <c r="B194" s="107" t="s">
        <v>267</v>
      </c>
      <c r="C194" s="107" t="s">
        <v>370</v>
      </c>
      <c r="D194" s="107">
        <v>15</v>
      </c>
      <c r="E194" s="107">
        <v>1.51362260343088E-2</v>
      </c>
      <c r="F194" s="107">
        <v>8</v>
      </c>
      <c r="G194" s="107">
        <v>8.0321285140562207E-3</v>
      </c>
      <c r="H194" s="107">
        <v>7</v>
      </c>
      <c r="I194" s="107">
        <v>87.5</v>
      </c>
    </row>
    <row r="195" spans="1:9" x14ac:dyDescent="0.2">
      <c r="A195" s="107" t="s">
        <v>601</v>
      </c>
      <c r="B195" s="107" t="s">
        <v>273</v>
      </c>
      <c r="C195" s="107" t="s">
        <v>372</v>
      </c>
      <c r="D195" s="107">
        <v>151</v>
      </c>
      <c r="E195" s="107">
        <v>0.105153203342618</v>
      </c>
      <c r="F195" s="107">
        <v>145</v>
      </c>
      <c r="G195" s="107">
        <v>0.10499637943519199</v>
      </c>
      <c r="H195" s="107">
        <v>6</v>
      </c>
      <c r="I195" s="107">
        <v>4.1379310344827704</v>
      </c>
    </row>
    <row r="196" spans="1:9" x14ac:dyDescent="0.2">
      <c r="A196" s="107" t="s">
        <v>594</v>
      </c>
      <c r="B196" s="107" t="s">
        <v>182</v>
      </c>
      <c r="C196" s="107" t="s">
        <v>370</v>
      </c>
      <c r="D196" s="107">
        <v>58</v>
      </c>
      <c r="E196" s="107">
        <v>1.7868145409735098E-2</v>
      </c>
      <c r="F196" s="107">
        <v>52</v>
      </c>
      <c r="G196" s="107">
        <v>1.5853658536585401E-2</v>
      </c>
      <c r="H196" s="107">
        <v>6</v>
      </c>
      <c r="I196" s="107">
        <v>11.538461538461499</v>
      </c>
    </row>
    <row r="197" spans="1:9" x14ac:dyDescent="0.2">
      <c r="A197" s="107" t="s">
        <v>604</v>
      </c>
      <c r="B197" s="107" t="s">
        <v>204</v>
      </c>
      <c r="C197" s="107" t="s">
        <v>369</v>
      </c>
      <c r="D197" s="107">
        <v>228</v>
      </c>
      <c r="E197" s="107">
        <v>0.17579028527370899</v>
      </c>
      <c r="F197" s="107">
        <v>222</v>
      </c>
      <c r="G197" s="107">
        <v>0.17316692667706701</v>
      </c>
      <c r="H197" s="107">
        <v>6</v>
      </c>
      <c r="I197" s="107">
        <v>2.7027027027027</v>
      </c>
    </row>
    <row r="198" spans="1:9" x14ac:dyDescent="0.2">
      <c r="A198" s="107" t="s">
        <v>484</v>
      </c>
      <c r="B198" s="107" t="s">
        <v>202</v>
      </c>
      <c r="C198" s="107" t="s">
        <v>374</v>
      </c>
      <c r="D198" s="107">
        <v>184</v>
      </c>
      <c r="E198" s="107">
        <v>0.16911764705882401</v>
      </c>
      <c r="F198" s="107">
        <v>178</v>
      </c>
      <c r="G198" s="107">
        <v>0.16558139534883701</v>
      </c>
      <c r="H198" s="107">
        <v>6</v>
      </c>
      <c r="I198" s="107">
        <v>3.3707865168539399</v>
      </c>
    </row>
    <row r="199" spans="1:9" x14ac:dyDescent="0.2">
      <c r="A199" s="107" t="s">
        <v>487</v>
      </c>
      <c r="B199" s="107" t="s">
        <v>206</v>
      </c>
      <c r="C199" s="107" t="s">
        <v>370</v>
      </c>
      <c r="D199" s="107">
        <v>46</v>
      </c>
      <c r="E199" s="107">
        <v>6.1911170928667603E-2</v>
      </c>
      <c r="F199" s="107">
        <v>40</v>
      </c>
      <c r="G199" s="107">
        <v>5.5944055944055902E-2</v>
      </c>
      <c r="H199" s="107">
        <v>6</v>
      </c>
      <c r="I199" s="107">
        <v>15</v>
      </c>
    </row>
    <row r="200" spans="1:9" x14ac:dyDescent="0.2">
      <c r="A200" s="107" t="s">
        <v>514</v>
      </c>
      <c r="B200" s="107" t="s">
        <v>158</v>
      </c>
      <c r="C200" s="107" t="s">
        <v>377</v>
      </c>
      <c r="D200" s="107">
        <v>236</v>
      </c>
      <c r="E200" s="107">
        <v>1.03200979534721E-2</v>
      </c>
      <c r="F200" s="107">
        <v>230</v>
      </c>
      <c r="G200" s="107">
        <v>1.0186456441826501E-2</v>
      </c>
      <c r="H200" s="107">
        <v>6</v>
      </c>
      <c r="I200" s="107">
        <v>2.6086956521739202</v>
      </c>
    </row>
    <row r="201" spans="1:9" x14ac:dyDescent="0.2">
      <c r="A201" s="107" t="s">
        <v>519</v>
      </c>
      <c r="B201" s="107" t="s">
        <v>229</v>
      </c>
      <c r="C201" s="107" t="s">
        <v>370</v>
      </c>
      <c r="D201" s="107">
        <v>18</v>
      </c>
      <c r="E201" s="107">
        <v>0.138461538461538</v>
      </c>
      <c r="F201" s="107">
        <v>12</v>
      </c>
      <c r="G201" s="107">
        <v>9.6000000000000002E-2</v>
      </c>
      <c r="H201" s="107">
        <v>6</v>
      </c>
      <c r="I201" s="107">
        <v>50</v>
      </c>
    </row>
    <row r="202" spans="1:9" x14ac:dyDescent="0.2">
      <c r="A202" s="107" t="s">
        <v>524</v>
      </c>
      <c r="B202" s="107" t="s">
        <v>193</v>
      </c>
      <c r="C202" s="107" t="s">
        <v>370</v>
      </c>
      <c r="D202" s="107">
        <v>704</v>
      </c>
      <c r="E202" s="107">
        <v>4.24454359098035E-2</v>
      </c>
      <c r="F202" s="107">
        <v>698</v>
      </c>
      <c r="G202" s="107">
        <v>4.2262048922257198E-2</v>
      </c>
      <c r="H202" s="107">
        <v>6</v>
      </c>
      <c r="I202" s="107">
        <v>0.85959885386819301</v>
      </c>
    </row>
    <row r="203" spans="1:9" x14ac:dyDescent="0.2">
      <c r="A203" s="107" t="s">
        <v>526</v>
      </c>
      <c r="B203" s="107" t="s">
        <v>233</v>
      </c>
      <c r="C203" s="107" t="s">
        <v>371</v>
      </c>
      <c r="D203" s="107">
        <v>26</v>
      </c>
      <c r="E203" s="107">
        <v>0.5</v>
      </c>
      <c r="F203" s="107">
        <v>20</v>
      </c>
      <c r="G203" s="107">
        <v>0.39215686274509798</v>
      </c>
      <c r="H203" s="107">
        <v>6</v>
      </c>
      <c r="I203" s="107">
        <v>30</v>
      </c>
    </row>
    <row r="204" spans="1:9" x14ac:dyDescent="0.2">
      <c r="A204" s="107" t="s">
        <v>528</v>
      </c>
      <c r="B204" s="107" t="s">
        <v>191</v>
      </c>
      <c r="C204" s="107" t="s">
        <v>374</v>
      </c>
      <c r="D204" s="107">
        <v>289</v>
      </c>
      <c r="E204" s="107">
        <v>0.21680420105026299</v>
      </c>
      <c r="F204" s="107">
        <v>283</v>
      </c>
      <c r="G204" s="107">
        <v>0.20994065281899099</v>
      </c>
      <c r="H204" s="107">
        <v>6</v>
      </c>
      <c r="I204" s="107">
        <v>2.1201413427561802</v>
      </c>
    </row>
    <row r="205" spans="1:9" x14ac:dyDescent="0.2">
      <c r="A205" s="107" t="s">
        <v>545</v>
      </c>
      <c r="B205" s="107" t="s">
        <v>262</v>
      </c>
      <c r="C205" s="107" t="s">
        <v>373</v>
      </c>
      <c r="D205" s="107">
        <v>530</v>
      </c>
      <c r="E205" s="107">
        <v>5.6533333333333297E-2</v>
      </c>
      <c r="F205" s="107">
        <v>524</v>
      </c>
      <c r="G205" s="107">
        <v>5.7449841026203298E-2</v>
      </c>
      <c r="H205" s="107">
        <v>6</v>
      </c>
      <c r="I205" s="107">
        <v>1.1450381679389401</v>
      </c>
    </row>
    <row r="206" spans="1:9" x14ac:dyDescent="0.2">
      <c r="A206" s="107" t="s">
        <v>549</v>
      </c>
      <c r="B206" s="107" t="s">
        <v>156</v>
      </c>
      <c r="C206" s="107" t="s">
        <v>371</v>
      </c>
      <c r="D206" s="107">
        <v>319</v>
      </c>
      <c r="E206" s="107">
        <v>2.4284963877067799E-3</v>
      </c>
      <c r="F206" s="107">
        <v>313</v>
      </c>
      <c r="G206" s="107">
        <v>2.4189310334168002E-3</v>
      </c>
      <c r="H206" s="107">
        <v>6</v>
      </c>
      <c r="I206" s="107">
        <v>1.9169329073482499</v>
      </c>
    </row>
    <row r="207" spans="1:9" x14ac:dyDescent="0.2">
      <c r="A207" s="107" t="s">
        <v>553</v>
      </c>
      <c r="B207" s="107" t="s">
        <v>185</v>
      </c>
      <c r="C207" s="107" t="s">
        <v>369</v>
      </c>
      <c r="D207" s="107">
        <v>337</v>
      </c>
      <c r="E207" s="107">
        <v>6.1982711053889999E-2</v>
      </c>
      <c r="F207" s="107">
        <v>332</v>
      </c>
      <c r="G207" s="107">
        <v>6.2032884902840098E-2</v>
      </c>
      <c r="H207" s="107">
        <v>5</v>
      </c>
      <c r="I207" s="107">
        <v>1.50602409638554</v>
      </c>
    </row>
    <row r="208" spans="1:9" x14ac:dyDescent="0.2">
      <c r="A208" s="107" t="s">
        <v>605</v>
      </c>
      <c r="B208" s="107" t="s">
        <v>274</v>
      </c>
      <c r="C208" s="107" t="s">
        <v>376</v>
      </c>
      <c r="D208" s="107">
        <v>161</v>
      </c>
      <c r="E208" s="107">
        <v>4.3525277101919398E-2</v>
      </c>
      <c r="F208" s="107">
        <v>156</v>
      </c>
      <c r="G208" s="107">
        <v>4.09663865546218E-2</v>
      </c>
      <c r="H208" s="107">
        <v>5</v>
      </c>
      <c r="I208" s="107">
        <v>3.2051282051282199</v>
      </c>
    </row>
    <row r="209" spans="1:9" x14ac:dyDescent="0.2">
      <c r="A209" s="107" t="s">
        <v>612</v>
      </c>
      <c r="B209" s="107" t="s">
        <v>161</v>
      </c>
      <c r="C209" s="107" t="s">
        <v>374</v>
      </c>
      <c r="D209" s="107">
        <v>123</v>
      </c>
      <c r="E209" s="107">
        <v>4.2022548684660099E-2</v>
      </c>
      <c r="F209" s="107">
        <v>118</v>
      </c>
      <c r="G209" s="107">
        <v>4.3318649045521303E-2</v>
      </c>
      <c r="H209" s="107">
        <v>5</v>
      </c>
      <c r="I209" s="107">
        <v>4.2372881355932304</v>
      </c>
    </row>
    <row r="210" spans="1:9" x14ac:dyDescent="0.2">
      <c r="A210" s="107" t="s">
        <v>612</v>
      </c>
      <c r="B210" s="107" t="s">
        <v>161</v>
      </c>
      <c r="C210" s="107" t="s">
        <v>376</v>
      </c>
      <c r="D210" s="107">
        <v>14</v>
      </c>
      <c r="E210" s="107">
        <v>4.7830543218312302E-3</v>
      </c>
      <c r="F210" s="107">
        <v>9</v>
      </c>
      <c r="G210" s="107">
        <v>3.3039647577092499E-3</v>
      </c>
      <c r="H210" s="107">
        <v>5</v>
      </c>
      <c r="I210" s="107">
        <v>55.5555555555556</v>
      </c>
    </row>
    <row r="211" spans="1:9" x14ac:dyDescent="0.2">
      <c r="A211" s="107" t="s">
        <v>466</v>
      </c>
      <c r="B211" s="107" t="s">
        <v>266</v>
      </c>
      <c r="C211" s="107" t="s">
        <v>373</v>
      </c>
      <c r="D211" s="107">
        <v>377</v>
      </c>
      <c r="E211" s="107">
        <v>3.2997811816192602E-2</v>
      </c>
      <c r="F211" s="107">
        <v>372</v>
      </c>
      <c r="G211" s="107">
        <v>3.2879618172176099E-2</v>
      </c>
      <c r="H211" s="107">
        <v>5</v>
      </c>
      <c r="I211" s="107">
        <v>1.34408602150538</v>
      </c>
    </row>
    <row r="212" spans="1:9" x14ac:dyDescent="0.2">
      <c r="A212" s="107" t="s">
        <v>473</v>
      </c>
      <c r="B212" s="107" t="s">
        <v>181</v>
      </c>
      <c r="C212" s="107" t="s">
        <v>372</v>
      </c>
      <c r="D212" s="107">
        <v>158</v>
      </c>
      <c r="E212" s="107">
        <v>7.4352941176470594E-2</v>
      </c>
      <c r="F212" s="107">
        <v>153</v>
      </c>
      <c r="G212" s="107">
        <v>7.2787821122740307E-2</v>
      </c>
      <c r="H212" s="107">
        <v>5</v>
      </c>
      <c r="I212" s="107">
        <v>3.26797385620916</v>
      </c>
    </row>
    <row r="213" spans="1:9" x14ac:dyDescent="0.2">
      <c r="A213" s="107" t="s">
        <v>555</v>
      </c>
      <c r="B213" s="107" t="s">
        <v>168</v>
      </c>
      <c r="C213" s="107" t="s">
        <v>370</v>
      </c>
      <c r="D213" s="107">
        <v>49</v>
      </c>
      <c r="E213" s="107">
        <v>2.9306220095693801E-2</v>
      </c>
      <c r="F213" s="107">
        <v>44</v>
      </c>
      <c r="G213" s="107">
        <v>2.39520958083832E-2</v>
      </c>
      <c r="H213" s="107">
        <v>5</v>
      </c>
      <c r="I213" s="107">
        <v>11.363636363636401</v>
      </c>
    </row>
    <row r="214" spans="1:9" x14ac:dyDescent="0.2">
      <c r="A214" s="107" t="s">
        <v>487</v>
      </c>
      <c r="B214" s="107" t="s">
        <v>206</v>
      </c>
      <c r="C214" s="107" t="s">
        <v>374</v>
      </c>
      <c r="D214" s="107">
        <v>272</v>
      </c>
      <c r="E214" s="107">
        <v>0.36608344549125199</v>
      </c>
      <c r="F214" s="107">
        <v>267</v>
      </c>
      <c r="G214" s="107">
        <v>0.37342657342657298</v>
      </c>
      <c r="H214" s="107">
        <v>5</v>
      </c>
      <c r="I214" s="107">
        <v>1.87265917602997</v>
      </c>
    </row>
    <row r="215" spans="1:9" x14ac:dyDescent="0.2">
      <c r="A215" s="107" t="s">
        <v>494</v>
      </c>
      <c r="B215" s="107" t="s">
        <v>170</v>
      </c>
      <c r="C215" s="107" t="s">
        <v>376</v>
      </c>
      <c r="D215" s="107">
        <v>1492</v>
      </c>
      <c r="E215" s="107">
        <v>0.63760683760683801</v>
      </c>
      <c r="F215" s="107">
        <v>1487</v>
      </c>
      <c r="G215" s="107">
        <v>0.62610526315789505</v>
      </c>
      <c r="H215" s="107">
        <v>5</v>
      </c>
      <c r="I215" s="107">
        <v>0.33624747814391398</v>
      </c>
    </row>
    <row r="216" spans="1:9" x14ac:dyDescent="0.2">
      <c r="A216" s="107" t="s">
        <v>514</v>
      </c>
      <c r="B216" s="107" t="s">
        <v>158</v>
      </c>
      <c r="C216" s="107" t="s">
        <v>369</v>
      </c>
      <c r="D216" s="107">
        <v>2215</v>
      </c>
      <c r="E216" s="107">
        <v>9.6860241385341994E-2</v>
      </c>
      <c r="F216" s="107">
        <v>2210</v>
      </c>
      <c r="G216" s="107">
        <v>9.7878559723637001E-2</v>
      </c>
      <c r="H216" s="107">
        <v>5</v>
      </c>
      <c r="I216" s="107">
        <v>0.22624434389140199</v>
      </c>
    </row>
    <row r="217" spans="1:9" x14ac:dyDescent="0.2">
      <c r="A217" s="107" t="s">
        <v>519</v>
      </c>
      <c r="B217" s="107" t="s">
        <v>229</v>
      </c>
      <c r="C217" s="107" t="s">
        <v>373</v>
      </c>
      <c r="D217" s="107">
        <v>5</v>
      </c>
      <c r="E217" s="107">
        <v>3.8461538461538498E-2</v>
      </c>
      <c r="F217" s="107">
        <v>0</v>
      </c>
      <c r="G217" s="107">
        <v>0</v>
      </c>
      <c r="H217" s="107">
        <v>5</v>
      </c>
      <c r="I217" s="107" t="e">
        <v>#NUM!</v>
      </c>
    </row>
    <row r="218" spans="1:9" x14ac:dyDescent="0.2">
      <c r="A218" s="107" t="s">
        <v>529</v>
      </c>
      <c r="B218" s="107" t="s">
        <v>192</v>
      </c>
      <c r="C218" s="107" t="s">
        <v>374</v>
      </c>
      <c r="D218" s="107">
        <v>390</v>
      </c>
      <c r="E218" s="107">
        <v>9.9009900990099001E-2</v>
      </c>
      <c r="F218" s="107">
        <v>385</v>
      </c>
      <c r="G218" s="107">
        <v>9.8566308243727599E-2</v>
      </c>
      <c r="H218" s="107">
        <v>5</v>
      </c>
      <c r="I218" s="107">
        <v>1.29870129870129</v>
      </c>
    </row>
    <row r="219" spans="1:9" x14ac:dyDescent="0.2">
      <c r="A219" s="107" t="s">
        <v>533</v>
      </c>
      <c r="B219" s="107" t="s">
        <v>175</v>
      </c>
      <c r="C219" s="107" t="s">
        <v>375</v>
      </c>
      <c r="D219" s="107">
        <v>35</v>
      </c>
      <c r="E219" s="107">
        <v>5.5635034175806697E-3</v>
      </c>
      <c r="F219" s="107">
        <v>30</v>
      </c>
      <c r="G219" s="107">
        <v>5.0360919926137303E-3</v>
      </c>
      <c r="H219" s="107">
        <v>5</v>
      </c>
      <c r="I219" s="107">
        <v>16.6666666666667</v>
      </c>
    </row>
    <row r="220" spans="1:9" x14ac:dyDescent="0.2">
      <c r="A220" s="107" t="s">
        <v>533</v>
      </c>
      <c r="B220" s="107" t="s">
        <v>175</v>
      </c>
      <c r="C220" s="107" t="s">
        <v>376</v>
      </c>
      <c r="D220" s="107">
        <v>292</v>
      </c>
      <c r="E220" s="107">
        <v>4.6415514226672998E-2</v>
      </c>
      <c r="F220" s="107">
        <v>287</v>
      </c>
      <c r="G220" s="107">
        <v>4.8178613396004703E-2</v>
      </c>
      <c r="H220" s="107">
        <v>5</v>
      </c>
      <c r="I220" s="107">
        <v>1.74216027874565</v>
      </c>
    </row>
    <row r="221" spans="1:9" x14ac:dyDescent="0.2">
      <c r="A221" s="107" t="s">
        <v>534</v>
      </c>
      <c r="B221" s="107" t="s">
        <v>171</v>
      </c>
      <c r="C221" s="107" t="s">
        <v>375</v>
      </c>
      <c r="D221" s="107">
        <v>8</v>
      </c>
      <c r="E221" s="107">
        <v>4.6376811594202902E-4</v>
      </c>
      <c r="F221" s="107">
        <v>3</v>
      </c>
      <c r="G221" s="107">
        <v>1.7765144785929999E-4</v>
      </c>
      <c r="H221" s="107">
        <v>5</v>
      </c>
      <c r="I221" s="107">
        <v>166.666666666667</v>
      </c>
    </row>
    <row r="222" spans="1:9" x14ac:dyDescent="0.2">
      <c r="A222" s="107" t="s">
        <v>535</v>
      </c>
      <c r="B222" s="107" t="s">
        <v>250</v>
      </c>
      <c r="C222" s="107" t="s">
        <v>376</v>
      </c>
      <c r="D222" s="107">
        <v>132</v>
      </c>
      <c r="E222" s="107">
        <v>0.31279620853080597</v>
      </c>
      <c r="F222" s="107">
        <v>127</v>
      </c>
      <c r="G222" s="107">
        <v>0.31051344743276299</v>
      </c>
      <c r="H222" s="107">
        <v>5</v>
      </c>
      <c r="I222" s="107">
        <v>3.9370078740157401</v>
      </c>
    </row>
    <row r="223" spans="1:9" x14ac:dyDescent="0.2">
      <c r="A223" s="107" t="s">
        <v>538</v>
      </c>
      <c r="B223" s="107" t="s">
        <v>244</v>
      </c>
      <c r="C223" s="107" t="s">
        <v>374</v>
      </c>
      <c r="D223" s="107">
        <v>173</v>
      </c>
      <c r="E223" s="107">
        <v>0.23994452149792</v>
      </c>
      <c r="F223" s="107">
        <v>168</v>
      </c>
      <c r="G223" s="107">
        <v>0.23398328690807799</v>
      </c>
      <c r="H223" s="107">
        <v>5</v>
      </c>
      <c r="I223" s="107">
        <v>2.9761904761904701</v>
      </c>
    </row>
    <row r="224" spans="1:9" x14ac:dyDescent="0.2">
      <c r="A224" s="107" t="s">
        <v>542</v>
      </c>
      <c r="B224" s="107" t="s">
        <v>189</v>
      </c>
      <c r="C224" s="107" t="s">
        <v>370</v>
      </c>
      <c r="D224" s="107">
        <v>35</v>
      </c>
      <c r="E224" s="107">
        <v>2.7279812938425602E-2</v>
      </c>
      <c r="F224" s="107">
        <v>30</v>
      </c>
      <c r="G224" s="107">
        <v>2.3715415019762799E-2</v>
      </c>
      <c r="H224" s="107">
        <v>5</v>
      </c>
      <c r="I224" s="107">
        <v>16.6666666666667</v>
      </c>
    </row>
    <row r="225" spans="1:9" x14ac:dyDescent="0.2">
      <c r="A225" s="107" t="s">
        <v>549</v>
      </c>
      <c r="B225" s="107" t="s">
        <v>156</v>
      </c>
      <c r="C225" s="107" t="s">
        <v>375</v>
      </c>
      <c r="D225" s="107">
        <v>178</v>
      </c>
      <c r="E225" s="107">
        <v>1.3550857586577E-3</v>
      </c>
      <c r="F225" s="107">
        <v>173</v>
      </c>
      <c r="G225" s="107">
        <v>1.3369810504188699E-3</v>
      </c>
      <c r="H225" s="107">
        <v>5</v>
      </c>
      <c r="I225" s="107">
        <v>2.8901734104046302</v>
      </c>
    </row>
    <row r="226" spans="1:9" x14ac:dyDescent="0.2">
      <c r="A226" s="107" t="s">
        <v>607</v>
      </c>
      <c r="B226" s="107" t="s">
        <v>200</v>
      </c>
      <c r="C226" s="107" t="s">
        <v>372</v>
      </c>
      <c r="D226" s="107">
        <v>37</v>
      </c>
      <c r="E226" s="107">
        <v>9.3908629441624397E-2</v>
      </c>
      <c r="F226" s="107">
        <v>33</v>
      </c>
      <c r="G226" s="107">
        <v>8.3756345177665004E-2</v>
      </c>
      <c r="H226" s="107">
        <v>4</v>
      </c>
      <c r="I226" s="107">
        <v>12.1212121212121</v>
      </c>
    </row>
    <row r="227" spans="1:9" x14ac:dyDescent="0.2">
      <c r="A227" s="107" t="s">
        <v>607</v>
      </c>
      <c r="B227" s="107" t="s">
        <v>200</v>
      </c>
      <c r="C227" s="107" t="s">
        <v>376</v>
      </c>
      <c r="D227" s="107">
        <v>51</v>
      </c>
      <c r="E227" s="107">
        <v>0.12944162436548201</v>
      </c>
      <c r="F227" s="107">
        <v>47</v>
      </c>
      <c r="G227" s="107">
        <v>0.11928934010152301</v>
      </c>
      <c r="H227" s="107">
        <v>4</v>
      </c>
      <c r="I227" s="107">
        <v>8.5106382978723296</v>
      </c>
    </row>
    <row r="228" spans="1:9" x14ac:dyDescent="0.2">
      <c r="A228" s="107" t="s">
        <v>559</v>
      </c>
      <c r="B228" s="107" t="s">
        <v>264</v>
      </c>
      <c r="C228" s="107" t="s">
        <v>370</v>
      </c>
      <c r="D228" s="107">
        <v>39</v>
      </c>
      <c r="E228" s="107">
        <v>7.2222222222222202E-2</v>
      </c>
      <c r="F228" s="107">
        <v>35</v>
      </c>
      <c r="G228" s="107">
        <v>6.4695009242144205E-2</v>
      </c>
      <c r="H228" s="107">
        <v>4</v>
      </c>
      <c r="I228" s="107">
        <v>11.4285714285714</v>
      </c>
    </row>
    <row r="229" spans="1:9" x14ac:dyDescent="0.2">
      <c r="A229" s="107" t="s">
        <v>467</v>
      </c>
      <c r="B229" s="107" t="s">
        <v>272</v>
      </c>
      <c r="C229" s="107" t="s">
        <v>374</v>
      </c>
      <c r="D229" s="107">
        <v>289</v>
      </c>
      <c r="E229" s="107">
        <v>7.4619158275238795E-2</v>
      </c>
      <c r="F229" s="107">
        <v>285</v>
      </c>
      <c r="G229" s="107">
        <v>7.4102964118564693E-2</v>
      </c>
      <c r="H229" s="107">
        <v>4</v>
      </c>
      <c r="I229" s="107">
        <v>1.40350877192983</v>
      </c>
    </row>
    <row r="230" spans="1:9" x14ac:dyDescent="0.2">
      <c r="A230" s="107" t="s">
        <v>476</v>
      </c>
      <c r="B230" s="107" t="s">
        <v>239</v>
      </c>
      <c r="C230" s="107" t="s">
        <v>373</v>
      </c>
      <c r="D230" s="107">
        <v>30</v>
      </c>
      <c r="E230" s="107">
        <v>4.8465266558966102E-2</v>
      </c>
      <c r="F230" s="107">
        <v>26</v>
      </c>
      <c r="G230" s="107">
        <v>4.2833607907743002E-2</v>
      </c>
      <c r="H230" s="107">
        <v>4</v>
      </c>
      <c r="I230" s="107">
        <v>15.384615384615399</v>
      </c>
    </row>
    <row r="231" spans="1:9" x14ac:dyDescent="0.2">
      <c r="A231" s="107" t="s">
        <v>486</v>
      </c>
      <c r="B231" s="107" t="s">
        <v>180</v>
      </c>
      <c r="C231" s="107" t="s">
        <v>376</v>
      </c>
      <c r="D231" s="107">
        <v>603</v>
      </c>
      <c r="E231" s="107">
        <v>0.16890756302521001</v>
      </c>
      <c r="F231" s="107">
        <v>599</v>
      </c>
      <c r="G231" s="107">
        <v>0.16925685221814099</v>
      </c>
      <c r="H231" s="107">
        <v>4</v>
      </c>
      <c r="I231" s="107">
        <v>0.667779632721199</v>
      </c>
    </row>
    <row r="232" spans="1:9" x14ac:dyDescent="0.2">
      <c r="A232" s="107" t="s">
        <v>496</v>
      </c>
      <c r="B232" s="107" t="s">
        <v>211</v>
      </c>
      <c r="C232" s="107" t="s">
        <v>370</v>
      </c>
      <c r="D232" s="107">
        <v>29</v>
      </c>
      <c r="E232" s="107">
        <v>4.6399999999999997E-2</v>
      </c>
      <c r="F232" s="107">
        <v>25</v>
      </c>
      <c r="G232" s="107">
        <v>4.0257648953301098E-2</v>
      </c>
      <c r="H232" s="107">
        <v>4</v>
      </c>
      <c r="I232" s="107">
        <v>16</v>
      </c>
    </row>
    <row r="233" spans="1:9" x14ac:dyDescent="0.2">
      <c r="A233" s="107" t="s">
        <v>497</v>
      </c>
      <c r="B233" s="107" t="s">
        <v>178</v>
      </c>
      <c r="C233" s="107" t="s">
        <v>374</v>
      </c>
      <c r="D233" s="107">
        <v>861</v>
      </c>
      <c r="E233" s="107">
        <v>0.32090942974282499</v>
      </c>
      <c r="F233" s="107">
        <v>857</v>
      </c>
      <c r="G233" s="107">
        <v>0.319418561311964</v>
      </c>
      <c r="H233" s="107">
        <v>4</v>
      </c>
      <c r="I233" s="107">
        <v>0.46674445740957399</v>
      </c>
    </row>
    <row r="234" spans="1:9" x14ac:dyDescent="0.2">
      <c r="A234" s="107" t="s">
        <v>497</v>
      </c>
      <c r="B234" s="107" t="s">
        <v>178</v>
      </c>
      <c r="C234" s="107" t="s">
        <v>372</v>
      </c>
      <c r="D234" s="107">
        <v>752</v>
      </c>
      <c r="E234" s="107">
        <v>0.28028326500186401</v>
      </c>
      <c r="F234" s="107">
        <v>748</v>
      </c>
      <c r="G234" s="107">
        <v>0.27879239657100302</v>
      </c>
      <c r="H234" s="107">
        <v>4</v>
      </c>
      <c r="I234" s="107">
        <v>0.53475935828877197</v>
      </c>
    </row>
    <row r="235" spans="1:9" x14ac:dyDescent="0.2">
      <c r="A235" s="107" t="s">
        <v>506</v>
      </c>
      <c r="B235" s="107" t="s">
        <v>255</v>
      </c>
      <c r="C235" s="107" t="s">
        <v>370</v>
      </c>
      <c r="D235" s="107">
        <v>33</v>
      </c>
      <c r="E235" s="107">
        <v>2.5862068965517199E-2</v>
      </c>
      <c r="F235" s="107">
        <v>29</v>
      </c>
      <c r="G235" s="107">
        <v>2.32558139534884E-2</v>
      </c>
      <c r="H235" s="107">
        <v>4</v>
      </c>
      <c r="I235" s="107">
        <v>13.7931034482759</v>
      </c>
    </row>
    <row r="236" spans="1:9" x14ac:dyDescent="0.2">
      <c r="A236" s="107" t="s">
        <v>509</v>
      </c>
      <c r="B236" s="107" t="s">
        <v>243</v>
      </c>
      <c r="C236" s="107" t="s">
        <v>371</v>
      </c>
      <c r="D236" s="107">
        <v>71</v>
      </c>
      <c r="E236" s="107">
        <v>0.14822546972860101</v>
      </c>
      <c r="F236" s="107">
        <v>67</v>
      </c>
      <c r="G236" s="107">
        <v>0.13987473903966599</v>
      </c>
      <c r="H236" s="107">
        <v>4</v>
      </c>
      <c r="I236" s="107">
        <v>5.9701492537313401</v>
      </c>
    </row>
    <row r="237" spans="1:9" x14ac:dyDescent="0.2">
      <c r="A237" s="107" t="s">
        <v>521</v>
      </c>
      <c r="B237" s="107" t="s">
        <v>167</v>
      </c>
      <c r="C237" s="107" t="s">
        <v>371</v>
      </c>
      <c r="D237" s="107">
        <v>100</v>
      </c>
      <c r="E237" s="107">
        <v>1.4881173826991501E-3</v>
      </c>
      <c r="F237" s="107">
        <v>96</v>
      </c>
      <c r="G237" s="107">
        <v>1.4495379597753201E-3</v>
      </c>
      <c r="H237" s="107">
        <v>4</v>
      </c>
      <c r="I237" s="107">
        <v>4.1666666666666696</v>
      </c>
    </row>
    <row r="238" spans="1:9" x14ac:dyDescent="0.2">
      <c r="A238" s="107" t="s">
        <v>529</v>
      </c>
      <c r="B238" s="107" t="s">
        <v>192</v>
      </c>
      <c r="C238" s="107" t="s">
        <v>369</v>
      </c>
      <c r="D238" s="107">
        <v>471</v>
      </c>
      <c r="E238" s="107">
        <v>0.11957349581112001</v>
      </c>
      <c r="F238" s="107">
        <v>467</v>
      </c>
      <c r="G238" s="107">
        <v>0.119559651817716</v>
      </c>
      <c r="H238" s="107">
        <v>4</v>
      </c>
      <c r="I238" s="107">
        <v>0.85653104925054202</v>
      </c>
    </row>
    <row r="239" spans="1:9" x14ac:dyDescent="0.2">
      <c r="A239" s="107" t="s">
        <v>535</v>
      </c>
      <c r="B239" s="107" t="s">
        <v>250</v>
      </c>
      <c r="C239" s="107" t="s">
        <v>370</v>
      </c>
      <c r="D239" s="107">
        <v>37</v>
      </c>
      <c r="E239" s="107">
        <v>8.7677725118483402E-2</v>
      </c>
      <c r="F239" s="107">
        <v>33</v>
      </c>
      <c r="G239" s="107">
        <v>8.0684596577017098E-2</v>
      </c>
      <c r="H239" s="107">
        <v>4</v>
      </c>
      <c r="I239" s="107">
        <v>12.1212121212121</v>
      </c>
    </row>
    <row r="240" spans="1:9" x14ac:dyDescent="0.2">
      <c r="A240" s="107" t="s">
        <v>536</v>
      </c>
      <c r="B240" s="107" t="s">
        <v>164</v>
      </c>
      <c r="C240" s="107" t="s">
        <v>376</v>
      </c>
      <c r="D240" s="107">
        <v>731</v>
      </c>
      <c r="E240" s="107">
        <v>9.8411416262789403E-2</v>
      </c>
      <c r="F240" s="107">
        <v>727</v>
      </c>
      <c r="G240" s="107">
        <v>0.10006882312456999</v>
      </c>
      <c r="H240" s="107">
        <v>4</v>
      </c>
      <c r="I240" s="107">
        <v>0.55020632737277098</v>
      </c>
    </row>
    <row r="241" spans="1:9" x14ac:dyDescent="0.2">
      <c r="A241" s="107" t="s">
        <v>540</v>
      </c>
      <c r="B241" s="107" t="s">
        <v>235</v>
      </c>
      <c r="C241" s="107" t="s">
        <v>371</v>
      </c>
      <c r="D241" s="107">
        <v>597</v>
      </c>
      <c r="E241" s="107">
        <v>0.94015748031496105</v>
      </c>
      <c r="F241" s="107">
        <v>593</v>
      </c>
      <c r="G241" s="107">
        <v>0.93533123028391196</v>
      </c>
      <c r="H241" s="107">
        <v>4</v>
      </c>
      <c r="I241" s="107">
        <v>0.674536256323788</v>
      </c>
    </row>
    <row r="242" spans="1:9" x14ac:dyDescent="0.2">
      <c r="A242" s="107" t="s">
        <v>544</v>
      </c>
      <c r="B242" s="107" t="s">
        <v>270</v>
      </c>
      <c r="C242" s="107" t="s">
        <v>376</v>
      </c>
      <c r="D242" s="107">
        <v>2764</v>
      </c>
      <c r="E242" s="107">
        <v>7.0625511038430094E-2</v>
      </c>
      <c r="F242" s="107">
        <v>2760</v>
      </c>
      <c r="G242" s="107">
        <v>7.1231321134539394E-2</v>
      </c>
      <c r="H242" s="107">
        <v>4</v>
      </c>
      <c r="I242" s="107">
        <v>0.14492753623187599</v>
      </c>
    </row>
    <row r="243" spans="1:9" x14ac:dyDescent="0.2">
      <c r="A243" s="107" t="s">
        <v>601</v>
      </c>
      <c r="B243" s="107" t="s">
        <v>273</v>
      </c>
      <c r="C243" s="107" t="s">
        <v>371</v>
      </c>
      <c r="D243" s="107">
        <v>76</v>
      </c>
      <c r="E243" s="107">
        <v>5.2924791086351002E-2</v>
      </c>
      <c r="F243" s="107">
        <v>73</v>
      </c>
      <c r="G243" s="107">
        <v>5.2860246198406999E-2</v>
      </c>
      <c r="H243" s="107">
        <v>3</v>
      </c>
      <c r="I243" s="107">
        <v>4.1095890410958802</v>
      </c>
    </row>
    <row r="244" spans="1:9" x14ac:dyDescent="0.2">
      <c r="A244" s="107" t="s">
        <v>601</v>
      </c>
      <c r="B244" s="107" t="s">
        <v>273</v>
      </c>
      <c r="C244" s="107" t="s">
        <v>376</v>
      </c>
      <c r="D244" s="107">
        <v>361</v>
      </c>
      <c r="E244" s="107">
        <v>0.251392757660167</v>
      </c>
      <c r="F244" s="107">
        <v>358</v>
      </c>
      <c r="G244" s="107">
        <v>0.25923244026068099</v>
      </c>
      <c r="H244" s="107">
        <v>3</v>
      </c>
      <c r="I244" s="107">
        <v>0.83798882681565001</v>
      </c>
    </row>
    <row r="245" spans="1:9" x14ac:dyDescent="0.2">
      <c r="A245" s="107" t="s">
        <v>608</v>
      </c>
      <c r="B245" s="107" t="s">
        <v>169</v>
      </c>
      <c r="C245" s="107" t="s">
        <v>374</v>
      </c>
      <c r="D245" s="107">
        <v>502</v>
      </c>
      <c r="E245" s="107">
        <v>0.147820965842167</v>
      </c>
      <c r="F245" s="107">
        <v>499</v>
      </c>
      <c r="G245" s="107">
        <v>0.15003006614552</v>
      </c>
      <c r="H245" s="107">
        <v>3</v>
      </c>
      <c r="I245" s="107">
        <v>0.60120240480960896</v>
      </c>
    </row>
    <row r="246" spans="1:9" x14ac:dyDescent="0.2">
      <c r="A246" s="107" t="s">
        <v>600</v>
      </c>
      <c r="B246" s="107" t="s">
        <v>268</v>
      </c>
      <c r="C246" s="107" t="s">
        <v>374</v>
      </c>
      <c r="D246" s="107">
        <v>79</v>
      </c>
      <c r="E246" s="107">
        <v>3.4184335785374297E-2</v>
      </c>
      <c r="F246" s="107">
        <v>76</v>
      </c>
      <c r="G246" s="107">
        <v>3.3539276257722898E-2</v>
      </c>
      <c r="H246" s="107">
        <v>3</v>
      </c>
      <c r="I246" s="107">
        <v>3.9473684210526301</v>
      </c>
    </row>
    <row r="247" spans="1:9" x14ac:dyDescent="0.2">
      <c r="A247" s="107" t="s">
        <v>560</v>
      </c>
      <c r="B247" s="107" t="s">
        <v>222</v>
      </c>
      <c r="C247" s="107" t="s">
        <v>372</v>
      </c>
      <c r="D247" s="107">
        <v>59</v>
      </c>
      <c r="E247" s="107">
        <v>0.71084337349397597</v>
      </c>
      <c r="F247" s="107">
        <v>56</v>
      </c>
      <c r="G247" s="107">
        <v>0.7</v>
      </c>
      <c r="H247" s="107">
        <v>3</v>
      </c>
      <c r="I247" s="107">
        <v>5.3571428571428603</v>
      </c>
    </row>
    <row r="248" spans="1:9" x14ac:dyDescent="0.2">
      <c r="A248" s="107" t="s">
        <v>562</v>
      </c>
      <c r="B248" s="107" t="s">
        <v>254</v>
      </c>
      <c r="C248" s="107" t="s">
        <v>373</v>
      </c>
      <c r="D248" s="107">
        <v>356</v>
      </c>
      <c r="E248" s="107">
        <v>4.4989258182737302E-2</v>
      </c>
      <c r="F248" s="107">
        <v>353</v>
      </c>
      <c r="G248" s="107">
        <v>4.3780230683368497E-2</v>
      </c>
      <c r="H248" s="107">
        <v>3</v>
      </c>
      <c r="I248" s="107">
        <v>0.84985835694051404</v>
      </c>
    </row>
    <row r="249" spans="1:9" x14ac:dyDescent="0.2">
      <c r="A249" s="107" t="s">
        <v>477</v>
      </c>
      <c r="B249" s="107" t="s">
        <v>245</v>
      </c>
      <c r="C249" s="107" t="s">
        <v>371</v>
      </c>
      <c r="D249" s="107">
        <v>43</v>
      </c>
      <c r="E249" s="107">
        <v>0.32575757575757602</v>
      </c>
      <c r="F249" s="107">
        <v>40</v>
      </c>
      <c r="G249" s="107">
        <v>0.31007751937984501</v>
      </c>
      <c r="H249" s="107">
        <v>3</v>
      </c>
      <c r="I249" s="107">
        <v>7.5</v>
      </c>
    </row>
    <row r="250" spans="1:9" x14ac:dyDescent="0.2">
      <c r="A250" s="107" t="s">
        <v>486</v>
      </c>
      <c r="B250" s="107" t="s">
        <v>180</v>
      </c>
      <c r="C250" s="107" t="s">
        <v>374</v>
      </c>
      <c r="D250" s="107">
        <v>700</v>
      </c>
      <c r="E250" s="107">
        <v>0.19607843137254899</v>
      </c>
      <c r="F250" s="107">
        <v>697</v>
      </c>
      <c r="G250" s="107">
        <v>0.19694829047753601</v>
      </c>
      <c r="H250" s="107">
        <v>3</v>
      </c>
      <c r="I250" s="107">
        <v>0.43041606886657902</v>
      </c>
    </row>
    <row r="251" spans="1:9" x14ac:dyDescent="0.2">
      <c r="A251" s="107" t="s">
        <v>486</v>
      </c>
      <c r="B251" s="107" t="s">
        <v>180</v>
      </c>
      <c r="C251" s="107" t="s">
        <v>373</v>
      </c>
      <c r="D251" s="107">
        <v>179</v>
      </c>
      <c r="E251" s="107">
        <v>5.0140056022409001E-2</v>
      </c>
      <c r="F251" s="107">
        <v>176</v>
      </c>
      <c r="G251" s="107">
        <v>4.9731562588301803E-2</v>
      </c>
      <c r="H251" s="107">
        <v>3</v>
      </c>
      <c r="I251" s="107">
        <v>1.7045454545454599</v>
      </c>
    </row>
    <row r="252" spans="1:9" x14ac:dyDescent="0.2">
      <c r="A252" s="107" t="s">
        <v>487</v>
      </c>
      <c r="B252" s="107" t="s">
        <v>206</v>
      </c>
      <c r="C252" s="107" t="s">
        <v>376</v>
      </c>
      <c r="D252" s="107">
        <v>106</v>
      </c>
      <c r="E252" s="107">
        <v>0.142664872139973</v>
      </c>
      <c r="F252" s="107">
        <v>103</v>
      </c>
      <c r="G252" s="107">
        <v>0.14405594405594399</v>
      </c>
      <c r="H252" s="107">
        <v>3</v>
      </c>
      <c r="I252" s="107">
        <v>2.9126213592233001</v>
      </c>
    </row>
    <row r="253" spans="1:9" x14ac:dyDescent="0.2">
      <c r="A253" s="107" t="s">
        <v>490</v>
      </c>
      <c r="B253" s="107" t="s">
        <v>57</v>
      </c>
      <c r="C253" s="107" t="s">
        <v>375</v>
      </c>
      <c r="D253" s="107">
        <v>82</v>
      </c>
      <c r="E253" s="107">
        <v>1.20165887542315E-4</v>
      </c>
      <c r="F253" s="107">
        <v>79</v>
      </c>
      <c r="G253" s="107">
        <v>1.16029386277983E-4</v>
      </c>
      <c r="H253" s="107">
        <v>3</v>
      </c>
      <c r="I253" s="107">
        <v>3.79746835443038</v>
      </c>
    </row>
    <row r="254" spans="1:9" x14ac:dyDescent="0.2">
      <c r="A254" s="107" t="s">
        <v>499</v>
      </c>
      <c r="B254" s="107" t="s">
        <v>263</v>
      </c>
      <c r="C254" s="107" t="s">
        <v>369</v>
      </c>
      <c r="D254" s="107">
        <v>244</v>
      </c>
      <c r="E254" s="107">
        <v>0.143108504398827</v>
      </c>
      <c r="F254" s="107">
        <v>241</v>
      </c>
      <c r="G254" s="107">
        <v>0.14101813926272699</v>
      </c>
      <c r="H254" s="107">
        <v>3</v>
      </c>
      <c r="I254" s="107">
        <v>1.2448132780082899</v>
      </c>
    </row>
    <row r="255" spans="1:9" x14ac:dyDescent="0.2">
      <c r="A255" s="107" t="s">
        <v>501</v>
      </c>
      <c r="B255" s="107" t="s">
        <v>163</v>
      </c>
      <c r="C255" s="107" t="s">
        <v>372</v>
      </c>
      <c r="D255" s="107">
        <v>128</v>
      </c>
      <c r="E255" s="107">
        <v>1.6420782552918501E-2</v>
      </c>
      <c r="F255" s="107">
        <v>125</v>
      </c>
      <c r="G255" s="107">
        <v>1.6657782515991499E-2</v>
      </c>
      <c r="H255" s="107">
        <v>3</v>
      </c>
      <c r="I255" s="107">
        <v>2.4</v>
      </c>
    </row>
    <row r="256" spans="1:9" x14ac:dyDescent="0.2">
      <c r="A256" s="107" t="s">
        <v>502</v>
      </c>
      <c r="B256" s="107" t="s">
        <v>177</v>
      </c>
      <c r="C256" s="107" t="s">
        <v>373</v>
      </c>
      <c r="D256" s="107">
        <v>301</v>
      </c>
      <c r="E256" s="107">
        <v>0.199205823957644</v>
      </c>
      <c r="F256" s="107">
        <v>298</v>
      </c>
      <c r="G256" s="107">
        <v>0.194644023514043</v>
      </c>
      <c r="H256" s="107">
        <v>3</v>
      </c>
      <c r="I256" s="107">
        <v>1.0067114093959699</v>
      </c>
    </row>
    <row r="257" spans="1:9" x14ac:dyDescent="0.2">
      <c r="A257" s="107" t="s">
        <v>517</v>
      </c>
      <c r="B257" s="107" t="s">
        <v>173</v>
      </c>
      <c r="C257" s="107" t="s">
        <v>373</v>
      </c>
      <c r="D257" s="107">
        <v>138</v>
      </c>
      <c r="E257" s="107">
        <v>3.0111280820423299E-2</v>
      </c>
      <c r="F257" s="107">
        <v>135</v>
      </c>
      <c r="G257" s="107">
        <v>2.9239766081871298E-2</v>
      </c>
      <c r="H257" s="107">
        <v>3</v>
      </c>
      <c r="I257" s="107">
        <v>2.2222222222222099</v>
      </c>
    </row>
    <row r="258" spans="1:9" x14ac:dyDescent="0.2">
      <c r="A258" s="107" t="s">
        <v>520</v>
      </c>
      <c r="B258" s="107" t="s">
        <v>230</v>
      </c>
      <c r="C258" s="107" t="s">
        <v>371</v>
      </c>
      <c r="D258" s="107">
        <v>11</v>
      </c>
      <c r="E258" s="107">
        <v>0.73333333333333295</v>
      </c>
      <c r="F258" s="107">
        <v>8</v>
      </c>
      <c r="G258" s="107">
        <v>0.61538461538461497</v>
      </c>
      <c r="H258" s="107">
        <v>3</v>
      </c>
      <c r="I258" s="107">
        <v>37.5</v>
      </c>
    </row>
    <row r="259" spans="1:9" x14ac:dyDescent="0.2">
      <c r="A259" s="107" t="s">
        <v>525</v>
      </c>
      <c r="B259" s="107" t="s">
        <v>232</v>
      </c>
      <c r="C259" s="107" t="s">
        <v>371</v>
      </c>
      <c r="D259" s="107">
        <v>16</v>
      </c>
      <c r="E259" s="107">
        <v>1.5968063872255502E-2</v>
      </c>
      <c r="F259" s="107">
        <v>13</v>
      </c>
      <c r="G259" s="107">
        <v>1.3211382113821101E-2</v>
      </c>
      <c r="H259" s="107">
        <v>3</v>
      </c>
      <c r="I259" s="107">
        <v>23.076923076923102</v>
      </c>
    </row>
    <row r="260" spans="1:9" x14ac:dyDescent="0.2">
      <c r="A260" s="107" t="s">
        <v>561</v>
      </c>
      <c r="B260" s="107" t="s">
        <v>159</v>
      </c>
      <c r="C260" s="107" t="s">
        <v>373</v>
      </c>
      <c r="D260" s="107">
        <v>243</v>
      </c>
      <c r="E260" s="107">
        <v>1.8857674996119799E-2</v>
      </c>
      <c r="F260" s="107">
        <v>240</v>
      </c>
      <c r="G260" s="107">
        <v>1.8823529411764701E-2</v>
      </c>
      <c r="H260" s="107">
        <v>3</v>
      </c>
      <c r="I260" s="107">
        <v>1.25</v>
      </c>
    </row>
    <row r="261" spans="1:9" x14ac:dyDescent="0.2">
      <c r="A261" s="107" t="s">
        <v>533</v>
      </c>
      <c r="B261" s="107" t="s">
        <v>175</v>
      </c>
      <c r="C261" s="107" t="s">
        <v>374</v>
      </c>
      <c r="D261" s="107">
        <v>583</v>
      </c>
      <c r="E261" s="107">
        <v>9.2672071212843807E-2</v>
      </c>
      <c r="F261" s="107">
        <v>580</v>
      </c>
      <c r="G261" s="107">
        <v>9.7364445190532195E-2</v>
      </c>
      <c r="H261" s="107">
        <v>3</v>
      </c>
      <c r="I261" s="107">
        <v>0.51724137931035097</v>
      </c>
    </row>
    <row r="262" spans="1:9" x14ac:dyDescent="0.2">
      <c r="A262" s="107" t="s">
        <v>535</v>
      </c>
      <c r="B262" s="107" t="s">
        <v>250</v>
      </c>
      <c r="C262" s="107" t="s">
        <v>374</v>
      </c>
      <c r="D262" s="107">
        <v>118</v>
      </c>
      <c r="E262" s="107">
        <v>0.279620853080569</v>
      </c>
      <c r="F262" s="107">
        <v>115</v>
      </c>
      <c r="G262" s="107">
        <v>0.28117359413202903</v>
      </c>
      <c r="H262" s="107">
        <v>3</v>
      </c>
      <c r="I262" s="107">
        <v>2.6086956521739202</v>
      </c>
    </row>
    <row r="263" spans="1:9" x14ac:dyDescent="0.2">
      <c r="A263" s="107" t="s">
        <v>539</v>
      </c>
      <c r="B263" s="107" t="s">
        <v>199</v>
      </c>
      <c r="C263" s="107" t="s">
        <v>372</v>
      </c>
      <c r="D263" s="107">
        <v>269</v>
      </c>
      <c r="E263" s="107">
        <v>0.18249660786974201</v>
      </c>
      <c r="F263" s="107">
        <v>266</v>
      </c>
      <c r="G263" s="107">
        <v>0.20961386918833699</v>
      </c>
      <c r="H263" s="107">
        <v>3</v>
      </c>
      <c r="I263" s="107">
        <v>1.1278195488721801</v>
      </c>
    </row>
    <row r="264" spans="1:9" x14ac:dyDescent="0.2">
      <c r="A264" s="107" t="s">
        <v>544</v>
      </c>
      <c r="B264" s="107" t="s">
        <v>270</v>
      </c>
      <c r="C264" s="107" t="s">
        <v>377</v>
      </c>
      <c r="D264" s="107">
        <v>253</v>
      </c>
      <c r="E264" s="107">
        <v>6.4646361406377802E-3</v>
      </c>
      <c r="F264" s="107">
        <v>250</v>
      </c>
      <c r="G264" s="107">
        <v>6.4521124216068296E-3</v>
      </c>
      <c r="H264" s="107">
        <v>3</v>
      </c>
      <c r="I264" s="107">
        <v>1.2</v>
      </c>
    </row>
    <row r="265" spans="1:9" x14ac:dyDescent="0.2">
      <c r="A265" s="107" t="s">
        <v>548</v>
      </c>
      <c r="B265" s="107" t="s">
        <v>154</v>
      </c>
      <c r="C265" s="107" t="s">
        <v>377</v>
      </c>
      <c r="D265" s="107">
        <v>108</v>
      </c>
      <c r="E265" s="107">
        <v>9.5481429746001702E-4</v>
      </c>
      <c r="F265" s="107">
        <v>105</v>
      </c>
      <c r="G265" s="107">
        <v>9.36605207524954E-4</v>
      </c>
      <c r="H265" s="107">
        <v>3</v>
      </c>
      <c r="I265" s="107">
        <v>2.8571428571428501</v>
      </c>
    </row>
    <row r="266" spans="1:9" x14ac:dyDescent="0.2">
      <c r="A266" s="107" t="s">
        <v>596</v>
      </c>
      <c r="B266" s="107" t="s">
        <v>247</v>
      </c>
      <c r="C266" s="107" t="s">
        <v>371</v>
      </c>
      <c r="D266" s="107">
        <v>238</v>
      </c>
      <c r="E266" s="107">
        <v>0.26415094339622602</v>
      </c>
      <c r="F266" s="107">
        <v>236</v>
      </c>
      <c r="G266" s="107">
        <v>0.26019845644983502</v>
      </c>
      <c r="H266" s="107">
        <v>2</v>
      </c>
      <c r="I266" s="107">
        <v>0.84745762711864203</v>
      </c>
    </row>
    <row r="267" spans="1:9" x14ac:dyDescent="0.2">
      <c r="A267" s="107" t="s">
        <v>597</v>
      </c>
      <c r="B267" s="107" t="s">
        <v>259</v>
      </c>
      <c r="C267" s="107" t="s">
        <v>374</v>
      </c>
      <c r="D267" s="107">
        <v>246</v>
      </c>
      <c r="E267" s="107">
        <v>0.12318477716574899</v>
      </c>
      <c r="F267" s="107">
        <v>244</v>
      </c>
      <c r="G267" s="107">
        <v>0.122367101303912</v>
      </c>
      <c r="H267" s="107">
        <v>2</v>
      </c>
      <c r="I267" s="107">
        <v>0.81967213114753101</v>
      </c>
    </row>
    <row r="268" spans="1:9" x14ac:dyDescent="0.2">
      <c r="A268" s="107" t="s">
        <v>597</v>
      </c>
      <c r="B268" s="107" t="s">
        <v>259</v>
      </c>
      <c r="C268" s="107" t="s">
        <v>376</v>
      </c>
      <c r="D268" s="107">
        <v>72</v>
      </c>
      <c r="E268" s="107">
        <v>3.6054081121682499E-2</v>
      </c>
      <c r="F268" s="107">
        <v>70</v>
      </c>
      <c r="G268" s="107">
        <v>3.5105315947843503E-2</v>
      </c>
      <c r="H268" s="107">
        <v>2</v>
      </c>
      <c r="I268" s="107">
        <v>2.8571428571428501</v>
      </c>
    </row>
    <row r="269" spans="1:9" x14ac:dyDescent="0.2">
      <c r="A269" s="107" t="s">
        <v>610</v>
      </c>
      <c r="B269" s="107" t="s">
        <v>195</v>
      </c>
      <c r="C269" s="107" t="s">
        <v>370</v>
      </c>
      <c r="D269" s="107">
        <v>32</v>
      </c>
      <c r="E269" s="107">
        <v>1.9987507807620201E-2</v>
      </c>
      <c r="F269" s="107">
        <v>30</v>
      </c>
      <c r="G269" s="107">
        <v>1.9367333763718499E-2</v>
      </c>
      <c r="H269" s="107">
        <v>2</v>
      </c>
      <c r="I269" s="107">
        <v>6.6666666666666696</v>
      </c>
    </row>
    <row r="270" spans="1:9" x14ac:dyDescent="0.2">
      <c r="A270" s="107" t="s">
        <v>615</v>
      </c>
      <c r="B270" s="107" t="s">
        <v>237</v>
      </c>
      <c r="C270" s="107" t="s">
        <v>374</v>
      </c>
      <c r="D270" s="107">
        <v>259</v>
      </c>
      <c r="E270" s="107">
        <v>0.47176684881602898</v>
      </c>
      <c r="F270" s="107">
        <v>257</v>
      </c>
      <c r="G270" s="107">
        <v>0.468123861566485</v>
      </c>
      <c r="H270" s="107">
        <v>2</v>
      </c>
      <c r="I270" s="107">
        <v>0.77821011673151497</v>
      </c>
    </row>
    <row r="271" spans="1:9" x14ac:dyDescent="0.2">
      <c r="A271" s="107" t="s">
        <v>600</v>
      </c>
      <c r="B271" s="107" t="s">
        <v>268</v>
      </c>
      <c r="C271" s="107" t="s">
        <v>376</v>
      </c>
      <c r="D271" s="107">
        <v>105</v>
      </c>
      <c r="E271" s="107">
        <v>4.5434876676763297E-2</v>
      </c>
      <c r="F271" s="107">
        <v>103</v>
      </c>
      <c r="G271" s="107">
        <v>4.5454545454545497E-2</v>
      </c>
      <c r="H271" s="107">
        <v>2</v>
      </c>
      <c r="I271" s="107">
        <v>1.94174757281553</v>
      </c>
    </row>
    <row r="272" spans="1:9" x14ac:dyDescent="0.2">
      <c r="A272" s="107" t="s">
        <v>605</v>
      </c>
      <c r="B272" s="107" t="s">
        <v>274</v>
      </c>
      <c r="C272" s="107" t="s">
        <v>369</v>
      </c>
      <c r="D272" s="107">
        <v>108</v>
      </c>
      <c r="E272" s="107">
        <v>2.9197080291970798E-2</v>
      </c>
      <c r="F272" s="107">
        <v>106</v>
      </c>
      <c r="G272" s="107">
        <v>2.78361344537815E-2</v>
      </c>
      <c r="H272" s="107">
        <v>2</v>
      </c>
      <c r="I272" s="107">
        <v>1.88679245283019</v>
      </c>
    </row>
    <row r="273" spans="1:9" x14ac:dyDescent="0.2">
      <c r="A273" s="107" t="s">
        <v>605</v>
      </c>
      <c r="B273" s="107" t="s">
        <v>274</v>
      </c>
      <c r="C273" s="107" t="s">
        <v>373</v>
      </c>
      <c r="D273" s="107">
        <v>49</v>
      </c>
      <c r="E273" s="107">
        <v>1.32468234658016E-2</v>
      </c>
      <c r="F273" s="107">
        <v>47</v>
      </c>
      <c r="G273" s="107">
        <v>1.23424369747899E-2</v>
      </c>
      <c r="H273" s="107">
        <v>2</v>
      </c>
      <c r="I273" s="107">
        <v>4.2553191489361799</v>
      </c>
    </row>
    <row r="274" spans="1:9" x14ac:dyDescent="0.2">
      <c r="A274" s="107" t="s">
        <v>599</v>
      </c>
      <c r="B274" s="107" t="s">
        <v>261</v>
      </c>
      <c r="C274" s="107" t="s">
        <v>374</v>
      </c>
      <c r="D274" s="107">
        <v>121</v>
      </c>
      <c r="E274" s="107">
        <v>9.3725793958172002E-2</v>
      </c>
      <c r="F274" s="107">
        <v>119</v>
      </c>
      <c r="G274" s="107">
        <v>9.2751363990646901E-2</v>
      </c>
      <c r="H274" s="107">
        <v>2</v>
      </c>
      <c r="I274" s="107">
        <v>1.6806722689075599</v>
      </c>
    </row>
    <row r="275" spans="1:9" x14ac:dyDescent="0.2">
      <c r="A275" s="107" t="s">
        <v>614</v>
      </c>
      <c r="B275" s="107" t="s">
        <v>253</v>
      </c>
      <c r="C275" s="107" t="s">
        <v>376</v>
      </c>
      <c r="D275" s="107">
        <v>49</v>
      </c>
      <c r="E275" s="107">
        <v>9.1932457786116306E-2</v>
      </c>
      <c r="F275" s="107">
        <v>47</v>
      </c>
      <c r="G275" s="107">
        <v>8.8345864661654103E-2</v>
      </c>
      <c r="H275" s="107">
        <v>2</v>
      </c>
      <c r="I275" s="107">
        <v>4.2553191489361799</v>
      </c>
    </row>
    <row r="276" spans="1:9" x14ac:dyDescent="0.2">
      <c r="A276" s="107" t="s">
        <v>593</v>
      </c>
      <c r="B276" s="107" t="s">
        <v>153</v>
      </c>
      <c r="C276" s="107" t="s">
        <v>375</v>
      </c>
      <c r="D276" s="107">
        <v>206</v>
      </c>
      <c r="E276" s="107">
        <v>4.4596756560161201E-4</v>
      </c>
      <c r="F276" s="107">
        <v>204</v>
      </c>
      <c r="G276" s="107">
        <v>4.44777785529896E-4</v>
      </c>
      <c r="H276" s="107">
        <v>2</v>
      </c>
      <c r="I276" s="107">
        <v>0.98039215686274195</v>
      </c>
    </row>
    <row r="277" spans="1:9" x14ac:dyDescent="0.2">
      <c r="A277" s="107" t="s">
        <v>603</v>
      </c>
      <c r="B277" s="107" t="s">
        <v>160</v>
      </c>
      <c r="C277" s="107" t="s">
        <v>369</v>
      </c>
      <c r="D277" s="107">
        <v>307</v>
      </c>
      <c r="E277" s="107">
        <v>5.41255289139633E-2</v>
      </c>
      <c r="F277" s="107">
        <v>305</v>
      </c>
      <c r="G277" s="107">
        <v>5.3200767486481802E-2</v>
      </c>
      <c r="H277" s="107">
        <v>2</v>
      </c>
      <c r="I277" s="107">
        <v>0.65573770491802497</v>
      </c>
    </row>
    <row r="278" spans="1:9" x14ac:dyDescent="0.2">
      <c r="A278" s="107" t="s">
        <v>554</v>
      </c>
      <c r="B278" s="107" t="s">
        <v>197</v>
      </c>
      <c r="C278" s="107" t="s">
        <v>369</v>
      </c>
      <c r="D278" s="107">
        <v>208</v>
      </c>
      <c r="E278" s="107">
        <v>1.58936349048674E-2</v>
      </c>
      <c r="F278" s="107">
        <v>206</v>
      </c>
      <c r="G278" s="107">
        <v>1.6071149945389301E-2</v>
      </c>
      <c r="H278" s="107">
        <v>2</v>
      </c>
      <c r="I278" s="107">
        <v>0.970873786407767</v>
      </c>
    </row>
    <row r="279" spans="1:9" x14ac:dyDescent="0.2">
      <c r="A279" s="107" t="s">
        <v>466</v>
      </c>
      <c r="B279" s="107" t="s">
        <v>266</v>
      </c>
      <c r="C279" s="107" t="s">
        <v>374</v>
      </c>
      <c r="D279" s="107">
        <v>2289</v>
      </c>
      <c r="E279" s="107">
        <v>0.20035010940919001</v>
      </c>
      <c r="F279" s="107">
        <v>2287</v>
      </c>
      <c r="G279" s="107">
        <v>0.20213894290259901</v>
      </c>
      <c r="H279" s="107">
        <v>2</v>
      </c>
      <c r="I279" s="107">
        <v>8.7450808919986606E-2</v>
      </c>
    </row>
    <row r="280" spans="1:9" x14ac:dyDescent="0.2">
      <c r="A280" s="107" t="s">
        <v>471</v>
      </c>
      <c r="B280" s="107" t="s">
        <v>184</v>
      </c>
      <c r="C280" s="107" t="s">
        <v>374</v>
      </c>
      <c r="D280" s="107">
        <v>60</v>
      </c>
      <c r="E280" s="107">
        <v>0.19354838709677399</v>
      </c>
      <c r="F280" s="107">
        <v>58</v>
      </c>
      <c r="G280" s="107">
        <v>0.193333333333333</v>
      </c>
      <c r="H280" s="107">
        <v>2</v>
      </c>
      <c r="I280" s="107">
        <v>3.4482758620689702</v>
      </c>
    </row>
    <row r="281" spans="1:9" x14ac:dyDescent="0.2">
      <c r="A281" s="107" t="s">
        <v>472</v>
      </c>
      <c r="B281" s="107" t="s">
        <v>198</v>
      </c>
      <c r="C281" s="107" t="s">
        <v>369</v>
      </c>
      <c r="D281" s="107">
        <v>23</v>
      </c>
      <c r="E281" s="107">
        <v>6.7409144196951898E-3</v>
      </c>
      <c r="F281" s="107">
        <v>21</v>
      </c>
      <c r="G281" s="107">
        <v>6.1439438267992998E-3</v>
      </c>
      <c r="H281" s="107">
        <v>2</v>
      </c>
      <c r="I281" s="107">
        <v>9.5238095238095308</v>
      </c>
    </row>
    <row r="282" spans="1:9" x14ac:dyDescent="0.2">
      <c r="A282" s="107" t="s">
        <v>475</v>
      </c>
      <c r="B282" s="107" t="s">
        <v>176</v>
      </c>
      <c r="C282" s="107" t="s">
        <v>369</v>
      </c>
      <c r="D282" s="107">
        <v>197</v>
      </c>
      <c r="E282" s="107">
        <v>5.9283779717123099E-2</v>
      </c>
      <c r="F282" s="107">
        <v>195</v>
      </c>
      <c r="G282" s="107">
        <v>5.9342665855143001E-2</v>
      </c>
      <c r="H282" s="107">
        <v>2</v>
      </c>
      <c r="I282" s="107">
        <v>1.02564102564102</v>
      </c>
    </row>
    <row r="283" spans="1:9" x14ac:dyDescent="0.2">
      <c r="A283" s="107" t="s">
        <v>475</v>
      </c>
      <c r="B283" s="107" t="s">
        <v>176</v>
      </c>
      <c r="C283" s="107" t="s">
        <v>373</v>
      </c>
      <c r="D283" s="107">
        <v>215</v>
      </c>
      <c r="E283" s="107">
        <v>6.4700571772494705E-2</v>
      </c>
      <c r="F283" s="107">
        <v>213</v>
      </c>
      <c r="G283" s="107">
        <v>6.4820450395617804E-2</v>
      </c>
      <c r="H283" s="107">
        <v>2</v>
      </c>
      <c r="I283" s="107">
        <v>0.93896713615022598</v>
      </c>
    </row>
    <row r="284" spans="1:9" x14ac:dyDescent="0.2">
      <c r="A284" s="107" t="s">
        <v>481</v>
      </c>
      <c r="B284" s="107" t="s">
        <v>179</v>
      </c>
      <c r="C284" s="107" t="s">
        <v>377</v>
      </c>
      <c r="D284" s="107">
        <v>243</v>
      </c>
      <c r="E284" s="107">
        <v>3.2591201716738197E-2</v>
      </c>
      <c r="F284" s="107">
        <v>241</v>
      </c>
      <c r="G284" s="107">
        <v>2.99788530911805E-2</v>
      </c>
      <c r="H284" s="107">
        <v>2</v>
      </c>
      <c r="I284" s="107">
        <v>0.829875518672196</v>
      </c>
    </row>
    <row r="285" spans="1:9" x14ac:dyDescent="0.2">
      <c r="A285" s="107" t="s">
        <v>485</v>
      </c>
      <c r="B285" s="107" t="s">
        <v>248</v>
      </c>
      <c r="C285" s="107" t="s">
        <v>369</v>
      </c>
      <c r="D285" s="107">
        <v>4</v>
      </c>
      <c r="E285" s="107">
        <v>0.36363636363636398</v>
      </c>
      <c r="F285" s="107">
        <v>2</v>
      </c>
      <c r="G285" s="107">
        <v>0.22222222222222199</v>
      </c>
      <c r="H285" s="107">
        <v>2</v>
      </c>
      <c r="I285" s="107">
        <v>100</v>
      </c>
    </row>
    <row r="286" spans="1:9" x14ac:dyDescent="0.2">
      <c r="A286" s="107" t="s">
        <v>486</v>
      </c>
      <c r="B286" s="107" t="s">
        <v>180</v>
      </c>
      <c r="C286" s="107" t="s">
        <v>371</v>
      </c>
      <c r="D286" s="107">
        <v>734</v>
      </c>
      <c r="E286" s="107">
        <v>0.20560224089635901</v>
      </c>
      <c r="F286" s="107">
        <v>732</v>
      </c>
      <c r="G286" s="107">
        <v>0.206838089855891</v>
      </c>
      <c r="H286" s="107">
        <v>2</v>
      </c>
      <c r="I286" s="107">
        <v>0.27322404371583597</v>
      </c>
    </row>
    <row r="287" spans="1:9" x14ac:dyDescent="0.2">
      <c r="A287" s="107" t="s">
        <v>489</v>
      </c>
      <c r="B287" s="107" t="s">
        <v>210</v>
      </c>
      <c r="C287" s="107" t="s">
        <v>371</v>
      </c>
      <c r="D287" s="107">
        <v>65</v>
      </c>
      <c r="E287" s="107">
        <v>0.40625</v>
      </c>
      <c r="F287" s="107">
        <v>63</v>
      </c>
      <c r="G287" s="107">
        <v>0.40127388535031799</v>
      </c>
      <c r="H287" s="107">
        <v>2</v>
      </c>
      <c r="I287" s="107">
        <v>3.17460317460319</v>
      </c>
    </row>
    <row r="288" spans="1:9" x14ac:dyDescent="0.2">
      <c r="A288" s="107" t="s">
        <v>494</v>
      </c>
      <c r="B288" s="107" t="s">
        <v>170</v>
      </c>
      <c r="C288" s="107" t="s">
        <v>374</v>
      </c>
      <c r="D288" s="107">
        <v>197</v>
      </c>
      <c r="E288" s="107">
        <v>8.4188034188034194E-2</v>
      </c>
      <c r="F288" s="107">
        <v>195</v>
      </c>
      <c r="G288" s="107">
        <v>8.2105263157894695E-2</v>
      </c>
      <c r="H288" s="107">
        <v>2</v>
      </c>
      <c r="I288" s="107">
        <v>1.02564102564102</v>
      </c>
    </row>
    <row r="289" spans="1:9" x14ac:dyDescent="0.2">
      <c r="A289" s="107" t="s">
        <v>494</v>
      </c>
      <c r="B289" s="107" t="s">
        <v>170</v>
      </c>
      <c r="C289" s="107" t="s">
        <v>369</v>
      </c>
      <c r="D289" s="107">
        <v>30</v>
      </c>
      <c r="E289" s="107">
        <v>1.2820512820512799E-2</v>
      </c>
      <c r="F289" s="107">
        <v>28</v>
      </c>
      <c r="G289" s="107">
        <v>1.1789473684210501E-2</v>
      </c>
      <c r="H289" s="107">
        <v>2</v>
      </c>
      <c r="I289" s="107">
        <v>7.1428571428571397</v>
      </c>
    </row>
    <row r="290" spans="1:9" x14ac:dyDescent="0.2">
      <c r="A290" s="107" t="s">
        <v>496</v>
      </c>
      <c r="B290" s="107" t="s">
        <v>211</v>
      </c>
      <c r="C290" s="107" t="s">
        <v>369</v>
      </c>
      <c r="D290" s="107">
        <v>201</v>
      </c>
      <c r="E290" s="107">
        <v>0.3216</v>
      </c>
      <c r="F290" s="107">
        <v>199</v>
      </c>
      <c r="G290" s="107">
        <v>0.32045088566827701</v>
      </c>
      <c r="H290" s="107">
        <v>2</v>
      </c>
      <c r="I290" s="107">
        <v>1.0050251256281499</v>
      </c>
    </row>
    <row r="291" spans="1:9" x14ac:dyDescent="0.2">
      <c r="A291" s="107" t="s">
        <v>505</v>
      </c>
      <c r="B291" s="107" t="s">
        <v>212</v>
      </c>
      <c r="C291" s="107" t="s">
        <v>369</v>
      </c>
      <c r="D291" s="107">
        <v>63</v>
      </c>
      <c r="E291" s="107">
        <v>0.40645161290322601</v>
      </c>
      <c r="F291" s="107">
        <v>61</v>
      </c>
      <c r="G291" s="107">
        <v>0.39869281045751598</v>
      </c>
      <c r="H291" s="107">
        <v>2</v>
      </c>
      <c r="I291" s="107">
        <v>3.2786885245901698</v>
      </c>
    </row>
    <row r="292" spans="1:9" x14ac:dyDescent="0.2">
      <c r="A292" s="107" t="s">
        <v>506</v>
      </c>
      <c r="B292" s="107" t="s">
        <v>255</v>
      </c>
      <c r="C292" s="107" t="s">
        <v>377</v>
      </c>
      <c r="D292" s="107">
        <v>31</v>
      </c>
      <c r="E292" s="107">
        <v>2.4294670846395E-2</v>
      </c>
      <c r="F292" s="107">
        <v>29</v>
      </c>
      <c r="G292" s="107">
        <v>2.32558139534884E-2</v>
      </c>
      <c r="H292" s="107">
        <v>2</v>
      </c>
      <c r="I292" s="107">
        <v>6.8965517241379199</v>
      </c>
    </row>
    <row r="293" spans="1:9" x14ac:dyDescent="0.2">
      <c r="A293" s="107" t="s">
        <v>510</v>
      </c>
      <c r="B293" s="107" t="s">
        <v>251</v>
      </c>
      <c r="C293" s="107" t="s">
        <v>371</v>
      </c>
      <c r="D293" s="107">
        <v>353</v>
      </c>
      <c r="E293" s="107">
        <v>0.35728744939271301</v>
      </c>
      <c r="F293" s="107">
        <v>351</v>
      </c>
      <c r="G293" s="107">
        <v>0.36297828335056898</v>
      </c>
      <c r="H293" s="107">
        <v>2</v>
      </c>
      <c r="I293" s="107">
        <v>0.56980056980056004</v>
      </c>
    </row>
    <row r="294" spans="1:9" x14ac:dyDescent="0.2">
      <c r="A294" s="107" t="s">
        <v>517</v>
      </c>
      <c r="B294" s="107" t="s">
        <v>173</v>
      </c>
      <c r="C294" s="107" t="s">
        <v>377</v>
      </c>
      <c r="D294" s="107">
        <v>11</v>
      </c>
      <c r="E294" s="107">
        <v>2.4001745581496798E-3</v>
      </c>
      <c r="F294" s="107">
        <v>9</v>
      </c>
      <c r="G294" s="107">
        <v>1.9493177387914201E-3</v>
      </c>
      <c r="H294" s="107">
        <v>2</v>
      </c>
      <c r="I294" s="107">
        <v>22.2222222222222</v>
      </c>
    </row>
    <row r="295" spans="1:9" x14ac:dyDescent="0.2">
      <c r="A295" s="107" t="s">
        <v>521</v>
      </c>
      <c r="B295" s="107" t="s">
        <v>167</v>
      </c>
      <c r="C295" s="107" t="s">
        <v>369</v>
      </c>
      <c r="D295" s="107">
        <v>363</v>
      </c>
      <c r="E295" s="107">
        <v>5.4018660991979103E-3</v>
      </c>
      <c r="F295" s="107">
        <v>361</v>
      </c>
      <c r="G295" s="107">
        <v>5.4508667029051199E-3</v>
      </c>
      <c r="H295" s="107">
        <v>2</v>
      </c>
      <c r="I295" s="107">
        <v>0.55401662049861</v>
      </c>
    </row>
    <row r="296" spans="1:9" x14ac:dyDescent="0.2">
      <c r="A296" s="107" t="s">
        <v>528</v>
      </c>
      <c r="B296" s="107" t="s">
        <v>191</v>
      </c>
      <c r="C296" s="107" t="s">
        <v>376</v>
      </c>
      <c r="D296" s="107">
        <v>46</v>
      </c>
      <c r="E296" s="107">
        <v>3.45086271567892E-2</v>
      </c>
      <c r="F296" s="107">
        <v>44</v>
      </c>
      <c r="G296" s="107">
        <v>3.2640949554896097E-2</v>
      </c>
      <c r="H296" s="107">
        <v>2</v>
      </c>
      <c r="I296" s="107">
        <v>4.5454545454545396</v>
      </c>
    </row>
    <row r="297" spans="1:9" x14ac:dyDescent="0.2">
      <c r="A297" s="107" t="s">
        <v>529</v>
      </c>
      <c r="B297" s="107" t="s">
        <v>192</v>
      </c>
      <c r="C297" s="107" t="s">
        <v>370</v>
      </c>
      <c r="D297" s="107">
        <v>16</v>
      </c>
      <c r="E297" s="107">
        <v>4.0619446560040597E-3</v>
      </c>
      <c r="F297" s="107">
        <v>14</v>
      </c>
      <c r="G297" s="107">
        <v>3.5842293906810001E-3</v>
      </c>
      <c r="H297" s="107">
        <v>2</v>
      </c>
      <c r="I297" s="107">
        <v>14.285714285714301</v>
      </c>
    </row>
    <row r="298" spans="1:9" x14ac:dyDescent="0.2">
      <c r="A298" s="107" t="s">
        <v>561</v>
      </c>
      <c r="B298" s="107" t="s">
        <v>159</v>
      </c>
      <c r="C298" s="107" t="s">
        <v>377</v>
      </c>
      <c r="D298" s="107">
        <v>42</v>
      </c>
      <c r="E298" s="107">
        <v>3.2593512338972498E-3</v>
      </c>
      <c r="F298" s="107">
        <v>40</v>
      </c>
      <c r="G298" s="107">
        <v>3.1372549019607798E-3</v>
      </c>
      <c r="H298" s="107">
        <v>2</v>
      </c>
      <c r="I298" s="107">
        <v>5</v>
      </c>
    </row>
    <row r="299" spans="1:9" x14ac:dyDescent="0.2">
      <c r="A299" s="107" t="s">
        <v>536</v>
      </c>
      <c r="B299" s="107" t="s">
        <v>164</v>
      </c>
      <c r="C299" s="107" t="s">
        <v>377</v>
      </c>
      <c r="D299" s="107">
        <v>24</v>
      </c>
      <c r="E299" s="107">
        <v>3.2310177705977398E-3</v>
      </c>
      <c r="F299" s="107">
        <v>22</v>
      </c>
      <c r="G299" s="107">
        <v>3.0282174810736398E-3</v>
      </c>
      <c r="H299" s="107">
        <v>2</v>
      </c>
      <c r="I299" s="107">
        <v>9.0909090909090793</v>
      </c>
    </row>
    <row r="300" spans="1:9" x14ac:dyDescent="0.2">
      <c r="A300" s="107" t="s">
        <v>536</v>
      </c>
      <c r="B300" s="107" t="s">
        <v>164</v>
      </c>
      <c r="C300" s="107" t="s">
        <v>372</v>
      </c>
      <c r="D300" s="107">
        <v>971</v>
      </c>
      <c r="E300" s="107">
        <v>0.13072159396876701</v>
      </c>
      <c r="F300" s="107">
        <v>969</v>
      </c>
      <c r="G300" s="107">
        <v>0.13337921541638001</v>
      </c>
      <c r="H300" s="107">
        <v>2</v>
      </c>
      <c r="I300" s="107">
        <v>0.206398348813219</v>
      </c>
    </row>
    <row r="301" spans="1:9" x14ac:dyDescent="0.2">
      <c r="A301" s="107" t="s">
        <v>551</v>
      </c>
      <c r="B301" s="107" t="s">
        <v>269</v>
      </c>
      <c r="C301" s="107" t="s">
        <v>372</v>
      </c>
      <c r="D301" s="107">
        <v>1284</v>
      </c>
      <c r="E301" s="107">
        <v>0.37887282384184101</v>
      </c>
      <c r="F301" s="107">
        <v>1282</v>
      </c>
      <c r="G301" s="107">
        <v>0.38417740485466001</v>
      </c>
      <c r="H301" s="107">
        <v>2</v>
      </c>
      <c r="I301" s="107">
        <v>0.15600624024960699</v>
      </c>
    </row>
    <row r="302" spans="1:9" x14ac:dyDescent="0.2">
      <c r="A302" s="107" t="s">
        <v>542</v>
      </c>
      <c r="B302" s="107" t="s">
        <v>189</v>
      </c>
      <c r="C302" s="107" t="s">
        <v>372</v>
      </c>
      <c r="D302" s="107">
        <v>295</v>
      </c>
      <c r="E302" s="107">
        <v>0.22992985190958701</v>
      </c>
      <c r="F302" s="107">
        <v>293</v>
      </c>
      <c r="G302" s="107">
        <v>0.23162055335968401</v>
      </c>
      <c r="H302" s="107">
        <v>2</v>
      </c>
      <c r="I302" s="107">
        <v>0.68259385665530004</v>
      </c>
    </row>
    <row r="303" spans="1:9" x14ac:dyDescent="0.2">
      <c r="A303" s="107" t="s">
        <v>546</v>
      </c>
      <c r="B303" s="107" t="s">
        <v>172</v>
      </c>
      <c r="C303" s="107" t="s">
        <v>374</v>
      </c>
      <c r="D303" s="107">
        <v>35</v>
      </c>
      <c r="E303" s="107">
        <v>8.3732057416267894E-2</v>
      </c>
      <c r="F303" s="107">
        <v>33</v>
      </c>
      <c r="G303" s="107">
        <v>8.9430894308943104E-2</v>
      </c>
      <c r="H303" s="107">
        <v>2</v>
      </c>
      <c r="I303" s="107">
        <v>6.0606060606060597</v>
      </c>
    </row>
    <row r="304" spans="1:9" x14ac:dyDescent="0.2">
      <c r="A304" s="107" t="s">
        <v>553</v>
      </c>
      <c r="B304" s="107" t="s">
        <v>185</v>
      </c>
      <c r="C304" s="107" t="s">
        <v>374</v>
      </c>
      <c r="D304" s="107">
        <v>155</v>
      </c>
      <c r="E304" s="107">
        <v>2.8508368585617099E-2</v>
      </c>
      <c r="F304" s="107">
        <v>154</v>
      </c>
      <c r="G304" s="107">
        <v>2.8774289985052302E-2</v>
      </c>
      <c r="H304" s="107">
        <v>1</v>
      </c>
      <c r="I304" s="107">
        <v>0.64935064935065501</v>
      </c>
    </row>
    <row r="305" spans="1:9" x14ac:dyDescent="0.2">
      <c r="A305" s="107" t="s">
        <v>553</v>
      </c>
      <c r="B305" s="107" t="s">
        <v>185</v>
      </c>
      <c r="C305" s="107" t="s">
        <v>373</v>
      </c>
      <c r="D305" s="107">
        <v>89</v>
      </c>
      <c r="E305" s="107">
        <v>1.6369321316902701E-2</v>
      </c>
      <c r="F305" s="107">
        <v>88</v>
      </c>
      <c r="G305" s="107">
        <v>1.64424514200299E-2</v>
      </c>
      <c r="H305" s="107">
        <v>1</v>
      </c>
      <c r="I305" s="107">
        <v>1.13636363636365</v>
      </c>
    </row>
    <row r="306" spans="1:9" x14ac:dyDescent="0.2">
      <c r="A306" s="107" t="s">
        <v>556</v>
      </c>
      <c r="B306" s="107" t="s">
        <v>213</v>
      </c>
      <c r="C306" s="107" t="s">
        <v>370</v>
      </c>
      <c r="D306" s="107">
        <v>30</v>
      </c>
      <c r="E306" s="107">
        <v>3.2502708559046599E-2</v>
      </c>
      <c r="F306" s="107">
        <v>29</v>
      </c>
      <c r="G306" s="107">
        <v>3.3760186263096598E-2</v>
      </c>
      <c r="H306" s="107">
        <v>1</v>
      </c>
      <c r="I306" s="107">
        <v>3.4482758620689702</v>
      </c>
    </row>
    <row r="307" spans="1:9" x14ac:dyDescent="0.2">
      <c r="A307" s="107" t="s">
        <v>556</v>
      </c>
      <c r="B307" s="107" t="s">
        <v>213</v>
      </c>
      <c r="C307" s="107" t="s">
        <v>376</v>
      </c>
      <c r="D307" s="107">
        <v>28</v>
      </c>
      <c r="E307" s="107">
        <v>3.0335861321776798E-2</v>
      </c>
      <c r="F307" s="107">
        <v>27</v>
      </c>
      <c r="G307" s="107">
        <v>3.1431897555296899E-2</v>
      </c>
      <c r="H307" s="107">
        <v>1</v>
      </c>
      <c r="I307" s="107">
        <v>3.7037037037037002</v>
      </c>
    </row>
    <row r="308" spans="1:9" x14ac:dyDescent="0.2">
      <c r="A308" s="107" t="s">
        <v>601</v>
      </c>
      <c r="B308" s="107" t="s">
        <v>273</v>
      </c>
      <c r="C308" s="107" t="s">
        <v>374</v>
      </c>
      <c r="D308" s="107">
        <v>442</v>
      </c>
      <c r="E308" s="107">
        <v>0.307799442896936</v>
      </c>
      <c r="F308" s="107">
        <v>441</v>
      </c>
      <c r="G308" s="107">
        <v>0.31933381607530797</v>
      </c>
      <c r="H308" s="107">
        <v>1</v>
      </c>
      <c r="I308" s="107">
        <v>0.22675736961450499</v>
      </c>
    </row>
    <row r="309" spans="1:9" x14ac:dyDescent="0.2">
      <c r="A309" s="107" t="s">
        <v>601</v>
      </c>
      <c r="B309" s="107" t="s">
        <v>273</v>
      </c>
      <c r="C309" s="107" t="s">
        <v>375</v>
      </c>
      <c r="D309" s="107">
        <v>11</v>
      </c>
      <c r="E309" s="107">
        <v>7.6601671309192198E-3</v>
      </c>
      <c r="F309" s="107">
        <v>10</v>
      </c>
      <c r="G309" s="107">
        <v>7.2411296162201303E-3</v>
      </c>
      <c r="H309" s="107">
        <v>1</v>
      </c>
      <c r="I309" s="107">
        <v>10</v>
      </c>
    </row>
    <row r="310" spans="1:9" x14ac:dyDescent="0.2">
      <c r="A310" s="107" t="s">
        <v>596</v>
      </c>
      <c r="B310" s="107" t="s">
        <v>247</v>
      </c>
      <c r="C310" s="107" t="s">
        <v>376</v>
      </c>
      <c r="D310" s="107">
        <v>139</v>
      </c>
      <c r="E310" s="107">
        <v>0.154273029966704</v>
      </c>
      <c r="F310" s="107">
        <v>138</v>
      </c>
      <c r="G310" s="107">
        <v>0.15214994487320799</v>
      </c>
      <c r="H310" s="107">
        <v>1</v>
      </c>
      <c r="I310" s="107">
        <v>0.72463768115942395</v>
      </c>
    </row>
    <row r="311" spans="1:9" x14ac:dyDescent="0.2">
      <c r="A311" s="107" t="s">
        <v>613</v>
      </c>
      <c r="B311" s="107" t="s">
        <v>220</v>
      </c>
      <c r="C311" s="107" t="s">
        <v>370</v>
      </c>
      <c r="D311" s="107">
        <v>7</v>
      </c>
      <c r="E311" s="107">
        <v>0.125</v>
      </c>
      <c r="F311" s="107">
        <v>6</v>
      </c>
      <c r="G311" s="107">
        <v>0.109090909090909</v>
      </c>
      <c r="H311" s="107">
        <v>1</v>
      </c>
      <c r="I311" s="107">
        <v>16.6666666666667</v>
      </c>
    </row>
    <row r="312" spans="1:9" x14ac:dyDescent="0.2">
      <c r="A312" s="107" t="s">
        <v>594</v>
      </c>
      <c r="B312" s="107" t="s">
        <v>182</v>
      </c>
      <c r="C312" s="107" t="s">
        <v>374</v>
      </c>
      <c r="D312" s="107">
        <v>15</v>
      </c>
      <c r="E312" s="107">
        <v>4.6210720887245801E-3</v>
      </c>
      <c r="F312" s="107">
        <v>14</v>
      </c>
      <c r="G312" s="107">
        <v>4.2682926829268296E-3</v>
      </c>
      <c r="H312" s="107">
        <v>1</v>
      </c>
      <c r="I312" s="107">
        <v>7.1428571428571397</v>
      </c>
    </row>
    <row r="313" spans="1:9" x14ac:dyDescent="0.2">
      <c r="A313" s="107" t="s">
        <v>594</v>
      </c>
      <c r="B313" s="107" t="s">
        <v>182</v>
      </c>
      <c r="C313" s="107" t="s">
        <v>373</v>
      </c>
      <c r="D313" s="107">
        <v>33</v>
      </c>
      <c r="E313" s="107">
        <v>1.0166358595194099E-2</v>
      </c>
      <c r="F313" s="107">
        <v>32</v>
      </c>
      <c r="G313" s="107">
        <v>9.7560975609756097E-3</v>
      </c>
      <c r="H313" s="107">
        <v>1</v>
      </c>
      <c r="I313" s="107">
        <v>3.125</v>
      </c>
    </row>
    <row r="314" spans="1:9" x14ac:dyDescent="0.2">
      <c r="A314" s="107" t="s">
        <v>608</v>
      </c>
      <c r="B314" s="107" t="s">
        <v>169</v>
      </c>
      <c r="C314" s="107" t="s">
        <v>369</v>
      </c>
      <c r="D314" s="107">
        <v>47</v>
      </c>
      <c r="E314" s="107">
        <v>1.38398115429918E-2</v>
      </c>
      <c r="F314" s="107">
        <v>46</v>
      </c>
      <c r="G314" s="107">
        <v>1.3830426939266401E-2</v>
      </c>
      <c r="H314" s="107">
        <v>1</v>
      </c>
      <c r="I314" s="107">
        <v>2.1739130434782701</v>
      </c>
    </row>
    <row r="315" spans="1:9" x14ac:dyDescent="0.2">
      <c r="A315" s="107" t="s">
        <v>598</v>
      </c>
      <c r="B315" s="107" t="s">
        <v>260</v>
      </c>
      <c r="C315" s="107" t="s">
        <v>374</v>
      </c>
      <c r="D315" s="107">
        <v>50</v>
      </c>
      <c r="E315" s="107">
        <v>8.2372322899505801E-2</v>
      </c>
      <c r="F315" s="107">
        <v>49</v>
      </c>
      <c r="G315" s="107">
        <v>8.3617747440273005E-2</v>
      </c>
      <c r="H315" s="107">
        <v>1</v>
      </c>
      <c r="I315" s="107">
        <v>2.0408163265306101</v>
      </c>
    </row>
    <row r="316" spans="1:9" x14ac:dyDescent="0.2">
      <c r="A316" s="107" t="s">
        <v>606</v>
      </c>
      <c r="B316" s="107" t="s">
        <v>188</v>
      </c>
      <c r="C316" s="107" t="s">
        <v>376</v>
      </c>
      <c r="D316" s="107">
        <v>51</v>
      </c>
      <c r="E316" s="107">
        <v>7.8582434514637894E-2</v>
      </c>
      <c r="F316" s="107">
        <v>50</v>
      </c>
      <c r="G316" s="107">
        <v>7.6687116564417193E-2</v>
      </c>
      <c r="H316" s="107">
        <v>1</v>
      </c>
      <c r="I316" s="107">
        <v>2</v>
      </c>
    </row>
    <row r="317" spans="1:9" x14ac:dyDescent="0.2">
      <c r="A317" s="107" t="s">
        <v>614</v>
      </c>
      <c r="B317" s="107" t="s">
        <v>253</v>
      </c>
      <c r="C317" s="107" t="s">
        <v>373</v>
      </c>
      <c r="D317" s="107">
        <v>13</v>
      </c>
      <c r="E317" s="107">
        <v>2.4390243902439001E-2</v>
      </c>
      <c r="F317" s="107">
        <v>12</v>
      </c>
      <c r="G317" s="107">
        <v>2.2556390977443601E-2</v>
      </c>
      <c r="H317" s="107">
        <v>1</v>
      </c>
      <c r="I317" s="107">
        <v>8.3333333333333304</v>
      </c>
    </row>
    <row r="318" spans="1:9" x14ac:dyDescent="0.2">
      <c r="A318" s="107" t="s">
        <v>560</v>
      </c>
      <c r="B318" s="107" t="s">
        <v>222</v>
      </c>
      <c r="C318" s="107" t="s">
        <v>376</v>
      </c>
      <c r="D318" s="107">
        <v>7</v>
      </c>
      <c r="E318" s="107">
        <v>8.4337349397590397E-2</v>
      </c>
      <c r="F318" s="107">
        <v>6</v>
      </c>
      <c r="G318" s="107">
        <v>7.4999999999999997E-2</v>
      </c>
      <c r="H318" s="107">
        <v>1</v>
      </c>
      <c r="I318" s="107">
        <v>16.6666666666667</v>
      </c>
    </row>
    <row r="319" spans="1:9" x14ac:dyDescent="0.2">
      <c r="A319" s="107" t="s">
        <v>603</v>
      </c>
      <c r="B319" s="107" t="s">
        <v>160</v>
      </c>
      <c r="C319" s="107" t="s">
        <v>376</v>
      </c>
      <c r="D319" s="107">
        <v>218</v>
      </c>
      <c r="E319" s="107">
        <v>3.8434414668547301E-2</v>
      </c>
      <c r="F319" s="107">
        <v>217</v>
      </c>
      <c r="G319" s="107">
        <v>3.78510378510378E-2</v>
      </c>
      <c r="H319" s="107">
        <v>1</v>
      </c>
      <c r="I319" s="107">
        <v>0.46082949308756699</v>
      </c>
    </row>
    <row r="320" spans="1:9" x14ac:dyDescent="0.2">
      <c r="A320" s="107" t="s">
        <v>604</v>
      </c>
      <c r="B320" s="107" t="s">
        <v>204</v>
      </c>
      <c r="C320" s="107" t="s">
        <v>370</v>
      </c>
      <c r="D320" s="107">
        <v>58</v>
      </c>
      <c r="E320" s="107">
        <v>4.4718581341557401E-2</v>
      </c>
      <c r="F320" s="107">
        <v>57</v>
      </c>
      <c r="G320" s="107">
        <v>4.4461778471138802E-2</v>
      </c>
      <c r="H320" s="107">
        <v>1</v>
      </c>
      <c r="I320" s="107">
        <v>1.7543859649122899</v>
      </c>
    </row>
    <row r="321" spans="1:9" x14ac:dyDescent="0.2">
      <c r="A321" s="107" t="s">
        <v>559</v>
      </c>
      <c r="B321" s="107" t="s">
        <v>264</v>
      </c>
      <c r="C321" s="107" t="s">
        <v>372</v>
      </c>
      <c r="D321" s="107">
        <v>123</v>
      </c>
      <c r="E321" s="107">
        <v>0.227777777777778</v>
      </c>
      <c r="F321" s="107">
        <v>122</v>
      </c>
      <c r="G321" s="107">
        <v>0.22550831792976</v>
      </c>
      <c r="H321" s="107">
        <v>1</v>
      </c>
      <c r="I321" s="107">
        <v>0.81967213114753101</v>
      </c>
    </row>
    <row r="322" spans="1:9" x14ac:dyDescent="0.2">
      <c r="A322" s="107" t="s">
        <v>466</v>
      </c>
      <c r="B322" s="107" t="s">
        <v>266</v>
      </c>
      <c r="C322" s="107" t="s">
        <v>372</v>
      </c>
      <c r="D322" s="107">
        <v>1135</v>
      </c>
      <c r="E322" s="107">
        <v>9.9343544857768099E-2</v>
      </c>
      <c r="F322" s="107">
        <v>1134</v>
      </c>
      <c r="G322" s="107">
        <v>0.100229803782924</v>
      </c>
      <c r="H322" s="107">
        <v>1</v>
      </c>
      <c r="I322" s="107">
        <v>8.8183421516752097E-2</v>
      </c>
    </row>
    <row r="323" spans="1:9" x14ac:dyDescent="0.2">
      <c r="A323" s="107" t="s">
        <v>466</v>
      </c>
      <c r="B323" s="107" t="s">
        <v>266</v>
      </c>
      <c r="C323" s="107" t="s">
        <v>375</v>
      </c>
      <c r="D323" s="107">
        <v>22</v>
      </c>
      <c r="E323" s="107">
        <v>1.9256017505470499E-3</v>
      </c>
      <c r="F323" s="107">
        <v>21</v>
      </c>
      <c r="G323" s="107">
        <v>1.85610747746155E-3</v>
      </c>
      <c r="H323" s="107">
        <v>1</v>
      </c>
      <c r="I323" s="107">
        <v>4.7619047619047699</v>
      </c>
    </row>
    <row r="324" spans="1:9" x14ac:dyDescent="0.2">
      <c r="A324" s="107" t="s">
        <v>467</v>
      </c>
      <c r="B324" s="107" t="s">
        <v>272</v>
      </c>
      <c r="C324" s="107" t="s">
        <v>371</v>
      </c>
      <c r="D324" s="107">
        <v>854</v>
      </c>
      <c r="E324" s="107">
        <v>0.220500903692228</v>
      </c>
      <c r="F324" s="107">
        <v>853</v>
      </c>
      <c r="G324" s="107">
        <v>0.22178887155486199</v>
      </c>
      <c r="H324" s="107">
        <v>1</v>
      </c>
      <c r="I324" s="107">
        <v>0.11723329425557</v>
      </c>
    </row>
    <row r="325" spans="1:9" x14ac:dyDescent="0.2">
      <c r="A325" s="107" t="s">
        <v>467</v>
      </c>
      <c r="B325" s="107" t="s">
        <v>272</v>
      </c>
      <c r="C325" s="107" t="s">
        <v>377</v>
      </c>
      <c r="D325" s="107">
        <v>14</v>
      </c>
      <c r="E325" s="107">
        <v>3.6147689129873502E-3</v>
      </c>
      <c r="F325" s="107">
        <v>13</v>
      </c>
      <c r="G325" s="107">
        <v>3.3801352054082202E-3</v>
      </c>
      <c r="H325" s="107">
        <v>1</v>
      </c>
      <c r="I325" s="107">
        <v>7.6923076923076898</v>
      </c>
    </row>
    <row r="326" spans="1:9" x14ac:dyDescent="0.2">
      <c r="A326" s="107" t="s">
        <v>468</v>
      </c>
      <c r="B326" s="107" t="s">
        <v>215</v>
      </c>
      <c r="C326" s="107" t="s">
        <v>374</v>
      </c>
      <c r="D326" s="107">
        <v>108</v>
      </c>
      <c r="E326" s="107">
        <v>0.289544235924933</v>
      </c>
      <c r="F326" s="107">
        <v>107</v>
      </c>
      <c r="G326" s="107">
        <v>0.28840970350404299</v>
      </c>
      <c r="H326" s="107">
        <v>1</v>
      </c>
      <c r="I326" s="107">
        <v>0.93457943925232501</v>
      </c>
    </row>
    <row r="327" spans="1:9" x14ac:dyDescent="0.2">
      <c r="A327" s="107" t="s">
        <v>468</v>
      </c>
      <c r="B327" s="107" t="s">
        <v>215</v>
      </c>
      <c r="C327" s="107" t="s">
        <v>370</v>
      </c>
      <c r="D327" s="107">
        <v>40</v>
      </c>
      <c r="E327" s="107">
        <v>0.10723860589812299</v>
      </c>
      <c r="F327" s="107">
        <v>39</v>
      </c>
      <c r="G327" s="107">
        <v>0.105121293800539</v>
      </c>
      <c r="H327" s="107">
        <v>1</v>
      </c>
      <c r="I327" s="107">
        <v>2.5641025641025501</v>
      </c>
    </row>
    <row r="328" spans="1:9" x14ac:dyDescent="0.2">
      <c r="A328" s="107" t="s">
        <v>468</v>
      </c>
      <c r="B328" s="107" t="s">
        <v>215</v>
      </c>
      <c r="C328" s="107" t="s">
        <v>376</v>
      </c>
      <c r="D328" s="107">
        <v>123</v>
      </c>
      <c r="E328" s="107">
        <v>0.329758713136729</v>
      </c>
      <c r="F328" s="107">
        <v>122</v>
      </c>
      <c r="G328" s="107">
        <v>0.32884097035040399</v>
      </c>
      <c r="H328" s="107">
        <v>1</v>
      </c>
      <c r="I328" s="107">
        <v>0.81967213114753101</v>
      </c>
    </row>
    <row r="329" spans="1:9" x14ac:dyDescent="0.2">
      <c r="A329" s="107" t="s">
        <v>468</v>
      </c>
      <c r="B329" s="107" t="s">
        <v>215</v>
      </c>
      <c r="C329" s="107" t="s">
        <v>369</v>
      </c>
      <c r="D329" s="107">
        <v>8</v>
      </c>
      <c r="E329" s="107">
        <v>2.14477211796247E-2</v>
      </c>
      <c r="F329" s="107">
        <v>7</v>
      </c>
      <c r="G329" s="107">
        <v>1.88679245283019E-2</v>
      </c>
      <c r="H329" s="107">
        <v>1</v>
      </c>
      <c r="I329" s="107">
        <v>14.285714285714301</v>
      </c>
    </row>
    <row r="330" spans="1:9" x14ac:dyDescent="0.2">
      <c r="A330" s="107" t="s">
        <v>470</v>
      </c>
      <c r="B330" s="107" t="s">
        <v>271</v>
      </c>
      <c r="C330" s="107" t="s">
        <v>370</v>
      </c>
      <c r="D330" s="107">
        <v>2</v>
      </c>
      <c r="E330" s="107">
        <v>3.1496062992126001E-3</v>
      </c>
      <c r="F330" s="107">
        <v>1</v>
      </c>
      <c r="G330" s="107">
        <v>1.6181229773462799E-3</v>
      </c>
      <c r="H330" s="107">
        <v>1</v>
      </c>
      <c r="I330" s="107">
        <v>100</v>
      </c>
    </row>
    <row r="331" spans="1:9" x14ac:dyDescent="0.2">
      <c r="A331" s="107" t="s">
        <v>471</v>
      </c>
      <c r="B331" s="107" t="s">
        <v>184</v>
      </c>
      <c r="C331" s="107" t="s">
        <v>371</v>
      </c>
      <c r="D331" s="107">
        <v>11</v>
      </c>
      <c r="E331" s="107">
        <v>3.5483870967741901E-2</v>
      </c>
      <c r="F331" s="107">
        <v>10</v>
      </c>
      <c r="G331" s="107">
        <v>3.3333333333333298E-2</v>
      </c>
      <c r="H331" s="107">
        <v>1</v>
      </c>
      <c r="I331" s="107">
        <v>10</v>
      </c>
    </row>
    <row r="332" spans="1:9" x14ac:dyDescent="0.2">
      <c r="A332" s="107" t="s">
        <v>473</v>
      </c>
      <c r="B332" s="107" t="s">
        <v>181</v>
      </c>
      <c r="C332" s="107" t="s">
        <v>373</v>
      </c>
      <c r="D332" s="107">
        <v>63</v>
      </c>
      <c r="E332" s="107">
        <v>2.9647058823529401E-2</v>
      </c>
      <c r="F332" s="107">
        <v>62</v>
      </c>
      <c r="G332" s="107">
        <v>2.9495718363463399E-2</v>
      </c>
      <c r="H332" s="107">
        <v>1</v>
      </c>
      <c r="I332" s="107">
        <v>1.61290322580645</v>
      </c>
    </row>
    <row r="333" spans="1:9" x14ac:dyDescent="0.2">
      <c r="A333" s="107" t="s">
        <v>476</v>
      </c>
      <c r="B333" s="107" t="s">
        <v>239</v>
      </c>
      <c r="C333" s="107" t="s">
        <v>369</v>
      </c>
      <c r="D333" s="107">
        <v>44</v>
      </c>
      <c r="E333" s="107">
        <v>7.1082390953150207E-2</v>
      </c>
      <c r="F333" s="107">
        <v>43</v>
      </c>
      <c r="G333" s="107">
        <v>7.0840197693574997E-2</v>
      </c>
      <c r="H333" s="107">
        <v>1</v>
      </c>
      <c r="I333" s="107">
        <v>2.32558139534884</v>
      </c>
    </row>
    <row r="334" spans="1:9" x14ac:dyDescent="0.2">
      <c r="A334" s="107" t="s">
        <v>479</v>
      </c>
      <c r="B334" s="107" t="s">
        <v>240</v>
      </c>
      <c r="C334" s="107" t="s">
        <v>371</v>
      </c>
      <c r="D334" s="107">
        <v>41</v>
      </c>
      <c r="E334" s="107">
        <v>0.68333333333333302</v>
      </c>
      <c r="F334" s="107">
        <v>40</v>
      </c>
      <c r="G334" s="107">
        <v>0.66666666666666696</v>
      </c>
      <c r="H334" s="107">
        <v>1</v>
      </c>
      <c r="I334" s="107">
        <v>2.4999999999999898</v>
      </c>
    </row>
    <row r="335" spans="1:9" x14ac:dyDescent="0.2">
      <c r="A335" s="107" t="s">
        <v>480</v>
      </c>
      <c r="B335" s="107" t="s">
        <v>223</v>
      </c>
      <c r="C335" s="107" t="s">
        <v>371</v>
      </c>
      <c r="D335" s="107">
        <v>31</v>
      </c>
      <c r="E335" s="107">
        <v>0.13080168776371301</v>
      </c>
      <c r="F335" s="107">
        <v>30</v>
      </c>
      <c r="G335" s="107">
        <v>0.12711864406779699</v>
      </c>
      <c r="H335" s="107">
        <v>1</v>
      </c>
      <c r="I335" s="107">
        <v>3.3333333333333401</v>
      </c>
    </row>
    <row r="336" spans="1:9" x14ac:dyDescent="0.2">
      <c r="A336" s="107" t="s">
        <v>489</v>
      </c>
      <c r="B336" s="107" t="s">
        <v>210</v>
      </c>
      <c r="C336" s="107" t="s">
        <v>376</v>
      </c>
      <c r="D336" s="107">
        <v>89</v>
      </c>
      <c r="E336" s="107">
        <v>0.55625000000000002</v>
      </c>
      <c r="F336" s="107">
        <v>88</v>
      </c>
      <c r="G336" s="107">
        <v>0.56050955414012704</v>
      </c>
      <c r="H336" s="107">
        <v>1</v>
      </c>
      <c r="I336" s="107">
        <v>1.13636363636365</v>
      </c>
    </row>
    <row r="337" spans="1:9" x14ac:dyDescent="0.2">
      <c r="A337" s="107" t="s">
        <v>491</v>
      </c>
      <c r="B337" s="107" t="s">
        <v>216</v>
      </c>
      <c r="C337" s="107" t="s">
        <v>374</v>
      </c>
      <c r="D337" s="107">
        <v>8</v>
      </c>
      <c r="E337" s="107">
        <v>4.3715846994535498E-2</v>
      </c>
      <c r="F337" s="107">
        <v>7</v>
      </c>
      <c r="G337" s="107">
        <v>3.7837837837837798E-2</v>
      </c>
      <c r="H337" s="107">
        <v>1</v>
      </c>
      <c r="I337" s="107">
        <v>14.285714285714301</v>
      </c>
    </row>
    <row r="338" spans="1:9" x14ac:dyDescent="0.2">
      <c r="A338" s="107" t="s">
        <v>496</v>
      </c>
      <c r="B338" s="107" t="s">
        <v>211</v>
      </c>
      <c r="C338" s="107" t="s">
        <v>371</v>
      </c>
      <c r="D338" s="107">
        <v>136</v>
      </c>
      <c r="E338" s="107">
        <v>0.21759999999999999</v>
      </c>
      <c r="F338" s="107">
        <v>135</v>
      </c>
      <c r="G338" s="107">
        <v>0.217391304347826</v>
      </c>
      <c r="H338" s="107">
        <v>1</v>
      </c>
      <c r="I338" s="107">
        <v>0.74074074074073104</v>
      </c>
    </row>
    <row r="339" spans="1:9" x14ac:dyDescent="0.2">
      <c r="A339" s="107" t="s">
        <v>496</v>
      </c>
      <c r="B339" s="107" t="s">
        <v>211</v>
      </c>
      <c r="C339" s="107" t="s">
        <v>372</v>
      </c>
      <c r="D339" s="107">
        <v>20</v>
      </c>
      <c r="E339" s="107">
        <v>3.2000000000000001E-2</v>
      </c>
      <c r="F339" s="107">
        <v>19</v>
      </c>
      <c r="G339" s="107">
        <v>3.0595813204508899E-2</v>
      </c>
      <c r="H339" s="107">
        <v>1</v>
      </c>
      <c r="I339" s="107">
        <v>5.2631578947368398</v>
      </c>
    </row>
    <row r="340" spans="1:9" x14ac:dyDescent="0.2">
      <c r="A340" s="107" t="s">
        <v>497</v>
      </c>
      <c r="B340" s="107" t="s">
        <v>178</v>
      </c>
      <c r="C340" s="107" t="s">
        <v>369</v>
      </c>
      <c r="D340" s="107">
        <v>523</v>
      </c>
      <c r="E340" s="107">
        <v>0.19493104733507299</v>
      </c>
      <c r="F340" s="107">
        <v>522</v>
      </c>
      <c r="G340" s="107">
        <v>0.194558330227357</v>
      </c>
      <c r="H340" s="107">
        <v>1</v>
      </c>
      <c r="I340" s="107">
        <v>0.19157088122605501</v>
      </c>
    </row>
    <row r="341" spans="1:9" x14ac:dyDescent="0.2">
      <c r="A341" s="107" t="s">
        <v>498</v>
      </c>
      <c r="B341" s="107" t="s">
        <v>190</v>
      </c>
      <c r="C341" s="107" t="s">
        <v>369</v>
      </c>
      <c r="D341" s="107">
        <v>37</v>
      </c>
      <c r="E341" s="107">
        <v>2.88611544461778E-2</v>
      </c>
      <c r="F341" s="107">
        <v>36</v>
      </c>
      <c r="G341" s="107">
        <v>2.84584980237154E-2</v>
      </c>
      <c r="H341" s="107">
        <v>1</v>
      </c>
      <c r="I341" s="107">
        <v>2.7777777777777701</v>
      </c>
    </row>
    <row r="342" spans="1:9" x14ac:dyDescent="0.2">
      <c r="A342" s="107" t="s">
        <v>499</v>
      </c>
      <c r="B342" s="107" t="s">
        <v>263</v>
      </c>
      <c r="C342" s="107" t="s">
        <v>374</v>
      </c>
      <c r="D342" s="107">
        <v>93</v>
      </c>
      <c r="E342" s="107">
        <v>5.4545454545454501E-2</v>
      </c>
      <c r="F342" s="107">
        <v>92</v>
      </c>
      <c r="G342" s="107">
        <v>5.38326506729081E-2</v>
      </c>
      <c r="H342" s="107">
        <v>1</v>
      </c>
      <c r="I342" s="107">
        <v>1.0869565217391399</v>
      </c>
    </row>
    <row r="343" spans="1:9" x14ac:dyDescent="0.2">
      <c r="A343" s="107" t="s">
        <v>558</v>
      </c>
      <c r="B343" s="107" t="s">
        <v>187</v>
      </c>
      <c r="C343" s="107" t="s">
        <v>374</v>
      </c>
      <c r="D343" s="107">
        <v>104</v>
      </c>
      <c r="E343" s="107">
        <v>2.3679417122040101E-2</v>
      </c>
      <c r="F343" s="107">
        <v>103</v>
      </c>
      <c r="G343" s="107">
        <v>2.4700239808153501E-2</v>
      </c>
      <c r="H343" s="107">
        <v>1</v>
      </c>
      <c r="I343" s="107">
        <v>0.970873786407767</v>
      </c>
    </row>
    <row r="344" spans="1:9" x14ac:dyDescent="0.2">
      <c r="A344" s="107" t="s">
        <v>558</v>
      </c>
      <c r="B344" s="107" t="s">
        <v>187</v>
      </c>
      <c r="C344" s="107" t="s">
        <v>373</v>
      </c>
      <c r="D344" s="107">
        <v>63</v>
      </c>
      <c r="E344" s="107">
        <v>1.4344262295082E-2</v>
      </c>
      <c r="F344" s="107">
        <v>62</v>
      </c>
      <c r="G344" s="107">
        <v>1.4868105515587499E-2</v>
      </c>
      <c r="H344" s="107">
        <v>1</v>
      </c>
      <c r="I344" s="107">
        <v>1.61290322580645</v>
      </c>
    </row>
    <row r="345" spans="1:9" x14ac:dyDescent="0.2">
      <c r="A345" s="107" t="s">
        <v>503</v>
      </c>
      <c r="B345" s="107" t="s">
        <v>203</v>
      </c>
      <c r="C345" s="107" t="s">
        <v>371</v>
      </c>
      <c r="D345" s="107">
        <v>10</v>
      </c>
      <c r="E345" s="107">
        <v>0.13888888888888901</v>
      </c>
      <c r="F345" s="107">
        <v>9</v>
      </c>
      <c r="G345" s="107">
        <v>0.128571428571429</v>
      </c>
      <c r="H345" s="107">
        <v>1</v>
      </c>
      <c r="I345" s="107">
        <v>11.1111111111111</v>
      </c>
    </row>
    <row r="346" spans="1:9" x14ac:dyDescent="0.2">
      <c r="A346" s="107" t="s">
        <v>503</v>
      </c>
      <c r="B346" s="107" t="s">
        <v>203</v>
      </c>
      <c r="C346" s="107" t="s">
        <v>374</v>
      </c>
      <c r="D346" s="107">
        <v>33</v>
      </c>
      <c r="E346" s="107">
        <v>0.45833333333333298</v>
      </c>
      <c r="F346" s="107">
        <v>32</v>
      </c>
      <c r="G346" s="107">
        <v>0.45714285714285702</v>
      </c>
      <c r="H346" s="107">
        <v>1</v>
      </c>
      <c r="I346" s="107">
        <v>3.125</v>
      </c>
    </row>
    <row r="347" spans="1:9" x14ac:dyDescent="0.2">
      <c r="A347" s="107" t="s">
        <v>505</v>
      </c>
      <c r="B347" s="107" t="s">
        <v>212</v>
      </c>
      <c r="C347" s="107" t="s">
        <v>374</v>
      </c>
      <c r="D347" s="107">
        <v>32</v>
      </c>
      <c r="E347" s="107">
        <v>0.206451612903226</v>
      </c>
      <c r="F347" s="107">
        <v>31</v>
      </c>
      <c r="G347" s="107">
        <v>0.20261437908496699</v>
      </c>
      <c r="H347" s="107">
        <v>1</v>
      </c>
      <c r="I347" s="107">
        <v>3.2258064516128999</v>
      </c>
    </row>
    <row r="348" spans="1:9" x14ac:dyDescent="0.2">
      <c r="A348" s="107" t="s">
        <v>506</v>
      </c>
      <c r="B348" s="107" t="s">
        <v>255</v>
      </c>
      <c r="C348" s="107" t="s">
        <v>372</v>
      </c>
      <c r="D348" s="107">
        <v>58</v>
      </c>
      <c r="E348" s="107">
        <v>4.5454545454545497E-2</v>
      </c>
      <c r="F348" s="107">
        <v>57</v>
      </c>
      <c r="G348" s="107">
        <v>4.5709703287890903E-2</v>
      </c>
      <c r="H348" s="107">
        <v>1</v>
      </c>
      <c r="I348" s="107">
        <v>1.7543859649122899</v>
      </c>
    </row>
    <row r="349" spans="1:9" x14ac:dyDescent="0.2">
      <c r="A349" s="107" t="s">
        <v>512</v>
      </c>
      <c r="B349" s="107" t="s">
        <v>227</v>
      </c>
      <c r="C349" s="107" t="s">
        <v>370</v>
      </c>
      <c r="D349" s="107">
        <v>16</v>
      </c>
      <c r="E349" s="107">
        <v>7.3732718894009203E-2</v>
      </c>
      <c r="F349" s="107">
        <v>15</v>
      </c>
      <c r="G349" s="107">
        <v>7.2815533980582506E-2</v>
      </c>
      <c r="H349" s="107">
        <v>1</v>
      </c>
      <c r="I349" s="107">
        <v>6.6666666666666696</v>
      </c>
    </row>
    <row r="350" spans="1:9" x14ac:dyDescent="0.2">
      <c r="A350" s="107" t="s">
        <v>513</v>
      </c>
      <c r="B350" s="107" t="s">
        <v>228</v>
      </c>
      <c r="C350" s="107" t="s">
        <v>371</v>
      </c>
      <c r="D350" s="107">
        <v>2</v>
      </c>
      <c r="E350" s="107">
        <v>6.6666666666666693E-2</v>
      </c>
      <c r="F350" s="107">
        <v>1</v>
      </c>
      <c r="G350" s="107">
        <v>3.2258064516128997E-2</v>
      </c>
      <c r="H350" s="107">
        <v>1</v>
      </c>
      <c r="I350" s="107">
        <v>100</v>
      </c>
    </row>
    <row r="351" spans="1:9" x14ac:dyDescent="0.2">
      <c r="A351" s="107" t="s">
        <v>515</v>
      </c>
      <c r="B351" s="107" t="s">
        <v>256</v>
      </c>
      <c r="C351" s="107" t="s">
        <v>369</v>
      </c>
      <c r="D351" s="107">
        <v>27</v>
      </c>
      <c r="E351" s="107">
        <v>4.5075125208681101E-2</v>
      </c>
      <c r="F351" s="107">
        <v>26</v>
      </c>
      <c r="G351" s="107">
        <v>4.3844856661045498E-2</v>
      </c>
      <c r="H351" s="107">
        <v>1</v>
      </c>
      <c r="I351" s="107">
        <v>3.8461538461538498</v>
      </c>
    </row>
    <row r="352" spans="1:9" x14ac:dyDescent="0.2">
      <c r="A352" s="107" t="s">
        <v>563</v>
      </c>
      <c r="B352" s="107" t="s">
        <v>252</v>
      </c>
      <c r="C352" s="107" t="s">
        <v>374</v>
      </c>
      <c r="D352" s="107">
        <v>25</v>
      </c>
      <c r="E352" s="107">
        <v>0.103734439834025</v>
      </c>
      <c r="F352" s="107">
        <v>24</v>
      </c>
      <c r="G352" s="107">
        <v>0.102564102564103</v>
      </c>
      <c r="H352" s="107">
        <v>1</v>
      </c>
      <c r="I352" s="107">
        <v>4.1666666666666696</v>
      </c>
    </row>
    <row r="353" spans="1:9" x14ac:dyDescent="0.2">
      <c r="A353" s="107" t="s">
        <v>521</v>
      </c>
      <c r="B353" s="107" t="s">
        <v>167</v>
      </c>
      <c r="C353" s="107" t="s">
        <v>375</v>
      </c>
      <c r="D353" s="107">
        <v>6</v>
      </c>
      <c r="E353" s="107">
        <v>8.9287042961948805E-5</v>
      </c>
      <c r="F353" s="107">
        <v>5</v>
      </c>
      <c r="G353" s="107">
        <v>7.5496768738298004E-5</v>
      </c>
      <c r="H353" s="107">
        <v>1</v>
      </c>
      <c r="I353" s="107">
        <v>20</v>
      </c>
    </row>
    <row r="354" spans="1:9" x14ac:dyDescent="0.2">
      <c r="A354" s="107" t="s">
        <v>524</v>
      </c>
      <c r="B354" s="107" t="s">
        <v>193</v>
      </c>
      <c r="C354" s="107" t="s">
        <v>377</v>
      </c>
      <c r="D354" s="107">
        <v>6</v>
      </c>
      <c r="E354" s="107">
        <v>3.6175087423127899E-4</v>
      </c>
      <c r="F354" s="107">
        <v>5</v>
      </c>
      <c r="G354" s="107">
        <v>3.0273674013078198E-4</v>
      </c>
      <c r="H354" s="107">
        <v>1</v>
      </c>
      <c r="I354" s="107">
        <v>20</v>
      </c>
    </row>
    <row r="355" spans="1:9" x14ac:dyDescent="0.2">
      <c r="A355" s="107" t="s">
        <v>526</v>
      </c>
      <c r="B355" s="107" t="s">
        <v>233</v>
      </c>
      <c r="C355" s="107" t="s">
        <v>376</v>
      </c>
      <c r="D355" s="107">
        <v>4</v>
      </c>
      <c r="E355" s="107">
        <v>7.69230769230769E-2</v>
      </c>
      <c r="F355" s="107">
        <v>3</v>
      </c>
      <c r="G355" s="107">
        <v>5.8823529411764698E-2</v>
      </c>
      <c r="H355" s="107">
        <v>1</v>
      </c>
      <c r="I355" s="107">
        <v>33.3333333333333</v>
      </c>
    </row>
    <row r="356" spans="1:9" x14ac:dyDescent="0.2">
      <c r="A356" s="107" t="s">
        <v>527</v>
      </c>
      <c r="B356" s="107" t="s">
        <v>218</v>
      </c>
      <c r="C356" s="107" t="s">
        <v>373</v>
      </c>
      <c r="D356" s="107">
        <v>12</v>
      </c>
      <c r="E356" s="107">
        <v>0.169014084507042</v>
      </c>
      <c r="F356" s="107">
        <v>11</v>
      </c>
      <c r="G356" s="107">
        <v>0.17741935483870999</v>
      </c>
      <c r="H356" s="107">
        <v>1</v>
      </c>
      <c r="I356" s="107">
        <v>9.0909090909090793</v>
      </c>
    </row>
    <row r="357" spans="1:9" x14ac:dyDescent="0.2">
      <c r="A357" s="107" t="s">
        <v>530</v>
      </c>
      <c r="B357" s="107" t="s">
        <v>249</v>
      </c>
      <c r="C357" s="107" t="s">
        <v>369</v>
      </c>
      <c r="D357" s="107">
        <v>76</v>
      </c>
      <c r="E357" s="107">
        <v>2.6462395543175501E-2</v>
      </c>
      <c r="F357" s="107">
        <v>75</v>
      </c>
      <c r="G357" s="107">
        <v>2.5210084033613401E-2</v>
      </c>
      <c r="H357" s="107">
        <v>1</v>
      </c>
      <c r="I357" s="107">
        <v>1.3333333333333399</v>
      </c>
    </row>
    <row r="358" spans="1:9" x14ac:dyDescent="0.2">
      <c r="A358" s="107" t="s">
        <v>535</v>
      </c>
      <c r="B358" s="107" t="s">
        <v>250</v>
      </c>
      <c r="C358" s="107" t="s">
        <v>373</v>
      </c>
      <c r="D358" s="107">
        <v>32</v>
      </c>
      <c r="E358" s="107">
        <v>7.5829383886255902E-2</v>
      </c>
      <c r="F358" s="107">
        <v>31</v>
      </c>
      <c r="G358" s="107">
        <v>7.5794621026894896E-2</v>
      </c>
      <c r="H358" s="107">
        <v>1</v>
      </c>
      <c r="I358" s="107">
        <v>3.2258064516128999</v>
      </c>
    </row>
    <row r="359" spans="1:9" x14ac:dyDescent="0.2">
      <c r="A359" s="107" t="s">
        <v>536</v>
      </c>
      <c r="B359" s="107" t="s">
        <v>164</v>
      </c>
      <c r="C359" s="107" t="s">
        <v>375</v>
      </c>
      <c r="D359" s="107">
        <v>39</v>
      </c>
      <c r="E359" s="107">
        <v>5.2504038772213197E-3</v>
      </c>
      <c r="F359" s="107">
        <v>38</v>
      </c>
      <c r="G359" s="107">
        <v>5.2305574673090199E-3</v>
      </c>
      <c r="H359" s="107">
        <v>1</v>
      </c>
      <c r="I359" s="107">
        <v>2.6315789473684301</v>
      </c>
    </row>
    <row r="360" spans="1:9" x14ac:dyDescent="0.2">
      <c r="A360" s="107" t="s">
        <v>537</v>
      </c>
      <c r="B360" s="107" t="s">
        <v>166</v>
      </c>
      <c r="C360" s="107" t="s">
        <v>374</v>
      </c>
      <c r="D360" s="107">
        <v>198</v>
      </c>
      <c r="E360" s="107">
        <v>6.7854694996572998E-2</v>
      </c>
      <c r="F360" s="107">
        <v>197</v>
      </c>
      <c r="G360" s="107">
        <v>6.7189631650750301E-2</v>
      </c>
      <c r="H360" s="107">
        <v>1</v>
      </c>
      <c r="I360" s="107">
        <v>0.50761421319795996</v>
      </c>
    </row>
    <row r="361" spans="1:9" x14ac:dyDescent="0.2">
      <c r="A361" s="107" t="s">
        <v>539</v>
      </c>
      <c r="B361" s="107" t="s">
        <v>199</v>
      </c>
      <c r="C361" s="107" t="s">
        <v>374</v>
      </c>
      <c r="D361" s="107">
        <v>253</v>
      </c>
      <c r="E361" s="107">
        <v>0.171641791044776</v>
      </c>
      <c r="F361" s="107">
        <v>252</v>
      </c>
      <c r="G361" s="107">
        <v>0.19858156028368801</v>
      </c>
      <c r="H361" s="107">
        <v>1</v>
      </c>
      <c r="I361" s="107">
        <v>0.39682539682539503</v>
      </c>
    </row>
    <row r="362" spans="1:9" x14ac:dyDescent="0.2">
      <c r="A362" s="107" t="s">
        <v>540</v>
      </c>
      <c r="B362" s="107" t="s">
        <v>235</v>
      </c>
      <c r="C362" s="107" t="s">
        <v>376</v>
      </c>
      <c r="D362" s="107">
        <v>3</v>
      </c>
      <c r="E362" s="107">
        <v>4.7244094488189002E-3</v>
      </c>
      <c r="F362" s="107">
        <v>2</v>
      </c>
      <c r="G362" s="107">
        <v>3.15457413249211E-3</v>
      </c>
      <c r="H362" s="107">
        <v>1</v>
      </c>
      <c r="I362" s="107">
        <v>50</v>
      </c>
    </row>
    <row r="363" spans="1:9" x14ac:dyDescent="0.2">
      <c r="A363" s="107" t="s">
        <v>551</v>
      </c>
      <c r="B363" s="107" t="s">
        <v>269</v>
      </c>
      <c r="C363" s="107" t="s">
        <v>376</v>
      </c>
      <c r="D363" s="107">
        <v>118</v>
      </c>
      <c r="E363" s="107">
        <v>3.4818530539982302E-2</v>
      </c>
      <c r="F363" s="107">
        <v>117</v>
      </c>
      <c r="G363" s="107">
        <v>3.5061432424333197E-2</v>
      </c>
      <c r="H363" s="107">
        <v>1</v>
      </c>
      <c r="I363" s="107">
        <v>0.854700854700852</v>
      </c>
    </row>
    <row r="364" spans="1:9" x14ac:dyDescent="0.2">
      <c r="A364" s="107" t="s">
        <v>543</v>
      </c>
      <c r="B364" s="107" t="s">
        <v>174</v>
      </c>
      <c r="C364" s="107" t="s">
        <v>374</v>
      </c>
      <c r="D364" s="107">
        <v>87</v>
      </c>
      <c r="E364" s="107">
        <v>0.13636363636363599</v>
      </c>
      <c r="F364" s="107">
        <v>86</v>
      </c>
      <c r="G364" s="107">
        <v>0.13395638629283499</v>
      </c>
      <c r="H364" s="107">
        <v>1</v>
      </c>
      <c r="I364" s="107">
        <v>1.16279069767442</v>
      </c>
    </row>
    <row r="365" spans="1:9" x14ac:dyDescent="0.2">
      <c r="A365" s="107" t="s">
        <v>543</v>
      </c>
      <c r="B365" s="107" t="s">
        <v>174</v>
      </c>
      <c r="C365" s="107" t="s">
        <v>373</v>
      </c>
      <c r="D365" s="107">
        <v>72</v>
      </c>
      <c r="E365" s="107">
        <v>0.112852664576803</v>
      </c>
      <c r="F365" s="107">
        <v>71</v>
      </c>
      <c r="G365" s="107">
        <v>0.11059190031152601</v>
      </c>
      <c r="H365" s="107">
        <v>1</v>
      </c>
      <c r="I365" s="107">
        <v>1.40845070422535</v>
      </c>
    </row>
    <row r="366" spans="1:9" x14ac:dyDescent="0.2">
      <c r="A366" s="107" t="s">
        <v>546</v>
      </c>
      <c r="B366" s="107" t="s">
        <v>172</v>
      </c>
      <c r="C366" s="107" t="s">
        <v>373</v>
      </c>
      <c r="D366" s="107">
        <v>14</v>
      </c>
      <c r="E366" s="107">
        <v>3.3492822966507199E-2</v>
      </c>
      <c r="F366" s="107">
        <v>13</v>
      </c>
      <c r="G366" s="107">
        <v>3.5230352303522998E-2</v>
      </c>
      <c r="H366" s="107">
        <v>1</v>
      </c>
      <c r="I366" s="107">
        <v>7.6923076923076898</v>
      </c>
    </row>
    <row r="367" spans="1:9" x14ac:dyDescent="0.2">
      <c r="A367" s="107" t="s">
        <v>547</v>
      </c>
      <c r="B367" s="107" t="s">
        <v>205</v>
      </c>
      <c r="C367" s="107" t="s">
        <v>372</v>
      </c>
      <c r="D367" s="107">
        <v>20</v>
      </c>
      <c r="E367" s="107">
        <v>3.5650623885917998E-2</v>
      </c>
      <c r="F367" s="107">
        <v>19</v>
      </c>
      <c r="G367" s="107">
        <v>3.3868092691622102E-2</v>
      </c>
      <c r="H367" s="107">
        <v>1</v>
      </c>
      <c r="I367" s="107">
        <v>5.2631578947368398</v>
      </c>
    </row>
    <row r="368" spans="1:9" x14ac:dyDescent="0.2">
      <c r="A368" s="107" t="s">
        <v>556</v>
      </c>
      <c r="B368" s="107" t="s">
        <v>213</v>
      </c>
      <c r="C368" s="107" t="s">
        <v>374</v>
      </c>
      <c r="D368" s="107">
        <v>10</v>
      </c>
      <c r="E368" s="107">
        <v>1.08342361863489E-2</v>
      </c>
      <c r="F368" s="107">
        <v>10</v>
      </c>
      <c r="G368" s="107">
        <v>1.16414435389988E-2</v>
      </c>
      <c r="H368" s="107">
        <v>0</v>
      </c>
      <c r="I368" s="107">
        <v>0</v>
      </c>
    </row>
    <row r="369" spans="1:9" x14ac:dyDescent="0.2">
      <c r="A369" s="107" t="s">
        <v>556</v>
      </c>
      <c r="B369" s="107" t="s">
        <v>213</v>
      </c>
      <c r="C369" s="107" t="s">
        <v>372</v>
      </c>
      <c r="D369" s="107">
        <v>4</v>
      </c>
      <c r="E369" s="107">
        <v>4.3336944745395404E-3</v>
      </c>
      <c r="F369" s="107">
        <v>4</v>
      </c>
      <c r="G369" s="107">
        <v>4.6565774155995299E-3</v>
      </c>
      <c r="H369" s="107">
        <v>0</v>
      </c>
      <c r="I369" s="107">
        <v>0</v>
      </c>
    </row>
    <row r="370" spans="1:9" x14ac:dyDescent="0.2">
      <c r="A370" s="107" t="s">
        <v>556</v>
      </c>
      <c r="B370" s="107" t="s">
        <v>213</v>
      </c>
      <c r="C370" s="107" t="s">
        <v>369</v>
      </c>
      <c r="D370" s="107">
        <v>2</v>
      </c>
      <c r="E370" s="107">
        <v>2.1668472372697702E-3</v>
      </c>
      <c r="F370" s="107">
        <v>2</v>
      </c>
      <c r="G370" s="107">
        <v>2.3282887077997702E-3</v>
      </c>
      <c r="H370" s="107">
        <v>0</v>
      </c>
      <c r="I370" s="107">
        <v>0</v>
      </c>
    </row>
    <row r="371" spans="1:9" x14ac:dyDescent="0.2">
      <c r="A371" s="107" t="s">
        <v>601</v>
      </c>
      <c r="B371" s="107" t="s">
        <v>273</v>
      </c>
      <c r="C371" s="107" t="s">
        <v>377</v>
      </c>
      <c r="D371" s="107">
        <v>3</v>
      </c>
      <c r="E371" s="107">
        <v>2.0891364902507E-3</v>
      </c>
      <c r="F371" s="107">
        <v>3</v>
      </c>
      <c r="G371" s="107">
        <v>2.17233888486604E-3</v>
      </c>
      <c r="H371" s="107">
        <v>0</v>
      </c>
      <c r="I371" s="107">
        <v>0</v>
      </c>
    </row>
    <row r="372" spans="1:9" x14ac:dyDescent="0.2">
      <c r="A372" s="107" t="s">
        <v>601</v>
      </c>
      <c r="B372" s="107" t="s">
        <v>273</v>
      </c>
      <c r="C372" s="107" t="s">
        <v>369</v>
      </c>
      <c r="D372" s="107">
        <v>9</v>
      </c>
      <c r="E372" s="107">
        <v>6.2674094707520899E-3</v>
      </c>
      <c r="F372" s="107">
        <v>9</v>
      </c>
      <c r="G372" s="107">
        <v>6.5170166545981201E-3</v>
      </c>
      <c r="H372" s="107">
        <v>0</v>
      </c>
      <c r="I372" s="107">
        <v>0</v>
      </c>
    </row>
    <row r="373" spans="1:9" x14ac:dyDescent="0.2">
      <c r="A373" s="107" t="s">
        <v>601</v>
      </c>
      <c r="B373" s="107" t="s">
        <v>273</v>
      </c>
      <c r="C373" s="107" t="s">
        <v>373</v>
      </c>
      <c r="D373" s="107">
        <v>33</v>
      </c>
      <c r="E373" s="107">
        <v>2.2980501392757698E-2</v>
      </c>
      <c r="F373" s="107">
        <v>33</v>
      </c>
      <c r="G373" s="107">
        <v>2.3895727733526401E-2</v>
      </c>
      <c r="H373" s="107">
        <v>0</v>
      </c>
      <c r="I373" s="107">
        <v>0</v>
      </c>
    </row>
    <row r="374" spans="1:9" x14ac:dyDescent="0.2">
      <c r="A374" s="107" t="s">
        <v>596</v>
      </c>
      <c r="B374" s="107" t="s">
        <v>247</v>
      </c>
      <c r="C374" s="107" t="s">
        <v>374</v>
      </c>
      <c r="D374" s="107">
        <v>42</v>
      </c>
      <c r="E374" s="107">
        <v>4.6614872364040001E-2</v>
      </c>
      <c r="F374" s="107">
        <v>42</v>
      </c>
      <c r="G374" s="107">
        <v>4.6306504961411199E-2</v>
      </c>
      <c r="H374" s="107">
        <v>0</v>
      </c>
      <c r="I374" s="107">
        <v>0</v>
      </c>
    </row>
    <row r="375" spans="1:9" x14ac:dyDescent="0.2">
      <c r="A375" s="107" t="s">
        <v>596</v>
      </c>
      <c r="B375" s="107" t="s">
        <v>247</v>
      </c>
      <c r="C375" s="107" t="s">
        <v>377</v>
      </c>
      <c r="D375" s="107">
        <v>1</v>
      </c>
      <c r="E375" s="107">
        <v>1.10987791342952E-3</v>
      </c>
      <c r="F375" s="107">
        <v>1</v>
      </c>
      <c r="G375" s="107">
        <v>1.10253583241455E-3</v>
      </c>
      <c r="H375" s="107">
        <v>0</v>
      </c>
      <c r="I375" s="107">
        <v>0</v>
      </c>
    </row>
    <row r="376" spans="1:9" x14ac:dyDescent="0.2">
      <c r="A376" s="107" t="s">
        <v>596</v>
      </c>
      <c r="B376" s="107" t="s">
        <v>247</v>
      </c>
      <c r="C376" s="107" t="s">
        <v>369</v>
      </c>
      <c r="D376" s="107">
        <v>2</v>
      </c>
      <c r="E376" s="107">
        <v>2.2197558268590499E-3</v>
      </c>
      <c r="F376" s="107">
        <v>2</v>
      </c>
      <c r="G376" s="107">
        <v>2.20507166482911E-3</v>
      </c>
      <c r="H376" s="107">
        <v>0</v>
      </c>
      <c r="I376" s="107">
        <v>0</v>
      </c>
    </row>
    <row r="377" spans="1:9" x14ac:dyDescent="0.2">
      <c r="A377" s="107" t="s">
        <v>607</v>
      </c>
      <c r="B377" s="107" t="s">
        <v>200</v>
      </c>
      <c r="C377" s="107" t="s">
        <v>374</v>
      </c>
      <c r="D377" s="107">
        <v>53</v>
      </c>
      <c r="E377" s="107">
        <v>0.134517766497462</v>
      </c>
      <c r="F377" s="107">
        <v>53</v>
      </c>
      <c r="G377" s="107">
        <v>0.134517766497462</v>
      </c>
      <c r="H377" s="107">
        <v>0</v>
      </c>
      <c r="I377" s="107">
        <v>0</v>
      </c>
    </row>
    <row r="378" spans="1:9" x14ac:dyDescent="0.2">
      <c r="A378" s="107" t="s">
        <v>607</v>
      </c>
      <c r="B378" s="107" t="s">
        <v>200</v>
      </c>
      <c r="C378" s="107" t="s">
        <v>370</v>
      </c>
      <c r="D378" s="107">
        <v>13</v>
      </c>
      <c r="E378" s="107">
        <v>3.2994923857868001E-2</v>
      </c>
      <c r="F378" s="107">
        <v>13</v>
      </c>
      <c r="G378" s="107">
        <v>3.2994923857868001E-2</v>
      </c>
      <c r="H378" s="107">
        <v>0</v>
      </c>
      <c r="I378" s="107">
        <v>0</v>
      </c>
    </row>
    <row r="379" spans="1:9" x14ac:dyDescent="0.2">
      <c r="A379" s="107" t="s">
        <v>607</v>
      </c>
      <c r="B379" s="107" t="s">
        <v>200</v>
      </c>
      <c r="C379" s="107" t="s">
        <v>375</v>
      </c>
      <c r="D379" s="107">
        <v>6</v>
      </c>
      <c r="E379" s="107">
        <v>1.5228426395939101E-2</v>
      </c>
      <c r="F379" s="107">
        <v>6</v>
      </c>
      <c r="G379" s="107">
        <v>1.5228426395939101E-2</v>
      </c>
      <c r="H379" s="107">
        <v>0</v>
      </c>
      <c r="I379" s="107">
        <v>0</v>
      </c>
    </row>
    <row r="380" spans="1:9" x14ac:dyDescent="0.2">
      <c r="A380" s="107" t="s">
        <v>613</v>
      </c>
      <c r="B380" s="107" t="s">
        <v>220</v>
      </c>
      <c r="C380" s="107" t="s">
        <v>371</v>
      </c>
      <c r="D380" s="107">
        <v>5</v>
      </c>
      <c r="E380" s="107">
        <v>8.9285714285714302E-2</v>
      </c>
      <c r="F380" s="107">
        <v>5</v>
      </c>
      <c r="G380" s="107">
        <v>9.0909090909090898E-2</v>
      </c>
      <c r="H380" s="107">
        <v>0</v>
      </c>
      <c r="I380" s="107">
        <v>0</v>
      </c>
    </row>
    <row r="381" spans="1:9" x14ac:dyDescent="0.2">
      <c r="A381" s="107" t="s">
        <v>613</v>
      </c>
      <c r="B381" s="107" t="s">
        <v>220</v>
      </c>
      <c r="C381" s="107" t="s">
        <v>374</v>
      </c>
      <c r="D381" s="107">
        <v>7</v>
      </c>
      <c r="E381" s="107">
        <v>0.125</v>
      </c>
      <c r="F381" s="107">
        <v>7</v>
      </c>
      <c r="G381" s="107">
        <v>0.12727272727272701</v>
      </c>
      <c r="H381" s="107">
        <v>0</v>
      </c>
      <c r="I381" s="107">
        <v>0</v>
      </c>
    </row>
    <row r="382" spans="1:9" x14ac:dyDescent="0.2">
      <c r="A382" s="107" t="s">
        <v>613</v>
      </c>
      <c r="B382" s="107" t="s">
        <v>220</v>
      </c>
      <c r="C382" s="107" t="s">
        <v>372</v>
      </c>
      <c r="D382" s="107">
        <v>14</v>
      </c>
      <c r="E382" s="107">
        <v>0.25</v>
      </c>
      <c r="F382" s="107">
        <v>14</v>
      </c>
      <c r="G382" s="107">
        <v>0.25454545454545502</v>
      </c>
      <c r="H382" s="107">
        <v>0</v>
      </c>
      <c r="I382" s="107">
        <v>0</v>
      </c>
    </row>
    <row r="383" spans="1:9" x14ac:dyDescent="0.2">
      <c r="A383" s="107" t="s">
        <v>613</v>
      </c>
      <c r="B383" s="107" t="s">
        <v>220</v>
      </c>
      <c r="C383" s="107" t="s">
        <v>376</v>
      </c>
      <c r="D383" s="107">
        <v>6</v>
      </c>
      <c r="E383" s="107">
        <v>0.107142857142857</v>
      </c>
      <c r="F383" s="107">
        <v>6</v>
      </c>
      <c r="G383" s="107">
        <v>0.109090909090909</v>
      </c>
      <c r="H383" s="107">
        <v>0</v>
      </c>
      <c r="I383" s="107">
        <v>0</v>
      </c>
    </row>
    <row r="384" spans="1:9" x14ac:dyDescent="0.2">
      <c r="A384" s="107" t="s">
        <v>613</v>
      </c>
      <c r="B384" s="107" t="s">
        <v>220</v>
      </c>
      <c r="C384" s="107" t="s">
        <v>369</v>
      </c>
      <c r="D384" s="107">
        <v>11</v>
      </c>
      <c r="E384" s="107">
        <v>0.19642857142857101</v>
      </c>
      <c r="F384" s="107">
        <v>11</v>
      </c>
      <c r="G384" s="107">
        <v>0.2</v>
      </c>
      <c r="H384" s="107">
        <v>0</v>
      </c>
      <c r="I384" s="107">
        <v>0</v>
      </c>
    </row>
    <row r="385" spans="1:9" x14ac:dyDescent="0.2">
      <c r="A385" s="107" t="s">
        <v>613</v>
      </c>
      <c r="B385" s="107" t="s">
        <v>220</v>
      </c>
      <c r="C385" s="107" t="s">
        <v>373</v>
      </c>
      <c r="D385" s="107">
        <v>6</v>
      </c>
      <c r="E385" s="107">
        <v>0.107142857142857</v>
      </c>
      <c r="F385" s="107">
        <v>6</v>
      </c>
      <c r="G385" s="107">
        <v>0.109090909090909</v>
      </c>
      <c r="H385" s="107">
        <v>0</v>
      </c>
      <c r="I385" s="107">
        <v>0</v>
      </c>
    </row>
    <row r="386" spans="1:9" x14ac:dyDescent="0.2">
      <c r="A386" s="107" t="s">
        <v>594</v>
      </c>
      <c r="B386" s="107" t="s">
        <v>182</v>
      </c>
      <c r="C386" s="107" t="s">
        <v>372</v>
      </c>
      <c r="D386" s="107">
        <v>1</v>
      </c>
      <c r="E386" s="107">
        <v>3.0807147258163901E-4</v>
      </c>
      <c r="F386" s="107">
        <v>1</v>
      </c>
      <c r="G386" s="107">
        <v>3.0487804878048802E-4</v>
      </c>
      <c r="H386" s="107">
        <v>0</v>
      </c>
      <c r="I386" s="107">
        <v>0</v>
      </c>
    </row>
    <row r="387" spans="1:9" x14ac:dyDescent="0.2">
      <c r="A387" s="107" t="s">
        <v>594</v>
      </c>
      <c r="B387" s="107" t="s">
        <v>182</v>
      </c>
      <c r="C387" s="107" t="s">
        <v>376</v>
      </c>
      <c r="D387" s="107">
        <v>8</v>
      </c>
      <c r="E387" s="107">
        <v>2.4645717806531099E-3</v>
      </c>
      <c r="F387" s="107">
        <v>8</v>
      </c>
      <c r="G387" s="107">
        <v>2.4390243902438998E-3</v>
      </c>
      <c r="H387" s="107">
        <v>0</v>
      </c>
      <c r="I387" s="107">
        <v>0</v>
      </c>
    </row>
    <row r="388" spans="1:9" x14ac:dyDescent="0.2">
      <c r="A388" s="107" t="s">
        <v>609</v>
      </c>
      <c r="B388" s="107" t="s">
        <v>265</v>
      </c>
      <c r="C388" s="107" t="s">
        <v>374</v>
      </c>
      <c r="D388" s="107">
        <v>33</v>
      </c>
      <c r="E388" s="107">
        <v>8.2294264339152101E-2</v>
      </c>
      <c r="F388" s="107">
        <v>33</v>
      </c>
      <c r="G388" s="107">
        <v>8.3333333333333301E-2</v>
      </c>
      <c r="H388" s="107">
        <v>0</v>
      </c>
      <c r="I388" s="107">
        <v>0</v>
      </c>
    </row>
    <row r="389" spans="1:9" x14ac:dyDescent="0.2">
      <c r="A389" s="107" t="s">
        <v>609</v>
      </c>
      <c r="B389" s="107" t="s">
        <v>265</v>
      </c>
      <c r="C389" s="107" t="s">
        <v>372</v>
      </c>
      <c r="D389" s="107">
        <v>8</v>
      </c>
      <c r="E389" s="107">
        <v>1.9950124688279301E-2</v>
      </c>
      <c r="F389" s="107">
        <v>8</v>
      </c>
      <c r="G389" s="107">
        <v>2.02020202020202E-2</v>
      </c>
      <c r="H389" s="107">
        <v>0</v>
      </c>
      <c r="I389" s="107">
        <v>0</v>
      </c>
    </row>
    <row r="390" spans="1:9" x14ac:dyDescent="0.2">
      <c r="A390" s="107" t="s">
        <v>609</v>
      </c>
      <c r="B390" s="107" t="s">
        <v>265</v>
      </c>
      <c r="C390" s="107" t="s">
        <v>376</v>
      </c>
      <c r="D390" s="107">
        <v>3</v>
      </c>
      <c r="E390" s="107">
        <v>7.4812967581047397E-3</v>
      </c>
      <c r="F390" s="107">
        <v>3</v>
      </c>
      <c r="G390" s="107">
        <v>7.5757575757575803E-3</v>
      </c>
      <c r="H390" s="107">
        <v>0</v>
      </c>
      <c r="I390" s="107">
        <v>0</v>
      </c>
    </row>
    <row r="391" spans="1:9" x14ac:dyDescent="0.2">
      <c r="A391" s="107" t="s">
        <v>610</v>
      </c>
      <c r="B391" s="107" t="s">
        <v>195</v>
      </c>
      <c r="C391" s="107" t="s">
        <v>374</v>
      </c>
      <c r="D391" s="107">
        <v>59</v>
      </c>
      <c r="E391" s="107">
        <v>3.6851967520299803E-2</v>
      </c>
      <c r="F391" s="107">
        <v>59</v>
      </c>
      <c r="G391" s="107">
        <v>3.8089089735313102E-2</v>
      </c>
      <c r="H391" s="107">
        <v>0</v>
      </c>
      <c r="I391" s="107">
        <v>0</v>
      </c>
    </row>
    <row r="392" spans="1:9" x14ac:dyDescent="0.2">
      <c r="A392" s="107" t="s">
        <v>610</v>
      </c>
      <c r="B392" s="107" t="s">
        <v>195</v>
      </c>
      <c r="C392" s="107" t="s">
        <v>377</v>
      </c>
      <c r="D392" s="107">
        <v>2</v>
      </c>
      <c r="E392" s="107">
        <v>1.24921923797626E-3</v>
      </c>
      <c r="F392" s="107">
        <v>2</v>
      </c>
      <c r="G392" s="107">
        <v>1.2911555842479001E-3</v>
      </c>
      <c r="H392" s="107">
        <v>0</v>
      </c>
      <c r="I392" s="107">
        <v>0</v>
      </c>
    </row>
    <row r="393" spans="1:9" x14ac:dyDescent="0.2">
      <c r="A393" s="107" t="s">
        <v>550</v>
      </c>
      <c r="B393" s="107" t="s">
        <v>236</v>
      </c>
      <c r="C393" s="107" t="s">
        <v>371</v>
      </c>
      <c r="D393" s="107">
        <v>14</v>
      </c>
      <c r="E393" s="107">
        <v>0.66666666666666696</v>
      </c>
      <c r="F393" s="107">
        <v>14</v>
      </c>
      <c r="G393" s="107">
        <v>0.66666666666666696</v>
      </c>
      <c r="H393" s="107">
        <v>0</v>
      </c>
      <c r="I393" s="107">
        <v>0</v>
      </c>
    </row>
    <row r="394" spans="1:9" x14ac:dyDescent="0.2">
      <c r="A394" s="107" t="s">
        <v>550</v>
      </c>
      <c r="B394" s="107" t="s">
        <v>236</v>
      </c>
      <c r="C394" s="107" t="s">
        <v>374</v>
      </c>
      <c r="D394" s="107">
        <v>5</v>
      </c>
      <c r="E394" s="107">
        <v>0.238095238095238</v>
      </c>
      <c r="F394" s="107">
        <v>5</v>
      </c>
      <c r="G394" s="107">
        <v>0.238095238095238</v>
      </c>
      <c r="H394" s="107">
        <v>0</v>
      </c>
      <c r="I394" s="107">
        <v>0</v>
      </c>
    </row>
    <row r="395" spans="1:9" x14ac:dyDescent="0.2">
      <c r="A395" s="107" t="s">
        <v>550</v>
      </c>
      <c r="B395" s="107" t="s">
        <v>236</v>
      </c>
      <c r="C395" s="107" t="s">
        <v>369</v>
      </c>
      <c r="D395" s="107">
        <v>2</v>
      </c>
      <c r="E395" s="107">
        <v>9.5238095238095205E-2</v>
      </c>
      <c r="F395" s="107">
        <v>2</v>
      </c>
      <c r="G395" s="107">
        <v>9.5238095238095205E-2</v>
      </c>
      <c r="H395" s="107">
        <v>0</v>
      </c>
      <c r="I395" s="107">
        <v>0</v>
      </c>
    </row>
    <row r="396" spans="1:9" x14ac:dyDescent="0.2">
      <c r="A396" s="107" t="s">
        <v>615</v>
      </c>
      <c r="B396" s="107" t="s">
        <v>237</v>
      </c>
      <c r="C396" s="107" t="s">
        <v>371</v>
      </c>
      <c r="D396" s="107">
        <v>24</v>
      </c>
      <c r="E396" s="107">
        <v>4.3715846994535498E-2</v>
      </c>
      <c r="F396" s="107">
        <v>24</v>
      </c>
      <c r="G396" s="107">
        <v>4.3715846994535498E-2</v>
      </c>
      <c r="H396" s="107">
        <v>0</v>
      </c>
      <c r="I396" s="107">
        <v>0</v>
      </c>
    </row>
    <row r="397" spans="1:9" x14ac:dyDescent="0.2">
      <c r="A397" s="107" t="s">
        <v>615</v>
      </c>
      <c r="B397" s="107" t="s">
        <v>237</v>
      </c>
      <c r="C397" s="107" t="s">
        <v>372</v>
      </c>
      <c r="D397" s="107">
        <v>28</v>
      </c>
      <c r="E397" s="107">
        <v>5.1001821493624797E-2</v>
      </c>
      <c r="F397" s="107">
        <v>28</v>
      </c>
      <c r="G397" s="107">
        <v>5.1001821493624797E-2</v>
      </c>
      <c r="H397" s="107">
        <v>0</v>
      </c>
      <c r="I397" s="107">
        <v>0</v>
      </c>
    </row>
    <row r="398" spans="1:9" x14ac:dyDescent="0.2">
      <c r="A398" s="107" t="s">
        <v>615</v>
      </c>
      <c r="B398" s="107" t="s">
        <v>237</v>
      </c>
      <c r="C398" s="107" t="s">
        <v>376</v>
      </c>
      <c r="D398" s="107">
        <v>126</v>
      </c>
      <c r="E398" s="107">
        <v>0.22950819672131101</v>
      </c>
      <c r="F398" s="107">
        <v>126</v>
      </c>
      <c r="G398" s="107">
        <v>0.22950819672131101</v>
      </c>
      <c r="H398" s="107">
        <v>0</v>
      </c>
      <c r="I398" s="107">
        <v>0</v>
      </c>
    </row>
    <row r="399" spans="1:9" x14ac:dyDescent="0.2">
      <c r="A399" s="107" t="s">
        <v>615</v>
      </c>
      <c r="B399" s="107" t="s">
        <v>237</v>
      </c>
      <c r="C399" s="107" t="s">
        <v>373</v>
      </c>
      <c r="D399" s="107">
        <v>7</v>
      </c>
      <c r="E399" s="107">
        <v>1.2750455373406199E-2</v>
      </c>
      <c r="F399" s="107">
        <v>7</v>
      </c>
      <c r="G399" s="107">
        <v>1.2750455373406199E-2</v>
      </c>
      <c r="H399" s="107">
        <v>0</v>
      </c>
      <c r="I399" s="107">
        <v>0</v>
      </c>
    </row>
    <row r="400" spans="1:9" x14ac:dyDescent="0.2">
      <c r="A400" s="107" t="s">
        <v>600</v>
      </c>
      <c r="B400" s="107" t="s">
        <v>268</v>
      </c>
      <c r="C400" s="107" t="s">
        <v>369</v>
      </c>
      <c r="D400" s="107">
        <v>9</v>
      </c>
      <c r="E400" s="107">
        <v>3.8944180008654299E-3</v>
      </c>
      <c r="F400" s="107">
        <v>9</v>
      </c>
      <c r="G400" s="107">
        <v>3.9717563989408603E-3</v>
      </c>
      <c r="H400" s="107">
        <v>0</v>
      </c>
      <c r="I400" s="107">
        <v>0</v>
      </c>
    </row>
    <row r="401" spans="1:9" x14ac:dyDescent="0.2">
      <c r="A401" s="107" t="s">
        <v>598</v>
      </c>
      <c r="B401" s="107" t="s">
        <v>260</v>
      </c>
      <c r="C401" s="107" t="s">
        <v>370</v>
      </c>
      <c r="D401" s="107">
        <v>7</v>
      </c>
      <c r="E401" s="107">
        <v>1.1532125205930799E-2</v>
      </c>
      <c r="F401" s="107">
        <v>7</v>
      </c>
      <c r="G401" s="107">
        <v>1.19453924914676E-2</v>
      </c>
      <c r="H401" s="107">
        <v>0</v>
      </c>
      <c r="I401" s="107">
        <v>0</v>
      </c>
    </row>
    <row r="402" spans="1:9" x14ac:dyDescent="0.2">
      <c r="A402" s="107" t="s">
        <v>598</v>
      </c>
      <c r="B402" s="107" t="s">
        <v>260</v>
      </c>
      <c r="C402" s="107" t="s">
        <v>369</v>
      </c>
      <c r="D402" s="107">
        <v>5</v>
      </c>
      <c r="E402" s="107">
        <v>8.2372322899505798E-3</v>
      </c>
      <c r="F402" s="107">
        <v>5</v>
      </c>
      <c r="G402" s="107">
        <v>8.5324232081911301E-3</v>
      </c>
      <c r="H402" s="107">
        <v>0</v>
      </c>
      <c r="I402" s="107">
        <v>0</v>
      </c>
    </row>
    <row r="403" spans="1:9" x14ac:dyDescent="0.2">
      <c r="A403" s="107" t="s">
        <v>599</v>
      </c>
      <c r="B403" s="107" t="s">
        <v>261</v>
      </c>
      <c r="C403" s="107" t="s">
        <v>377</v>
      </c>
      <c r="D403" s="107">
        <v>1</v>
      </c>
      <c r="E403" s="107">
        <v>7.7459333849728897E-4</v>
      </c>
      <c r="F403" s="107">
        <v>1</v>
      </c>
      <c r="G403" s="107">
        <v>7.7942322681215901E-4</v>
      </c>
      <c r="H403" s="107">
        <v>0</v>
      </c>
      <c r="I403" s="107">
        <v>0</v>
      </c>
    </row>
    <row r="404" spans="1:9" x14ac:dyDescent="0.2">
      <c r="A404" s="107" t="s">
        <v>599</v>
      </c>
      <c r="B404" s="107" t="s">
        <v>261</v>
      </c>
      <c r="C404" s="107" t="s">
        <v>375</v>
      </c>
      <c r="D404" s="107">
        <v>261</v>
      </c>
      <c r="E404" s="107">
        <v>0.20216886134779199</v>
      </c>
      <c r="F404" s="107">
        <v>261</v>
      </c>
      <c r="G404" s="107">
        <v>0.203429462197974</v>
      </c>
      <c r="H404" s="107">
        <v>0</v>
      </c>
      <c r="I404" s="107">
        <v>0</v>
      </c>
    </row>
    <row r="405" spans="1:9" x14ac:dyDescent="0.2">
      <c r="A405" s="107" t="s">
        <v>599</v>
      </c>
      <c r="B405" s="107" t="s">
        <v>261</v>
      </c>
      <c r="C405" s="107" t="s">
        <v>376</v>
      </c>
      <c r="D405" s="107">
        <v>267</v>
      </c>
      <c r="E405" s="107">
        <v>0.20681642137877601</v>
      </c>
      <c r="F405" s="107">
        <v>267</v>
      </c>
      <c r="G405" s="107">
        <v>0.20810600155884601</v>
      </c>
      <c r="H405" s="107">
        <v>0</v>
      </c>
      <c r="I405" s="107">
        <v>0</v>
      </c>
    </row>
    <row r="406" spans="1:9" x14ac:dyDescent="0.2">
      <c r="A406" s="107" t="s">
        <v>599</v>
      </c>
      <c r="B406" s="107" t="s">
        <v>261</v>
      </c>
      <c r="C406" s="107" t="s">
        <v>369</v>
      </c>
      <c r="D406" s="107">
        <v>31</v>
      </c>
      <c r="E406" s="107">
        <v>2.4012393493415999E-2</v>
      </c>
      <c r="F406" s="107">
        <v>31</v>
      </c>
      <c r="G406" s="107">
        <v>2.41621200311769E-2</v>
      </c>
      <c r="H406" s="107">
        <v>0</v>
      </c>
      <c r="I406" s="107">
        <v>0</v>
      </c>
    </row>
    <row r="407" spans="1:9" x14ac:dyDescent="0.2">
      <c r="A407" s="107" t="s">
        <v>616</v>
      </c>
      <c r="B407" s="107" t="s">
        <v>214</v>
      </c>
      <c r="C407" s="107" t="s">
        <v>371</v>
      </c>
      <c r="D407" s="107">
        <v>3</v>
      </c>
      <c r="E407" s="107">
        <v>6.1224489795918401E-2</v>
      </c>
      <c r="F407" s="107">
        <v>3</v>
      </c>
      <c r="G407" s="107">
        <v>6.1224489795918401E-2</v>
      </c>
      <c r="H407" s="107">
        <v>0</v>
      </c>
      <c r="I407" s="107">
        <v>0</v>
      </c>
    </row>
    <row r="408" spans="1:9" x14ac:dyDescent="0.2">
      <c r="A408" s="107" t="s">
        <v>616</v>
      </c>
      <c r="B408" s="107" t="s">
        <v>214</v>
      </c>
      <c r="C408" s="107" t="s">
        <v>374</v>
      </c>
      <c r="D408" s="107">
        <v>32</v>
      </c>
      <c r="E408" s="107">
        <v>0.65306122448979598</v>
      </c>
      <c r="F408" s="107">
        <v>32</v>
      </c>
      <c r="G408" s="107">
        <v>0.65306122448979598</v>
      </c>
      <c r="H408" s="107">
        <v>0</v>
      </c>
      <c r="I408" s="107">
        <v>0</v>
      </c>
    </row>
    <row r="409" spans="1:9" x14ac:dyDescent="0.2">
      <c r="A409" s="107" t="s">
        <v>616</v>
      </c>
      <c r="B409" s="107" t="s">
        <v>214</v>
      </c>
      <c r="C409" s="107" t="s">
        <v>370</v>
      </c>
      <c r="D409" s="107">
        <v>8</v>
      </c>
      <c r="E409" s="107">
        <v>0.16326530612244899</v>
      </c>
      <c r="F409" s="107">
        <v>8</v>
      </c>
      <c r="G409" s="107">
        <v>0.16326530612244899</v>
      </c>
      <c r="H409" s="107">
        <v>0</v>
      </c>
      <c r="I409" s="107">
        <v>0</v>
      </c>
    </row>
    <row r="410" spans="1:9" x14ac:dyDescent="0.2">
      <c r="A410" s="107" t="s">
        <v>616</v>
      </c>
      <c r="B410" s="107" t="s">
        <v>214</v>
      </c>
      <c r="C410" s="107" t="s">
        <v>372</v>
      </c>
      <c r="D410" s="107">
        <v>2</v>
      </c>
      <c r="E410" s="107">
        <v>4.08163265306122E-2</v>
      </c>
      <c r="F410" s="107">
        <v>2</v>
      </c>
      <c r="G410" s="107">
        <v>4.08163265306122E-2</v>
      </c>
      <c r="H410" s="107">
        <v>0</v>
      </c>
      <c r="I410" s="107">
        <v>0</v>
      </c>
    </row>
    <row r="411" spans="1:9" x14ac:dyDescent="0.2">
      <c r="A411" s="107" t="s">
        <v>616</v>
      </c>
      <c r="B411" s="107" t="s">
        <v>214</v>
      </c>
      <c r="C411" s="107" t="s">
        <v>376</v>
      </c>
      <c r="D411" s="107">
        <v>4</v>
      </c>
      <c r="E411" s="107">
        <v>8.1632653061224497E-2</v>
      </c>
      <c r="F411" s="107">
        <v>4</v>
      </c>
      <c r="G411" s="107">
        <v>8.1632653061224497E-2</v>
      </c>
      <c r="H411" s="107">
        <v>0</v>
      </c>
      <c r="I411" s="107">
        <v>0</v>
      </c>
    </row>
    <row r="412" spans="1:9" x14ac:dyDescent="0.2">
      <c r="A412" s="107" t="s">
        <v>606</v>
      </c>
      <c r="B412" s="107" t="s">
        <v>188</v>
      </c>
      <c r="C412" s="107" t="s">
        <v>371</v>
      </c>
      <c r="D412" s="107">
        <v>17</v>
      </c>
      <c r="E412" s="107">
        <v>2.6194144838212599E-2</v>
      </c>
      <c r="F412" s="107">
        <v>17</v>
      </c>
      <c r="G412" s="107">
        <v>2.6073619631901801E-2</v>
      </c>
      <c r="H412" s="107">
        <v>0</v>
      </c>
      <c r="I412" s="107">
        <v>0</v>
      </c>
    </row>
    <row r="413" spans="1:9" x14ac:dyDescent="0.2">
      <c r="A413" s="107" t="s">
        <v>606</v>
      </c>
      <c r="B413" s="107" t="s">
        <v>188</v>
      </c>
      <c r="C413" s="107" t="s">
        <v>372</v>
      </c>
      <c r="D413" s="107">
        <v>86</v>
      </c>
      <c r="E413" s="107">
        <v>0.13251155624037</v>
      </c>
      <c r="F413" s="107">
        <v>86</v>
      </c>
      <c r="G413" s="107">
        <v>0.13190184049079801</v>
      </c>
      <c r="H413" s="107">
        <v>0</v>
      </c>
      <c r="I413" s="107">
        <v>0</v>
      </c>
    </row>
    <row r="414" spans="1:9" x14ac:dyDescent="0.2">
      <c r="A414" s="107" t="s">
        <v>606</v>
      </c>
      <c r="B414" s="107" t="s">
        <v>188</v>
      </c>
      <c r="C414" s="107" t="s">
        <v>373</v>
      </c>
      <c r="D414" s="107">
        <v>6</v>
      </c>
      <c r="E414" s="107">
        <v>9.2449922958397508E-3</v>
      </c>
      <c r="F414" s="107">
        <v>6</v>
      </c>
      <c r="G414" s="107">
        <v>9.2024539877300603E-3</v>
      </c>
      <c r="H414" s="107">
        <v>0</v>
      </c>
      <c r="I414" s="107">
        <v>0</v>
      </c>
    </row>
    <row r="415" spans="1:9" x14ac:dyDescent="0.2">
      <c r="A415" s="107" t="s">
        <v>617</v>
      </c>
      <c r="B415" s="107" t="s">
        <v>221</v>
      </c>
      <c r="C415" s="107" t="s">
        <v>371</v>
      </c>
      <c r="D415" s="107">
        <v>1</v>
      </c>
      <c r="E415" s="107">
        <v>4.8543689320388302E-3</v>
      </c>
      <c r="F415" s="107">
        <v>1</v>
      </c>
      <c r="G415" s="107">
        <v>5.78034682080925E-3</v>
      </c>
      <c r="H415" s="107">
        <v>0</v>
      </c>
      <c r="I415" s="107">
        <v>0</v>
      </c>
    </row>
    <row r="416" spans="1:9" x14ac:dyDescent="0.2">
      <c r="A416" s="107" t="s">
        <v>617</v>
      </c>
      <c r="B416" s="107" t="s">
        <v>221</v>
      </c>
      <c r="C416" s="107" t="s">
        <v>374</v>
      </c>
      <c r="D416" s="107">
        <v>8</v>
      </c>
      <c r="E416" s="107">
        <v>3.8834951456310697E-2</v>
      </c>
      <c r="F416" s="107">
        <v>8</v>
      </c>
      <c r="G416" s="107">
        <v>4.6242774566474E-2</v>
      </c>
      <c r="H416" s="107">
        <v>0</v>
      </c>
      <c r="I416" s="107">
        <v>0</v>
      </c>
    </row>
    <row r="417" spans="1:9" x14ac:dyDescent="0.2">
      <c r="A417" s="107" t="s">
        <v>617</v>
      </c>
      <c r="B417" s="107" t="s">
        <v>221</v>
      </c>
      <c r="C417" s="107" t="s">
        <v>372</v>
      </c>
      <c r="D417" s="107">
        <v>32</v>
      </c>
      <c r="E417" s="107">
        <v>0.15533980582524301</v>
      </c>
      <c r="F417" s="107">
        <v>32</v>
      </c>
      <c r="G417" s="107">
        <v>0.184971098265896</v>
      </c>
      <c r="H417" s="107">
        <v>0</v>
      </c>
      <c r="I417" s="107">
        <v>0</v>
      </c>
    </row>
    <row r="418" spans="1:9" x14ac:dyDescent="0.2">
      <c r="A418" s="107" t="s">
        <v>617</v>
      </c>
      <c r="B418" s="107" t="s">
        <v>221</v>
      </c>
      <c r="C418" s="107" t="s">
        <v>376</v>
      </c>
      <c r="D418" s="107">
        <v>8</v>
      </c>
      <c r="E418" s="107">
        <v>3.8834951456310697E-2</v>
      </c>
      <c r="F418" s="107">
        <v>8</v>
      </c>
      <c r="G418" s="107">
        <v>4.6242774566474E-2</v>
      </c>
      <c r="H418" s="107">
        <v>0</v>
      </c>
      <c r="I418" s="107">
        <v>0</v>
      </c>
    </row>
    <row r="419" spans="1:9" x14ac:dyDescent="0.2">
      <c r="A419" s="107" t="s">
        <v>617</v>
      </c>
      <c r="B419" s="107" t="s">
        <v>221</v>
      </c>
      <c r="C419" s="107" t="s">
        <v>369</v>
      </c>
      <c r="D419" s="107">
        <v>1</v>
      </c>
      <c r="E419" s="107">
        <v>4.8543689320388302E-3</v>
      </c>
      <c r="F419" s="107">
        <v>1</v>
      </c>
      <c r="G419" s="107">
        <v>5.78034682080925E-3</v>
      </c>
      <c r="H419" s="107">
        <v>0</v>
      </c>
      <c r="I419" s="107">
        <v>0</v>
      </c>
    </row>
    <row r="420" spans="1:9" x14ac:dyDescent="0.2">
      <c r="A420" s="107" t="s">
        <v>614</v>
      </c>
      <c r="B420" s="107" t="s">
        <v>253</v>
      </c>
      <c r="C420" s="107" t="s">
        <v>371</v>
      </c>
      <c r="D420" s="107">
        <v>23</v>
      </c>
      <c r="E420" s="107">
        <v>4.3151969981238297E-2</v>
      </c>
      <c r="F420" s="107">
        <v>23</v>
      </c>
      <c r="G420" s="107">
        <v>4.3233082706766901E-2</v>
      </c>
      <c r="H420" s="107">
        <v>0</v>
      </c>
      <c r="I420" s="107">
        <v>0</v>
      </c>
    </row>
    <row r="421" spans="1:9" x14ac:dyDescent="0.2">
      <c r="A421" s="107" t="s">
        <v>614</v>
      </c>
      <c r="B421" s="107" t="s">
        <v>253</v>
      </c>
      <c r="C421" s="107" t="s">
        <v>374</v>
      </c>
      <c r="D421" s="107">
        <v>254</v>
      </c>
      <c r="E421" s="107">
        <v>0.476547842401501</v>
      </c>
      <c r="F421" s="107">
        <v>254</v>
      </c>
      <c r="G421" s="107">
        <v>0.477443609022556</v>
      </c>
      <c r="H421" s="107">
        <v>0</v>
      </c>
      <c r="I421" s="107">
        <v>0</v>
      </c>
    </row>
    <row r="422" spans="1:9" x14ac:dyDescent="0.2">
      <c r="A422" s="107" t="s">
        <v>611</v>
      </c>
      <c r="B422" s="107" t="s">
        <v>275</v>
      </c>
      <c r="C422" s="107" t="s">
        <v>370</v>
      </c>
      <c r="D422" s="107">
        <v>18</v>
      </c>
      <c r="E422" s="107">
        <v>5.67465321563682E-3</v>
      </c>
      <c r="F422" s="107">
        <v>18</v>
      </c>
      <c r="G422" s="107">
        <v>5.7859209257473503E-3</v>
      </c>
      <c r="H422" s="107">
        <v>0</v>
      </c>
      <c r="I422" s="107">
        <v>0</v>
      </c>
    </row>
    <row r="423" spans="1:9" x14ac:dyDescent="0.2">
      <c r="A423" s="107" t="s">
        <v>611</v>
      </c>
      <c r="B423" s="107" t="s">
        <v>275</v>
      </c>
      <c r="C423" s="107" t="s">
        <v>376</v>
      </c>
      <c r="D423" s="107">
        <v>49</v>
      </c>
      <c r="E423" s="107">
        <v>1.5447667087011299E-2</v>
      </c>
      <c r="F423" s="107">
        <v>49</v>
      </c>
      <c r="G423" s="107">
        <v>1.5750562520090002E-2</v>
      </c>
      <c r="H423" s="107">
        <v>0</v>
      </c>
      <c r="I423" s="107">
        <v>0</v>
      </c>
    </row>
    <row r="424" spans="1:9" x14ac:dyDescent="0.2">
      <c r="A424" s="107" t="s">
        <v>560</v>
      </c>
      <c r="B424" s="107" t="s">
        <v>222</v>
      </c>
      <c r="C424" s="107" t="s">
        <v>371</v>
      </c>
      <c r="D424" s="107">
        <v>3</v>
      </c>
      <c r="E424" s="107">
        <v>3.6144578313252997E-2</v>
      </c>
      <c r="F424" s="107">
        <v>3</v>
      </c>
      <c r="G424" s="107">
        <v>3.7499999999999999E-2</v>
      </c>
      <c r="H424" s="107">
        <v>0</v>
      </c>
      <c r="I424" s="107">
        <v>0</v>
      </c>
    </row>
    <row r="425" spans="1:9" x14ac:dyDescent="0.2">
      <c r="A425" s="107" t="s">
        <v>560</v>
      </c>
      <c r="B425" s="107" t="s">
        <v>222</v>
      </c>
      <c r="C425" s="107" t="s">
        <v>370</v>
      </c>
      <c r="D425" s="107">
        <v>1</v>
      </c>
      <c r="E425" s="107">
        <v>1.20481927710843E-2</v>
      </c>
      <c r="F425" s="107">
        <v>1</v>
      </c>
      <c r="G425" s="107">
        <v>1.2500000000000001E-2</v>
      </c>
      <c r="H425" s="107">
        <v>0</v>
      </c>
      <c r="I425" s="107">
        <v>0</v>
      </c>
    </row>
    <row r="426" spans="1:9" x14ac:dyDescent="0.2">
      <c r="A426" s="107" t="s">
        <v>603</v>
      </c>
      <c r="B426" s="107" t="s">
        <v>160</v>
      </c>
      <c r="C426" s="107" t="s">
        <v>375</v>
      </c>
      <c r="D426" s="107">
        <v>82</v>
      </c>
      <c r="E426" s="107">
        <v>1.44569816643159E-2</v>
      </c>
      <c r="F426" s="107">
        <v>82</v>
      </c>
      <c r="G426" s="107">
        <v>1.4303157160299999E-2</v>
      </c>
      <c r="H426" s="107">
        <v>0</v>
      </c>
      <c r="I426" s="107">
        <v>0</v>
      </c>
    </row>
    <row r="427" spans="1:9" x14ac:dyDescent="0.2">
      <c r="A427" s="107" t="s">
        <v>618</v>
      </c>
      <c r="B427" s="107" t="s">
        <v>201</v>
      </c>
      <c r="C427" s="107" t="s">
        <v>372</v>
      </c>
      <c r="D427" s="107">
        <v>7</v>
      </c>
      <c r="E427" s="107">
        <v>0.14583333333333301</v>
      </c>
      <c r="F427" s="107">
        <v>7</v>
      </c>
      <c r="G427" s="107">
        <v>0.14285714285714299</v>
      </c>
      <c r="H427" s="107">
        <v>0</v>
      </c>
      <c r="I427" s="107">
        <v>0</v>
      </c>
    </row>
    <row r="428" spans="1:9" x14ac:dyDescent="0.2">
      <c r="A428" s="107" t="s">
        <v>618</v>
      </c>
      <c r="B428" s="107" t="s">
        <v>201</v>
      </c>
      <c r="C428" s="107" t="s">
        <v>376</v>
      </c>
      <c r="D428" s="107">
        <v>18</v>
      </c>
      <c r="E428" s="107">
        <v>0.375</v>
      </c>
      <c r="F428" s="107">
        <v>18</v>
      </c>
      <c r="G428" s="107">
        <v>0.36734693877551</v>
      </c>
      <c r="H428" s="107">
        <v>0</v>
      </c>
      <c r="I428" s="107">
        <v>0</v>
      </c>
    </row>
    <row r="429" spans="1:9" x14ac:dyDescent="0.2">
      <c r="A429" s="107" t="s">
        <v>618</v>
      </c>
      <c r="B429" s="107" t="s">
        <v>201</v>
      </c>
      <c r="C429" s="107" t="s">
        <v>373</v>
      </c>
      <c r="D429" s="107">
        <v>5</v>
      </c>
      <c r="E429" s="107">
        <v>0.104166666666667</v>
      </c>
      <c r="F429" s="107">
        <v>5</v>
      </c>
      <c r="G429" s="107">
        <v>0.102040816326531</v>
      </c>
      <c r="H429" s="107">
        <v>0</v>
      </c>
      <c r="I429" s="107">
        <v>0</v>
      </c>
    </row>
    <row r="430" spans="1:9" x14ac:dyDescent="0.2">
      <c r="A430" s="107" t="s">
        <v>612</v>
      </c>
      <c r="B430" s="107" t="s">
        <v>161</v>
      </c>
      <c r="C430" s="107" t="s">
        <v>373</v>
      </c>
      <c r="D430" s="107">
        <v>57</v>
      </c>
      <c r="E430" s="107">
        <v>1.9473864024598601E-2</v>
      </c>
      <c r="F430" s="107">
        <v>57</v>
      </c>
      <c r="G430" s="107">
        <v>2.09251101321586E-2</v>
      </c>
      <c r="H430" s="107">
        <v>0</v>
      </c>
      <c r="I430" s="107">
        <v>0</v>
      </c>
    </row>
    <row r="431" spans="1:9" x14ac:dyDescent="0.2">
      <c r="A431" s="107" t="s">
        <v>604</v>
      </c>
      <c r="B431" s="107" t="s">
        <v>204</v>
      </c>
      <c r="C431" s="107" t="s">
        <v>371</v>
      </c>
      <c r="D431" s="107">
        <v>79</v>
      </c>
      <c r="E431" s="107">
        <v>6.0909791827293801E-2</v>
      </c>
      <c r="F431" s="107">
        <v>79</v>
      </c>
      <c r="G431" s="107">
        <v>6.1622464898595901E-2</v>
      </c>
      <c r="H431" s="107">
        <v>0</v>
      </c>
      <c r="I431" s="107">
        <v>0</v>
      </c>
    </row>
    <row r="432" spans="1:9" x14ac:dyDescent="0.2">
      <c r="A432" s="107" t="s">
        <v>604</v>
      </c>
      <c r="B432" s="107" t="s">
        <v>204</v>
      </c>
      <c r="C432" s="107" t="s">
        <v>374</v>
      </c>
      <c r="D432" s="107">
        <v>101</v>
      </c>
      <c r="E432" s="107">
        <v>7.7872012336160396E-2</v>
      </c>
      <c r="F432" s="107">
        <v>101</v>
      </c>
      <c r="G432" s="107">
        <v>7.8783151326053E-2</v>
      </c>
      <c r="H432" s="107">
        <v>0</v>
      </c>
      <c r="I432" s="107">
        <v>0</v>
      </c>
    </row>
    <row r="433" spans="1:9" x14ac:dyDescent="0.2">
      <c r="A433" s="107" t="s">
        <v>604</v>
      </c>
      <c r="B433" s="107" t="s">
        <v>204</v>
      </c>
      <c r="C433" s="107" t="s">
        <v>377</v>
      </c>
      <c r="D433" s="107">
        <v>3</v>
      </c>
      <c r="E433" s="107">
        <v>2.3130300693908999E-3</v>
      </c>
      <c r="F433" s="107">
        <v>3</v>
      </c>
      <c r="G433" s="107">
        <v>2.3400936037441498E-3</v>
      </c>
      <c r="H433" s="107">
        <v>0</v>
      </c>
      <c r="I433" s="107">
        <v>0</v>
      </c>
    </row>
    <row r="434" spans="1:9" x14ac:dyDescent="0.2">
      <c r="A434" s="107" t="s">
        <v>604</v>
      </c>
      <c r="B434" s="107" t="s">
        <v>204</v>
      </c>
      <c r="C434" s="107" t="s">
        <v>376</v>
      </c>
      <c r="D434" s="107">
        <v>27</v>
      </c>
      <c r="E434" s="107">
        <v>2.0817270624518099E-2</v>
      </c>
      <c r="F434" s="107">
        <v>27</v>
      </c>
      <c r="G434" s="107">
        <v>2.10608424336973E-2</v>
      </c>
      <c r="H434" s="107">
        <v>0</v>
      </c>
      <c r="I434" s="107">
        <v>0</v>
      </c>
    </row>
    <row r="435" spans="1:9" x14ac:dyDescent="0.2">
      <c r="A435" s="107" t="s">
        <v>604</v>
      </c>
      <c r="B435" s="107" t="s">
        <v>204</v>
      </c>
      <c r="C435" s="107" t="s">
        <v>373</v>
      </c>
      <c r="D435" s="107">
        <v>73</v>
      </c>
      <c r="E435" s="107">
        <v>5.6283731688512001E-2</v>
      </c>
      <c r="F435" s="107">
        <v>73</v>
      </c>
      <c r="G435" s="107">
        <v>5.6942277691107601E-2</v>
      </c>
      <c r="H435" s="107">
        <v>0</v>
      </c>
      <c r="I435" s="107">
        <v>0</v>
      </c>
    </row>
    <row r="436" spans="1:9" x14ac:dyDescent="0.2">
      <c r="A436" s="107" t="s">
        <v>554</v>
      </c>
      <c r="B436" s="107" t="s">
        <v>197</v>
      </c>
      <c r="C436" s="107" t="s">
        <v>377</v>
      </c>
      <c r="D436" s="107">
        <v>26</v>
      </c>
      <c r="E436" s="107">
        <v>1.9867043631084302E-3</v>
      </c>
      <c r="F436" s="107">
        <v>26</v>
      </c>
      <c r="G436" s="107">
        <v>2.02839756592292E-3</v>
      </c>
      <c r="H436" s="107">
        <v>0</v>
      </c>
      <c r="I436" s="107">
        <v>0</v>
      </c>
    </row>
    <row r="437" spans="1:9" x14ac:dyDescent="0.2">
      <c r="A437" s="107" t="s">
        <v>559</v>
      </c>
      <c r="B437" s="107" t="s">
        <v>264</v>
      </c>
      <c r="C437" s="107" t="s">
        <v>374</v>
      </c>
      <c r="D437" s="107">
        <v>21</v>
      </c>
      <c r="E437" s="107">
        <v>3.8888888888888903E-2</v>
      </c>
      <c r="F437" s="107">
        <v>21</v>
      </c>
      <c r="G437" s="107">
        <v>3.8817005545286498E-2</v>
      </c>
      <c r="H437" s="107">
        <v>0</v>
      </c>
      <c r="I437" s="107">
        <v>0</v>
      </c>
    </row>
    <row r="438" spans="1:9" x14ac:dyDescent="0.2">
      <c r="A438" s="107" t="s">
        <v>559</v>
      </c>
      <c r="B438" s="107" t="s">
        <v>264</v>
      </c>
      <c r="C438" s="107" t="s">
        <v>376</v>
      </c>
      <c r="D438" s="107">
        <v>13</v>
      </c>
      <c r="E438" s="107">
        <v>2.4074074074074098E-2</v>
      </c>
      <c r="F438" s="107">
        <v>13</v>
      </c>
      <c r="G438" s="107">
        <v>2.4029574861367801E-2</v>
      </c>
      <c r="H438" s="107">
        <v>0</v>
      </c>
      <c r="I438" s="107">
        <v>0</v>
      </c>
    </row>
    <row r="439" spans="1:9" x14ac:dyDescent="0.2">
      <c r="A439" s="107" t="s">
        <v>559</v>
      </c>
      <c r="B439" s="107" t="s">
        <v>264</v>
      </c>
      <c r="C439" s="107" t="s">
        <v>369</v>
      </c>
      <c r="D439" s="107">
        <v>2</v>
      </c>
      <c r="E439" s="107">
        <v>3.7037037037036999E-3</v>
      </c>
      <c r="F439" s="107">
        <v>2</v>
      </c>
      <c r="G439" s="107">
        <v>3.6968576709796698E-3</v>
      </c>
      <c r="H439" s="107">
        <v>0</v>
      </c>
      <c r="I439" s="107">
        <v>0</v>
      </c>
    </row>
    <row r="440" spans="1:9" x14ac:dyDescent="0.2">
      <c r="A440" s="107" t="s">
        <v>467</v>
      </c>
      <c r="B440" s="107" t="s">
        <v>272</v>
      </c>
      <c r="C440" s="107" t="s">
        <v>373</v>
      </c>
      <c r="D440" s="107">
        <v>49</v>
      </c>
      <c r="E440" s="107">
        <v>1.26516911954557E-2</v>
      </c>
      <c r="F440" s="107">
        <v>49</v>
      </c>
      <c r="G440" s="107">
        <v>1.27405096203848E-2</v>
      </c>
      <c r="H440" s="107">
        <v>0</v>
      </c>
      <c r="I440" s="107">
        <v>0</v>
      </c>
    </row>
    <row r="441" spans="1:9" x14ac:dyDescent="0.2">
      <c r="A441" s="107" t="s">
        <v>468</v>
      </c>
      <c r="B441" s="107" t="s">
        <v>215</v>
      </c>
      <c r="C441" s="107" t="s">
        <v>371</v>
      </c>
      <c r="D441" s="107">
        <v>8</v>
      </c>
      <c r="E441" s="107">
        <v>2.14477211796247E-2</v>
      </c>
      <c r="F441" s="107">
        <v>8</v>
      </c>
      <c r="G441" s="107">
        <v>2.15633423180593E-2</v>
      </c>
      <c r="H441" s="107">
        <v>0</v>
      </c>
      <c r="I441" s="107">
        <v>0</v>
      </c>
    </row>
    <row r="442" spans="1:9" x14ac:dyDescent="0.2">
      <c r="A442" s="107" t="s">
        <v>468</v>
      </c>
      <c r="B442" s="107" t="s">
        <v>215</v>
      </c>
      <c r="C442" s="107" t="s">
        <v>373</v>
      </c>
      <c r="D442" s="107">
        <v>5</v>
      </c>
      <c r="E442" s="107">
        <v>1.34048257372654E-2</v>
      </c>
      <c r="F442" s="107">
        <v>5</v>
      </c>
      <c r="G442" s="107">
        <v>1.3477088948787099E-2</v>
      </c>
      <c r="H442" s="107">
        <v>0</v>
      </c>
      <c r="I442" s="107">
        <v>0</v>
      </c>
    </row>
    <row r="443" spans="1:9" x14ac:dyDescent="0.2">
      <c r="A443" s="107" t="s">
        <v>469</v>
      </c>
      <c r="B443" s="107" t="s">
        <v>276</v>
      </c>
      <c r="C443" s="107" t="s">
        <v>376</v>
      </c>
      <c r="D443" s="107">
        <v>310</v>
      </c>
      <c r="E443" s="107">
        <v>6.0311284046692601E-2</v>
      </c>
      <c r="F443" s="107">
        <v>310</v>
      </c>
      <c r="G443" s="107">
        <v>6.1459159397303703E-2</v>
      </c>
      <c r="H443" s="107">
        <v>0</v>
      </c>
      <c r="I443" s="107">
        <v>0</v>
      </c>
    </row>
    <row r="444" spans="1:9" x14ac:dyDescent="0.2">
      <c r="A444" s="107" t="s">
        <v>470</v>
      </c>
      <c r="B444" s="107" t="s">
        <v>271</v>
      </c>
      <c r="C444" s="107" t="s">
        <v>374</v>
      </c>
      <c r="D444" s="107">
        <v>11</v>
      </c>
      <c r="E444" s="107">
        <v>1.7322834645669302E-2</v>
      </c>
      <c r="F444" s="107">
        <v>11</v>
      </c>
      <c r="G444" s="107">
        <v>1.77993527508091E-2</v>
      </c>
      <c r="H444" s="107">
        <v>0</v>
      </c>
      <c r="I444" s="107">
        <v>0</v>
      </c>
    </row>
    <row r="445" spans="1:9" x14ac:dyDescent="0.2">
      <c r="A445" s="107" t="s">
        <v>562</v>
      </c>
      <c r="B445" s="107" t="s">
        <v>254</v>
      </c>
      <c r="C445" s="107" t="s">
        <v>375</v>
      </c>
      <c r="D445" s="107">
        <v>4</v>
      </c>
      <c r="E445" s="107">
        <v>5.0549728295210396E-4</v>
      </c>
      <c r="F445" s="107">
        <v>4</v>
      </c>
      <c r="G445" s="107">
        <v>4.9609326553392002E-4</v>
      </c>
      <c r="H445" s="107">
        <v>0</v>
      </c>
      <c r="I445" s="107">
        <v>0</v>
      </c>
    </row>
    <row r="446" spans="1:9" x14ac:dyDescent="0.2">
      <c r="A446" s="107" t="s">
        <v>471</v>
      </c>
      <c r="B446" s="107" t="s">
        <v>184</v>
      </c>
      <c r="C446" s="107" t="s">
        <v>372</v>
      </c>
      <c r="D446" s="107">
        <v>9</v>
      </c>
      <c r="E446" s="107">
        <v>2.9032258064516099E-2</v>
      </c>
      <c r="F446" s="107">
        <v>9</v>
      </c>
      <c r="G446" s="107">
        <v>0.03</v>
      </c>
      <c r="H446" s="107">
        <v>0</v>
      </c>
      <c r="I446" s="107">
        <v>0</v>
      </c>
    </row>
    <row r="447" spans="1:9" x14ac:dyDescent="0.2">
      <c r="A447" s="107" t="s">
        <v>471</v>
      </c>
      <c r="B447" s="107" t="s">
        <v>184</v>
      </c>
      <c r="C447" s="107" t="s">
        <v>369</v>
      </c>
      <c r="D447" s="107">
        <v>3</v>
      </c>
      <c r="E447" s="107">
        <v>9.6774193548387101E-3</v>
      </c>
      <c r="F447" s="107">
        <v>3</v>
      </c>
      <c r="G447" s="107">
        <v>0.01</v>
      </c>
      <c r="H447" s="107">
        <v>0</v>
      </c>
      <c r="I447" s="107">
        <v>0</v>
      </c>
    </row>
    <row r="448" spans="1:9" x14ac:dyDescent="0.2">
      <c r="A448" s="107" t="s">
        <v>471</v>
      </c>
      <c r="B448" s="107" t="s">
        <v>184</v>
      </c>
      <c r="C448" s="107" t="s">
        <v>373</v>
      </c>
      <c r="D448" s="107">
        <v>21</v>
      </c>
      <c r="E448" s="107">
        <v>6.7741935483871002E-2</v>
      </c>
      <c r="F448" s="107">
        <v>21</v>
      </c>
      <c r="G448" s="107">
        <v>7.0000000000000007E-2</v>
      </c>
      <c r="H448" s="107">
        <v>0</v>
      </c>
      <c r="I448" s="107">
        <v>0</v>
      </c>
    </row>
    <row r="449" spans="1:9" x14ac:dyDescent="0.2">
      <c r="A449" s="107" t="s">
        <v>472</v>
      </c>
      <c r="B449" s="107" t="s">
        <v>198</v>
      </c>
      <c r="C449" s="107" t="s">
        <v>374</v>
      </c>
      <c r="D449" s="107">
        <v>299</v>
      </c>
      <c r="E449" s="107">
        <v>8.7631887456037505E-2</v>
      </c>
      <c r="F449" s="107">
        <v>299</v>
      </c>
      <c r="G449" s="107">
        <v>8.7478057343475704E-2</v>
      </c>
      <c r="H449" s="107">
        <v>0</v>
      </c>
      <c r="I449" s="107">
        <v>0</v>
      </c>
    </row>
    <row r="450" spans="1:9" x14ac:dyDescent="0.2">
      <c r="A450" s="107" t="s">
        <v>472</v>
      </c>
      <c r="B450" s="107" t="s">
        <v>198</v>
      </c>
      <c r="C450" s="107" t="s">
        <v>376</v>
      </c>
      <c r="D450" s="107">
        <v>216</v>
      </c>
      <c r="E450" s="107">
        <v>6.3305978898007001E-2</v>
      </c>
      <c r="F450" s="107">
        <v>216</v>
      </c>
      <c r="G450" s="107">
        <v>6.31948507899356E-2</v>
      </c>
      <c r="H450" s="107">
        <v>0</v>
      </c>
      <c r="I450" s="107">
        <v>0</v>
      </c>
    </row>
    <row r="451" spans="1:9" x14ac:dyDescent="0.2">
      <c r="A451" s="107" t="s">
        <v>473</v>
      </c>
      <c r="B451" s="107" t="s">
        <v>181</v>
      </c>
      <c r="C451" s="107" t="s">
        <v>369</v>
      </c>
      <c r="D451" s="107">
        <v>45</v>
      </c>
      <c r="E451" s="107">
        <v>2.11764705882353E-2</v>
      </c>
      <c r="F451" s="107">
        <v>45</v>
      </c>
      <c r="G451" s="107">
        <v>2.1408182683158899E-2</v>
      </c>
      <c r="H451" s="107">
        <v>0</v>
      </c>
      <c r="I451" s="107">
        <v>0</v>
      </c>
    </row>
    <row r="452" spans="1:9" x14ac:dyDescent="0.2">
      <c r="A452" s="107" t="s">
        <v>474</v>
      </c>
      <c r="B452" s="107" t="s">
        <v>157</v>
      </c>
      <c r="C452" s="107" t="s">
        <v>377</v>
      </c>
      <c r="D452" s="107">
        <v>318</v>
      </c>
      <c r="E452" s="107">
        <v>8.2153559987599503E-3</v>
      </c>
      <c r="F452" s="107">
        <v>318</v>
      </c>
      <c r="G452" s="107">
        <v>8.0891330891330899E-3</v>
      </c>
      <c r="H452" s="107">
        <v>0</v>
      </c>
      <c r="I452" s="107">
        <v>0</v>
      </c>
    </row>
    <row r="453" spans="1:9" x14ac:dyDescent="0.2">
      <c r="A453" s="107" t="s">
        <v>474</v>
      </c>
      <c r="B453" s="107" t="s">
        <v>157</v>
      </c>
      <c r="C453" s="107" t="s">
        <v>370</v>
      </c>
      <c r="D453" s="107">
        <v>1671</v>
      </c>
      <c r="E453" s="107">
        <v>4.31693706727291E-2</v>
      </c>
      <c r="F453" s="107">
        <v>1671</v>
      </c>
      <c r="G453" s="107">
        <v>4.2506105006105001E-2</v>
      </c>
      <c r="H453" s="107">
        <v>0</v>
      </c>
      <c r="I453" s="107">
        <v>0</v>
      </c>
    </row>
    <row r="454" spans="1:9" x14ac:dyDescent="0.2">
      <c r="A454" s="107" t="s">
        <v>476</v>
      </c>
      <c r="B454" s="107" t="s">
        <v>239</v>
      </c>
      <c r="C454" s="107" t="s">
        <v>371</v>
      </c>
      <c r="D454" s="107">
        <v>13</v>
      </c>
      <c r="E454" s="107">
        <v>2.10016155088853E-2</v>
      </c>
      <c r="F454" s="107">
        <v>13</v>
      </c>
      <c r="G454" s="107">
        <v>2.1416803953871501E-2</v>
      </c>
      <c r="H454" s="107">
        <v>0</v>
      </c>
      <c r="I454" s="107">
        <v>0</v>
      </c>
    </row>
    <row r="455" spans="1:9" x14ac:dyDescent="0.2">
      <c r="A455" s="107" t="s">
        <v>476</v>
      </c>
      <c r="B455" s="107" t="s">
        <v>239</v>
      </c>
      <c r="C455" s="107" t="s">
        <v>372</v>
      </c>
      <c r="D455" s="107">
        <v>49</v>
      </c>
      <c r="E455" s="107">
        <v>7.9159935379644594E-2</v>
      </c>
      <c r="F455" s="107">
        <v>49</v>
      </c>
      <c r="G455" s="107">
        <v>8.0724876441515603E-2</v>
      </c>
      <c r="H455" s="107">
        <v>0</v>
      </c>
      <c r="I455" s="107">
        <v>0</v>
      </c>
    </row>
    <row r="456" spans="1:9" x14ac:dyDescent="0.2">
      <c r="A456" s="107" t="s">
        <v>476</v>
      </c>
      <c r="B456" s="107" t="s">
        <v>239</v>
      </c>
      <c r="C456" s="107" t="s">
        <v>375</v>
      </c>
      <c r="D456" s="107">
        <v>2</v>
      </c>
      <c r="E456" s="107">
        <v>3.2310177705977398E-3</v>
      </c>
      <c r="F456" s="107">
        <v>2</v>
      </c>
      <c r="G456" s="107">
        <v>3.2948929159802298E-3</v>
      </c>
      <c r="H456" s="107">
        <v>0</v>
      </c>
      <c r="I456" s="107">
        <v>0</v>
      </c>
    </row>
    <row r="457" spans="1:9" x14ac:dyDescent="0.2">
      <c r="A457" s="107" t="s">
        <v>477</v>
      </c>
      <c r="B457" s="107" t="s">
        <v>245</v>
      </c>
      <c r="C457" s="107" t="s">
        <v>374</v>
      </c>
      <c r="D457" s="107">
        <v>22</v>
      </c>
      <c r="E457" s="107">
        <v>0.16666666666666699</v>
      </c>
      <c r="F457" s="107">
        <v>22</v>
      </c>
      <c r="G457" s="107">
        <v>0.170542635658915</v>
      </c>
      <c r="H457" s="107">
        <v>0</v>
      </c>
      <c r="I457" s="107">
        <v>0</v>
      </c>
    </row>
    <row r="458" spans="1:9" x14ac:dyDescent="0.2">
      <c r="A458" s="107" t="s">
        <v>477</v>
      </c>
      <c r="B458" s="107" t="s">
        <v>245</v>
      </c>
      <c r="C458" s="107" t="s">
        <v>370</v>
      </c>
      <c r="D458" s="107">
        <v>5</v>
      </c>
      <c r="E458" s="107">
        <v>3.7878787878787901E-2</v>
      </c>
      <c r="F458" s="107">
        <v>5</v>
      </c>
      <c r="G458" s="107">
        <v>3.8759689922480599E-2</v>
      </c>
      <c r="H458" s="107">
        <v>0</v>
      </c>
      <c r="I458" s="107">
        <v>0</v>
      </c>
    </row>
    <row r="459" spans="1:9" x14ac:dyDescent="0.2">
      <c r="A459" s="107" t="s">
        <v>477</v>
      </c>
      <c r="B459" s="107" t="s">
        <v>245</v>
      </c>
      <c r="C459" s="107" t="s">
        <v>372</v>
      </c>
      <c r="D459" s="107">
        <v>44</v>
      </c>
      <c r="E459" s="107">
        <v>0.33333333333333298</v>
      </c>
      <c r="F459" s="107">
        <v>44</v>
      </c>
      <c r="G459" s="107">
        <v>0.34108527131782901</v>
      </c>
      <c r="H459" s="107">
        <v>0</v>
      </c>
      <c r="I459" s="107">
        <v>0</v>
      </c>
    </row>
    <row r="460" spans="1:9" x14ac:dyDescent="0.2">
      <c r="A460" s="107" t="s">
        <v>477</v>
      </c>
      <c r="B460" s="107" t="s">
        <v>245</v>
      </c>
      <c r="C460" s="107" t="s">
        <v>376</v>
      </c>
      <c r="D460" s="107">
        <v>17</v>
      </c>
      <c r="E460" s="107">
        <v>0.12878787878787901</v>
      </c>
      <c r="F460" s="107">
        <v>17</v>
      </c>
      <c r="G460" s="107">
        <v>0.13178294573643401</v>
      </c>
      <c r="H460" s="107">
        <v>0</v>
      </c>
      <c r="I460" s="107">
        <v>0</v>
      </c>
    </row>
    <row r="461" spans="1:9" x14ac:dyDescent="0.2">
      <c r="A461" s="107" t="s">
        <v>477</v>
      </c>
      <c r="B461" s="107" t="s">
        <v>245</v>
      </c>
      <c r="C461" s="107" t="s">
        <v>369</v>
      </c>
      <c r="D461" s="107">
        <v>1</v>
      </c>
      <c r="E461" s="107">
        <v>7.5757575757575803E-3</v>
      </c>
      <c r="F461" s="107">
        <v>1</v>
      </c>
      <c r="G461" s="107">
        <v>7.7519379844961196E-3</v>
      </c>
      <c r="H461" s="107">
        <v>0</v>
      </c>
      <c r="I461" s="107">
        <v>0</v>
      </c>
    </row>
    <row r="462" spans="1:9" x14ac:dyDescent="0.2">
      <c r="A462" s="107" t="s">
        <v>478</v>
      </c>
      <c r="B462" s="107" t="s">
        <v>258</v>
      </c>
      <c r="C462" s="107" t="s">
        <v>371</v>
      </c>
      <c r="D462" s="107">
        <v>7</v>
      </c>
      <c r="E462" s="107">
        <v>0.162790697674419</v>
      </c>
      <c r="F462" s="107">
        <v>7</v>
      </c>
      <c r="G462" s="107">
        <v>0.162790697674419</v>
      </c>
      <c r="H462" s="107">
        <v>0</v>
      </c>
      <c r="I462" s="107">
        <v>0</v>
      </c>
    </row>
    <row r="463" spans="1:9" x14ac:dyDescent="0.2">
      <c r="A463" s="107" t="s">
        <v>478</v>
      </c>
      <c r="B463" s="107" t="s">
        <v>258</v>
      </c>
      <c r="C463" s="107" t="s">
        <v>374</v>
      </c>
      <c r="D463" s="107">
        <v>4</v>
      </c>
      <c r="E463" s="107">
        <v>9.3023255813953501E-2</v>
      </c>
      <c r="F463" s="107">
        <v>4</v>
      </c>
      <c r="G463" s="107">
        <v>9.3023255813953501E-2</v>
      </c>
      <c r="H463" s="107">
        <v>0</v>
      </c>
      <c r="I463" s="107">
        <v>0</v>
      </c>
    </row>
    <row r="464" spans="1:9" x14ac:dyDescent="0.2">
      <c r="A464" s="107" t="s">
        <v>478</v>
      </c>
      <c r="B464" s="107" t="s">
        <v>258</v>
      </c>
      <c r="C464" s="107" t="s">
        <v>370</v>
      </c>
      <c r="D464" s="107">
        <v>1</v>
      </c>
      <c r="E464" s="107">
        <v>2.32558139534884E-2</v>
      </c>
      <c r="F464" s="107">
        <v>1</v>
      </c>
      <c r="G464" s="107">
        <v>2.32558139534884E-2</v>
      </c>
      <c r="H464" s="107">
        <v>0</v>
      </c>
      <c r="I464" s="107">
        <v>0</v>
      </c>
    </row>
    <row r="465" spans="1:9" x14ac:dyDescent="0.2">
      <c r="A465" s="107" t="s">
        <v>478</v>
      </c>
      <c r="B465" s="107" t="s">
        <v>258</v>
      </c>
      <c r="C465" s="107" t="s">
        <v>372</v>
      </c>
      <c r="D465" s="107">
        <v>1</v>
      </c>
      <c r="E465" s="107">
        <v>2.32558139534884E-2</v>
      </c>
      <c r="F465" s="107">
        <v>1</v>
      </c>
      <c r="G465" s="107">
        <v>2.32558139534884E-2</v>
      </c>
      <c r="H465" s="107">
        <v>0</v>
      </c>
      <c r="I465" s="107">
        <v>0</v>
      </c>
    </row>
    <row r="466" spans="1:9" x14ac:dyDescent="0.2">
      <c r="A466" s="107" t="s">
        <v>478</v>
      </c>
      <c r="B466" s="107" t="s">
        <v>258</v>
      </c>
      <c r="C466" s="107" t="s">
        <v>376</v>
      </c>
      <c r="D466" s="107">
        <v>30</v>
      </c>
      <c r="E466" s="107">
        <v>0.69767441860465096</v>
      </c>
      <c r="F466" s="107">
        <v>30</v>
      </c>
      <c r="G466" s="107">
        <v>0.69767441860465096</v>
      </c>
      <c r="H466" s="107">
        <v>0</v>
      </c>
      <c r="I466" s="107">
        <v>0</v>
      </c>
    </row>
    <row r="467" spans="1:9" x14ac:dyDescent="0.2">
      <c r="A467" s="107" t="s">
        <v>479</v>
      </c>
      <c r="B467" s="107" t="s">
        <v>240</v>
      </c>
      <c r="C467" s="107" t="s">
        <v>374</v>
      </c>
      <c r="D467" s="107">
        <v>2</v>
      </c>
      <c r="E467" s="107">
        <v>3.3333333333333298E-2</v>
      </c>
      <c r="F467" s="107">
        <v>2</v>
      </c>
      <c r="G467" s="107">
        <v>3.3333333333333298E-2</v>
      </c>
      <c r="H467" s="107">
        <v>0</v>
      </c>
      <c r="I467" s="107">
        <v>0</v>
      </c>
    </row>
    <row r="468" spans="1:9" x14ac:dyDescent="0.2">
      <c r="A468" s="107" t="s">
        <v>479</v>
      </c>
      <c r="B468" s="107" t="s">
        <v>240</v>
      </c>
      <c r="C468" s="107" t="s">
        <v>375</v>
      </c>
      <c r="D468" s="107">
        <v>1</v>
      </c>
      <c r="E468" s="107">
        <v>1.6666666666666701E-2</v>
      </c>
      <c r="F468" s="107">
        <v>1</v>
      </c>
      <c r="G468" s="107">
        <v>1.6666666666666701E-2</v>
      </c>
      <c r="H468" s="107">
        <v>0</v>
      </c>
      <c r="I468" s="107">
        <v>0</v>
      </c>
    </row>
    <row r="469" spans="1:9" x14ac:dyDescent="0.2">
      <c r="A469" s="107" t="s">
        <v>479</v>
      </c>
      <c r="B469" s="107" t="s">
        <v>240</v>
      </c>
      <c r="C469" s="107" t="s">
        <v>376</v>
      </c>
      <c r="D469" s="107">
        <v>5</v>
      </c>
      <c r="E469" s="107">
        <v>8.3333333333333301E-2</v>
      </c>
      <c r="F469" s="107">
        <v>5</v>
      </c>
      <c r="G469" s="107">
        <v>8.3333333333333301E-2</v>
      </c>
      <c r="H469" s="107">
        <v>0</v>
      </c>
      <c r="I469" s="107">
        <v>0</v>
      </c>
    </row>
    <row r="470" spans="1:9" x14ac:dyDescent="0.2">
      <c r="A470" s="107" t="s">
        <v>480</v>
      </c>
      <c r="B470" s="107" t="s">
        <v>223</v>
      </c>
      <c r="C470" s="107" t="s">
        <v>374</v>
      </c>
      <c r="D470" s="107">
        <v>130</v>
      </c>
      <c r="E470" s="107">
        <v>0.54852320675105504</v>
      </c>
      <c r="F470" s="107">
        <v>130</v>
      </c>
      <c r="G470" s="107">
        <v>0.55084745762711895</v>
      </c>
      <c r="H470" s="107">
        <v>0</v>
      </c>
      <c r="I470" s="107">
        <v>0</v>
      </c>
    </row>
    <row r="471" spans="1:9" x14ac:dyDescent="0.2">
      <c r="A471" s="107" t="s">
        <v>480</v>
      </c>
      <c r="B471" s="107" t="s">
        <v>223</v>
      </c>
      <c r="C471" s="107" t="s">
        <v>370</v>
      </c>
      <c r="D471" s="107">
        <v>2</v>
      </c>
      <c r="E471" s="107">
        <v>8.4388185654008397E-3</v>
      </c>
      <c r="F471" s="107">
        <v>2</v>
      </c>
      <c r="G471" s="107">
        <v>8.4745762711864406E-3</v>
      </c>
      <c r="H471" s="107">
        <v>0</v>
      </c>
      <c r="I471" s="107">
        <v>0</v>
      </c>
    </row>
    <row r="472" spans="1:9" x14ac:dyDescent="0.2">
      <c r="A472" s="107" t="s">
        <v>480</v>
      </c>
      <c r="B472" s="107" t="s">
        <v>223</v>
      </c>
      <c r="C472" s="107" t="s">
        <v>372</v>
      </c>
      <c r="D472" s="107">
        <v>29</v>
      </c>
      <c r="E472" s="107">
        <v>0.122362869198312</v>
      </c>
      <c r="F472" s="107">
        <v>29</v>
      </c>
      <c r="G472" s="107">
        <v>0.12288135593220301</v>
      </c>
      <c r="H472" s="107">
        <v>0</v>
      </c>
      <c r="I472" s="107">
        <v>0</v>
      </c>
    </row>
    <row r="473" spans="1:9" x14ac:dyDescent="0.2">
      <c r="A473" s="107" t="s">
        <v>480</v>
      </c>
      <c r="B473" s="107" t="s">
        <v>223</v>
      </c>
      <c r="C473" s="107" t="s">
        <v>376</v>
      </c>
      <c r="D473" s="107">
        <v>28</v>
      </c>
      <c r="E473" s="107">
        <v>0.118143459915612</v>
      </c>
      <c r="F473" s="107">
        <v>28</v>
      </c>
      <c r="G473" s="107">
        <v>0.11864406779661001</v>
      </c>
      <c r="H473" s="107">
        <v>0</v>
      </c>
      <c r="I473" s="107">
        <v>0</v>
      </c>
    </row>
    <row r="474" spans="1:9" x14ac:dyDescent="0.2">
      <c r="A474" s="107" t="s">
        <v>480</v>
      </c>
      <c r="B474" s="107" t="s">
        <v>223</v>
      </c>
      <c r="C474" s="107" t="s">
        <v>369</v>
      </c>
      <c r="D474" s="107">
        <v>17</v>
      </c>
      <c r="E474" s="107">
        <v>7.1729957805907199E-2</v>
      </c>
      <c r="F474" s="107">
        <v>17</v>
      </c>
      <c r="G474" s="107">
        <v>7.2033898305084706E-2</v>
      </c>
      <c r="H474" s="107">
        <v>0</v>
      </c>
      <c r="I474" s="107">
        <v>0</v>
      </c>
    </row>
    <row r="475" spans="1:9" x14ac:dyDescent="0.2">
      <c r="A475" s="107" t="s">
        <v>555</v>
      </c>
      <c r="B475" s="107" t="s">
        <v>168</v>
      </c>
      <c r="C475" s="107" t="s">
        <v>372</v>
      </c>
      <c r="D475" s="107">
        <v>107</v>
      </c>
      <c r="E475" s="107">
        <v>6.3995215311004799E-2</v>
      </c>
      <c r="F475" s="107">
        <v>107</v>
      </c>
      <c r="G475" s="107">
        <v>5.8247142079477399E-2</v>
      </c>
      <c r="H475" s="107">
        <v>0</v>
      </c>
      <c r="I475" s="107">
        <v>0</v>
      </c>
    </row>
    <row r="476" spans="1:9" x14ac:dyDescent="0.2">
      <c r="A476" s="107" t="s">
        <v>555</v>
      </c>
      <c r="B476" s="107" t="s">
        <v>168</v>
      </c>
      <c r="C476" s="107" t="s">
        <v>373</v>
      </c>
      <c r="D476" s="107">
        <v>15</v>
      </c>
      <c r="E476" s="107">
        <v>8.9712918660287098E-3</v>
      </c>
      <c r="F476" s="107">
        <v>15</v>
      </c>
      <c r="G476" s="107">
        <v>8.1654872074033696E-3</v>
      </c>
      <c r="H476" s="107">
        <v>0</v>
      </c>
      <c r="I476" s="107">
        <v>0</v>
      </c>
    </row>
    <row r="477" spans="1:9" x14ac:dyDescent="0.2">
      <c r="A477" s="107" t="s">
        <v>482</v>
      </c>
      <c r="B477" s="107" t="s">
        <v>241</v>
      </c>
      <c r="C477" s="107" t="s">
        <v>374</v>
      </c>
      <c r="D477" s="107">
        <v>1</v>
      </c>
      <c r="E477" s="107">
        <v>0.11111111111111099</v>
      </c>
      <c r="F477" s="107">
        <v>1</v>
      </c>
      <c r="G477" s="107">
        <v>9.0909090909090898E-2</v>
      </c>
      <c r="H477" s="107">
        <v>0</v>
      </c>
      <c r="I477" s="107">
        <v>0</v>
      </c>
    </row>
    <row r="478" spans="1:9" x14ac:dyDescent="0.2">
      <c r="A478" s="107" t="s">
        <v>482</v>
      </c>
      <c r="B478" s="107" t="s">
        <v>241</v>
      </c>
      <c r="C478" s="107" t="s">
        <v>370</v>
      </c>
      <c r="D478" s="107">
        <v>3</v>
      </c>
      <c r="E478" s="107">
        <v>0.33333333333333298</v>
      </c>
      <c r="F478" s="107">
        <v>3</v>
      </c>
      <c r="G478" s="107">
        <v>0.27272727272727298</v>
      </c>
      <c r="H478" s="107">
        <v>0</v>
      </c>
      <c r="I478" s="107">
        <v>0</v>
      </c>
    </row>
    <row r="479" spans="1:9" x14ac:dyDescent="0.2">
      <c r="A479" s="107" t="s">
        <v>483</v>
      </c>
      <c r="B479" s="107" t="s">
        <v>196</v>
      </c>
      <c r="C479" s="107" t="s">
        <v>371</v>
      </c>
      <c r="D479" s="107">
        <v>26</v>
      </c>
      <c r="E479" s="107">
        <v>0.134020618556701</v>
      </c>
      <c r="F479" s="107">
        <v>26</v>
      </c>
      <c r="G479" s="107">
        <v>0.137566137566138</v>
      </c>
      <c r="H479" s="107">
        <v>0</v>
      </c>
      <c r="I479" s="107">
        <v>0</v>
      </c>
    </row>
    <row r="480" spans="1:9" x14ac:dyDescent="0.2">
      <c r="A480" s="107" t="s">
        <v>483</v>
      </c>
      <c r="B480" s="107" t="s">
        <v>196</v>
      </c>
      <c r="C480" s="107" t="s">
        <v>374</v>
      </c>
      <c r="D480" s="107">
        <v>32</v>
      </c>
      <c r="E480" s="107">
        <v>0.164948453608247</v>
      </c>
      <c r="F480" s="107">
        <v>32</v>
      </c>
      <c r="G480" s="107">
        <v>0.169312169312169</v>
      </c>
      <c r="H480" s="107">
        <v>0</v>
      </c>
      <c r="I480" s="107">
        <v>0</v>
      </c>
    </row>
    <row r="481" spans="1:9" x14ac:dyDescent="0.2">
      <c r="A481" s="107" t="s">
        <v>483</v>
      </c>
      <c r="B481" s="107" t="s">
        <v>196</v>
      </c>
      <c r="C481" s="107" t="s">
        <v>375</v>
      </c>
      <c r="D481" s="107">
        <v>2</v>
      </c>
      <c r="E481" s="107">
        <v>1.03092783505155E-2</v>
      </c>
      <c r="F481" s="107">
        <v>2</v>
      </c>
      <c r="G481" s="107">
        <v>1.0582010582010601E-2</v>
      </c>
      <c r="H481" s="107">
        <v>0</v>
      </c>
      <c r="I481" s="107">
        <v>0</v>
      </c>
    </row>
    <row r="482" spans="1:9" x14ac:dyDescent="0.2">
      <c r="A482" s="107" t="s">
        <v>483</v>
      </c>
      <c r="B482" s="107" t="s">
        <v>196</v>
      </c>
      <c r="C482" s="107" t="s">
        <v>369</v>
      </c>
      <c r="D482" s="107">
        <v>2</v>
      </c>
      <c r="E482" s="107">
        <v>1.03092783505155E-2</v>
      </c>
      <c r="F482" s="107">
        <v>2</v>
      </c>
      <c r="G482" s="107">
        <v>1.0582010582010601E-2</v>
      </c>
      <c r="H482" s="107">
        <v>0</v>
      </c>
      <c r="I482" s="107">
        <v>0</v>
      </c>
    </row>
    <row r="483" spans="1:9" x14ac:dyDescent="0.2">
      <c r="A483" s="107" t="s">
        <v>484</v>
      </c>
      <c r="B483" s="107" t="s">
        <v>202</v>
      </c>
      <c r="C483" s="107" t="s">
        <v>375</v>
      </c>
      <c r="D483" s="107">
        <v>6</v>
      </c>
      <c r="E483" s="107">
        <v>5.5147058823529398E-3</v>
      </c>
      <c r="F483" s="107">
        <v>6</v>
      </c>
      <c r="G483" s="107">
        <v>5.5813953488372103E-3</v>
      </c>
      <c r="H483" s="107">
        <v>0</v>
      </c>
      <c r="I483" s="107">
        <v>0</v>
      </c>
    </row>
    <row r="484" spans="1:9" x14ac:dyDescent="0.2">
      <c r="A484" s="107" t="s">
        <v>485</v>
      </c>
      <c r="B484" s="107" t="s">
        <v>248</v>
      </c>
      <c r="C484" s="107" t="s">
        <v>371</v>
      </c>
      <c r="D484" s="107">
        <v>5</v>
      </c>
      <c r="E484" s="107">
        <v>0.45454545454545497</v>
      </c>
      <c r="F484" s="107">
        <v>5</v>
      </c>
      <c r="G484" s="107">
        <v>0.55555555555555602</v>
      </c>
      <c r="H484" s="107">
        <v>0</v>
      </c>
      <c r="I484" s="107">
        <v>0</v>
      </c>
    </row>
    <row r="485" spans="1:9" x14ac:dyDescent="0.2">
      <c r="A485" s="107" t="s">
        <v>485</v>
      </c>
      <c r="B485" s="107" t="s">
        <v>248</v>
      </c>
      <c r="C485" s="107" t="s">
        <v>374</v>
      </c>
      <c r="D485" s="107">
        <v>1</v>
      </c>
      <c r="E485" s="107">
        <v>9.0909090909090898E-2</v>
      </c>
      <c r="F485" s="107">
        <v>1</v>
      </c>
      <c r="G485" s="107">
        <v>0.11111111111111099</v>
      </c>
      <c r="H485" s="107">
        <v>0</v>
      </c>
      <c r="I485" s="107">
        <v>0</v>
      </c>
    </row>
    <row r="486" spans="1:9" x14ac:dyDescent="0.2">
      <c r="A486" s="107" t="s">
        <v>485</v>
      </c>
      <c r="B486" s="107" t="s">
        <v>248</v>
      </c>
      <c r="C486" s="107" t="s">
        <v>372</v>
      </c>
      <c r="D486" s="107">
        <v>1</v>
      </c>
      <c r="E486" s="107">
        <v>9.0909090909090898E-2</v>
      </c>
      <c r="F486" s="107">
        <v>1</v>
      </c>
      <c r="G486" s="107">
        <v>0.11111111111111099</v>
      </c>
      <c r="H486" s="107">
        <v>0</v>
      </c>
      <c r="I486" s="107">
        <v>0</v>
      </c>
    </row>
    <row r="487" spans="1:9" x14ac:dyDescent="0.2">
      <c r="A487" s="107" t="s">
        <v>486</v>
      </c>
      <c r="B487" s="107" t="s">
        <v>180</v>
      </c>
      <c r="C487" s="107" t="s">
        <v>375</v>
      </c>
      <c r="D487" s="107">
        <v>2</v>
      </c>
      <c r="E487" s="107">
        <v>5.6022408963585398E-4</v>
      </c>
      <c r="F487" s="107">
        <v>2</v>
      </c>
      <c r="G487" s="107">
        <v>5.6513139304888399E-4</v>
      </c>
      <c r="H487" s="107">
        <v>0</v>
      </c>
      <c r="I487" s="107">
        <v>0</v>
      </c>
    </row>
    <row r="488" spans="1:9" x14ac:dyDescent="0.2">
      <c r="A488" s="107" t="s">
        <v>487</v>
      </c>
      <c r="B488" s="107" t="s">
        <v>206</v>
      </c>
      <c r="C488" s="107" t="s">
        <v>372</v>
      </c>
      <c r="D488" s="107">
        <v>69</v>
      </c>
      <c r="E488" s="107">
        <v>9.2866756393001307E-2</v>
      </c>
      <c r="F488" s="107">
        <v>69</v>
      </c>
      <c r="G488" s="107">
        <v>9.6503496503496503E-2</v>
      </c>
      <c r="H488" s="107">
        <v>0</v>
      </c>
      <c r="I488" s="107">
        <v>0</v>
      </c>
    </row>
    <row r="489" spans="1:9" x14ac:dyDescent="0.2">
      <c r="A489" s="107" t="s">
        <v>488</v>
      </c>
      <c r="B489" s="107" t="s">
        <v>209</v>
      </c>
      <c r="C489" s="107" t="s">
        <v>374</v>
      </c>
      <c r="D489" s="107">
        <v>1028</v>
      </c>
      <c r="E489" s="107">
        <v>0.41301727601446397</v>
      </c>
      <c r="F489" s="107">
        <v>1028</v>
      </c>
      <c r="G489" s="107">
        <v>0.412520064205457</v>
      </c>
      <c r="H489" s="107">
        <v>0</v>
      </c>
      <c r="I489" s="107">
        <v>0</v>
      </c>
    </row>
    <row r="490" spans="1:9" x14ac:dyDescent="0.2">
      <c r="A490" s="107" t="s">
        <v>488</v>
      </c>
      <c r="B490" s="107" t="s">
        <v>209</v>
      </c>
      <c r="C490" s="107" t="s">
        <v>372</v>
      </c>
      <c r="D490" s="107">
        <v>212</v>
      </c>
      <c r="E490" s="107">
        <v>8.5174768983527493E-2</v>
      </c>
      <c r="F490" s="107">
        <v>212</v>
      </c>
      <c r="G490" s="107">
        <v>8.5072231139646903E-2</v>
      </c>
      <c r="H490" s="107">
        <v>0</v>
      </c>
      <c r="I490" s="107">
        <v>0</v>
      </c>
    </row>
    <row r="491" spans="1:9" x14ac:dyDescent="0.2">
      <c r="A491" s="107" t="s">
        <v>489</v>
      </c>
      <c r="B491" s="107" t="s">
        <v>210</v>
      </c>
      <c r="C491" s="107" t="s">
        <v>374</v>
      </c>
      <c r="D491" s="107">
        <v>1</v>
      </c>
      <c r="E491" s="107">
        <v>6.2500000000000003E-3</v>
      </c>
      <c r="F491" s="107">
        <v>1</v>
      </c>
      <c r="G491" s="107">
        <v>6.3694267515923596E-3</v>
      </c>
      <c r="H491" s="107">
        <v>0</v>
      </c>
      <c r="I491" s="107">
        <v>0</v>
      </c>
    </row>
    <row r="492" spans="1:9" x14ac:dyDescent="0.2">
      <c r="A492" s="107" t="s">
        <v>489</v>
      </c>
      <c r="B492" s="107" t="s">
        <v>210</v>
      </c>
      <c r="C492" s="107" t="s">
        <v>370</v>
      </c>
      <c r="D492" s="107">
        <v>4</v>
      </c>
      <c r="E492" s="107">
        <v>2.5000000000000001E-2</v>
      </c>
      <c r="F492" s="107">
        <v>4</v>
      </c>
      <c r="G492" s="107">
        <v>2.54777070063694E-2</v>
      </c>
      <c r="H492" s="107">
        <v>0</v>
      </c>
      <c r="I492" s="107">
        <v>0</v>
      </c>
    </row>
    <row r="493" spans="1:9" x14ac:dyDescent="0.2">
      <c r="A493" s="107" t="s">
        <v>489</v>
      </c>
      <c r="B493" s="107" t="s">
        <v>210</v>
      </c>
      <c r="C493" s="107" t="s">
        <v>372</v>
      </c>
      <c r="D493" s="107">
        <v>1</v>
      </c>
      <c r="E493" s="107">
        <v>6.2500000000000003E-3</v>
      </c>
      <c r="F493" s="107">
        <v>1</v>
      </c>
      <c r="G493" s="107">
        <v>6.3694267515923596E-3</v>
      </c>
      <c r="H493" s="107">
        <v>0</v>
      </c>
      <c r="I493" s="107">
        <v>0</v>
      </c>
    </row>
    <row r="494" spans="1:9" x14ac:dyDescent="0.2">
      <c r="A494" s="107" t="s">
        <v>552</v>
      </c>
      <c r="B494" s="107" t="s">
        <v>207</v>
      </c>
      <c r="C494" s="107" t="s">
        <v>371</v>
      </c>
      <c r="D494" s="107">
        <v>90</v>
      </c>
      <c r="E494" s="107">
        <v>0.88235294117647101</v>
      </c>
      <c r="F494" s="107">
        <v>90</v>
      </c>
      <c r="G494" s="107">
        <v>0.88235294117647101</v>
      </c>
      <c r="H494" s="107">
        <v>0</v>
      </c>
      <c r="I494" s="107">
        <v>0</v>
      </c>
    </row>
    <row r="495" spans="1:9" x14ac:dyDescent="0.2">
      <c r="A495" s="107" t="s">
        <v>552</v>
      </c>
      <c r="B495" s="107" t="s">
        <v>207</v>
      </c>
      <c r="C495" s="107" t="s">
        <v>374</v>
      </c>
      <c r="D495" s="107">
        <v>1</v>
      </c>
      <c r="E495" s="107">
        <v>9.8039215686274508E-3</v>
      </c>
      <c r="F495" s="107">
        <v>1</v>
      </c>
      <c r="G495" s="107">
        <v>9.8039215686274508E-3</v>
      </c>
      <c r="H495" s="107">
        <v>0</v>
      </c>
      <c r="I495" s="107">
        <v>0</v>
      </c>
    </row>
    <row r="496" spans="1:9" x14ac:dyDescent="0.2">
      <c r="A496" s="107" t="s">
        <v>552</v>
      </c>
      <c r="B496" s="107" t="s">
        <v>207</v>
      </c>
      <c r="C496" s="107" t="s">
        <v>370</v>
      </c>
      <c r="D496" s="107">
        <v>4</v>
      </c>
      <c r="E496" s="107">
        <v>3.9215686274509803E-2</v>
      </c>
      <c r="F496" s="107">
        <v>4</v>
      </c>
      <c r="G496" s="107">
        <v>3.9215686274509803E-2</v>
      </c>
      <c r="H496" s="107">
        <v>0</v>
      </c>
      <c r="I496" s="107">
        <v>0</v>
      </c>
    </row>
    <row r="497" spans="1:9" x14ac:dyDescent="0.2">
      <c r="A497" s="107" t="s">
        <v>552</v>
      </c>
      <c r="B497" s="107" t="s">
        <v>207</v>
      </c>
      <c r="C497" s="107" t="s">
        <v>372</v>
      </c>
      <c r="D497" s="107">
        <v>2</v>
      </c>
      <c r="E497" s="107">
        <v>1.9607843137254902E-2</v>
      </c>
      <c r="F497" s="107">
        <v>2</v>
      </c>
      <c r="G497" s="107">
        <v>1.9607843137254902E-2</v>
      </c>
      <c r="H497" s="107">
        <v>0</v>
      </c>
      <c r="I497" s="107">
        <v>0</v>
      </c>
    </row>
    <row r="498" spans="1:9" x14ac:dyDescent="0.2">
      <c r="A498" s="107" t="s">
        <v>552</v>
      </c>
      <c r="B498" s="107" t="s">
        <v>207</v>
      </c>
      <c r="C498" s="107" t="s">
        <v>376</v>
      </c>
      <c r="D498" s="107">
        <v>5</v>
      </c>
      <c r="E498" s="107">
        <v>4.9019607843137303E-2</v>
      </c>
      <c r="F498" s="107">
        <v>5</v>
      </c>
      <c r="G498" s="107">
        <v>4.9019607843137303E-2</v>
      </c>
      <c r="H498" s="107">
        <v>0</v>
      </c>
      <c r="I498" s="107">
        <v>0</v>
      </c>
    </row>
    <row r="499" spans="1:9" x14ac:dyDescent="0.2">
      <c r="A499" s="107" t="s">
        <v>491</v>
      </c>
      <c r="B499" s="107" t="s">
        <v>216</v>
      </c>
      <c r="C499" s="107" t="s">
        <v>371</v>
      </c>
      <c r="D499" s="107">
        <v>1</v>
      </c>
      <c r="E499" s="107">
        <v>5.4644808743169399E-3</v>
      </c>
      <c r="F499" s="107">
        <v>1</v>
      </c>
      <c r="G499" s="107">
        <v>5.40540540540541E-3</v>
      </c>
      <c r="H499" s="107">
        <v>0</v>
      </c>
      <c r="I499" s="107">
        <v>0</v>
      </c>
    </row>
    <row r="500" spans="1:9" x14ac:dyDescent="0.2">
      <c r="A500" s="107" t="s">
        <v>491</v>
      </c>
      <c r="B500" s="107" t="s">
        <v>216</v>
      </c>
      <c r="C500" s="107" t="s">
        <v>377</v>
      </c>
      <c r="D500" s="107">
        <v>88</v>
      </c>
      <c r="E500" s="107">
        <v>0.48087431693989102</v>
      </c>
      <c r="F500" s="107">
        <v>88</v>
      </c>
      <c r="G500" s="107">
        <v>0.47567567567567598</v>
      </c>
      <c r="H500" s="107">
        <v>0</v>
      </c>
      <c r="I500" s="107">
        <v>0</v>
      </c>
    </row>
    <row r="501" spans="1:9" x14ac:dyDescent="0.2">
      <c r="A501" s="107" t="s">
        <v>491</v>
      </c>
      <c r="B501" s="107" t="s">
        <v>216</v>
      </c>
      <c r="C501" s="107" t="s">
        <v>370</v>
      </c>
      <c r="D501" s="107">
        <v>39</v>
      </c>
      <c r="E501" s="107">
        <v>0.213114754098361</v>
      </c>
      <c r="F501" s="107">
        <v>39</v>
      </c>
      <c r="G501" s="107">
        <v>0.21081081081081099</v>
      </c>
      <c r="H501" s="107">
        <v>0</v>
      </c>
      <c r="I501" s="107">
        <v>0</v>
      </c>
    </row>
    <row r="502" spans="1:9" x14ac:dyDescent="0.2">
      <c r="A502" s="107" t="s">
        <v>491</v>
      </c>
      <c r="B502" s="107" t="s">
        <v>216</v>
      </c>
      <c r="C502" s="107" t="s">
        <v>369</v>
      </c>
      <c r="D502" s="107">
        <v>1</v>
      </c>
      <c r="E502" s="107">
        <v>5.4644808743169399E-3</v>
      </c>
      <c r="F502" s="107">
        <v>1</v>
      </c>
      <c r="G502" s="107">
        <v>5.40540540540541E-3</v>
      </c>
      <c r="H502" s="107">
        <v>0</v>
      </c>
      <c r="I502" s="107">
        <v>0</v>
      </c>
    </row>
    <row r="503" spans="1:9" x14ac:dyDescent="0.2">
      <c r="A503" s="107" t="s">
        <v>492</v>
      </c>
      <c r="B503" s="107" t="s">
        <v>217</v>
      </c>
      <c r="C503" s="107" t="s">
        <v>371</v>
      </c>
      <c r="D503" s="107">
        <v>1</v>
      </c>
      <c r="E503" s="107">
        <v>1.01010101010101E-2</v>
      </c>
      <c r="F503" s="107">
        <v>1</v>
      </c>
      <c r="G503" s="107">
        <v>1.01010101010101E-2</v>
      </c>
      <c r="H503" s="107">
        <v>0</v>
      </c>
      <c r="I503" s="107">
        <v>0</v>
      </c>
    </row>
    <row r="504" spans="1:9" x14ac:dyDescent="0.2">
      <c r="A504" s="107" t="s">
        <v>492</v>
      </c>
      <c r="B504" s="107" t="s">
        <v>217</v>
      </c>
      <c r="C504" s="107" t="s">
        <v>374</v>
      </c>
      <c r="D504" s="107">
        <v>42</v>
      </c>
      <c r="E504" s="107">
        <v>0.42424242424242398</v>
      </c>
      <c r="F504" s="107">
        <v>42</v>
      </c>
      <c r="G504" s="107">
        <v>0.42424242424242398</v>
      </c>
      <c r="H504" s="107">
        <v>0</v>
      </c>
      <c r="I504" s="107">
        <v>0</v>
      </c>
    </row>
    <row r="505" spans="1:9" x14ac:dyDescent="0.2">
      <c r="A505" s="107" t="s">
        <v>492</v>
      </c>
      <c r="B505" s="107" t="s">
        <v>217</v>
      </c>
      <c r="C505" s="107" t="s">
        <v>372</v>
      </c>
      <c r="D505" s="107">
        <v>36</v>
      </c>
      <c r="E505" s="107">
        <v>0.36363636363636398</v>
      </c>
      <c r="F505" s="107">
        <v>36</v>
      </c>
      <c r="G505" s="107">
        <v>0.36363636363636398</v>
      </c>
      <c r="H505" s="107">
        <v>0</v>
      </c>
      <c r="I505" s="107">
        <v>0</v>
      </c>
    </row>
    <row r="506" spans="1:9" x14ac:dyDescent="0.2">
      <c r="A506" s="107" t="s">
        <v>492</v>
      </c>
      <c r="B506" s="107" t="s">
        <v>217</v>
      </c>
      <c r="C506" s="107" t="s">
        <v>376</v>
      </c>
      <c r="D506" s="107">
        <v>16</v>
      </c>
      <c r="E506" s="107">
        <v>0.16161616161616199</v>
      </c>
      <c r="F506" s="107">
        <v>16</v>
      </c>
      <c r="G506" s="107">
        <v>0.16161616161616199</v>
      </c>
      <c r="H506" s="107">
        <v>0</v>
      </c>
      <c r="I506" s="107">
        <v>0</v>
      </c>
    </row>
    <row r="507" spans="1:9" x14ac:dyDescent="0.2">
      <c r="A507" s="107" t="s">
        <v>492</v>
      </c>
      <c r="B507" s="107" t="s">
        <v>217</v>
      </c>
      <c r="C507" s="107" t="s">
        <v>369</v>
      </c>
      <c r="D507" s="107">
        <v>4</v>
      </c>
      <c r="E507" s="107">
        <v>4.0404040404040401E-2</v>
      </c>
      <c r="F507" s="107">
        <v>4</v>
      </c>
      <c r="G507" s="107">
        <v>4.0404040404040401E-2</v>
      </c>
      <c r="H507" s="107">
        <v>0</v>
      </c>
      <c r="I507" s="107">
        <v>0</v>
      </c>
    </row>
    <row r="508" spans="1:9" x14ac:dyDescent="0.2">
      <c r="A508" s="107" t="s">
        <v>493</v>
      </c>
      <c r="B508" s="107" t="s">
        <v>186</v>
      </c>
      <c r="C508" s="107" t="s">
        <v>372</v>
      </c>
      <c r="D508" s="107">
        <v>1</v>
      </c>
      <c r="E508" s="107">
        <v>7.4183976261127599E-4</v>
      </c>
      <c r="F508" s="107">
        <v>1</v>
      </c>
      <c r="G508" s="107">
        <v>7.4404761904761901E-4</v>
      </c>
      <c r="H508" s="107">
        <v>0</v>
      </c>
      <c r="I508" s="107">
        <v>0</v>
      </c>
    </row>
    <row r="509" spans="1:9" x14ac:dyDescent="0.2">
      <c r="A509" s="107" t="s">
        <v>493</v>
      </c>
      <c r="B509" s="107" t="s">
        <v>186</v>
      </c>
      <c r="C509" s="107" t="s">
        <v>369</v>
      </c>
      <c r="D509" s="107">
        <v>10</v>
      </c>
      <c r="E509" s="107">
        <v>7.4183976261127599E-3</v>
      </c>
      <c r="F509" s="107">
        <v>10</v>
      </c>
      <c r="G509" s="107">
        <v>7.4404761904761901E-3</v>
      </c>
      <c r="H509" s="107">
        <v>0</v>
      </c>
      <c r="I509" s="107">
        <v>0</v>
      </c>
    </row>
    <row r="510" spans="1:9" x14ac:dyDescent="0.2">
      <c r="A510" s="107" t="s">
        <v>494</v>
      </c>
      <c r="B510" s="107" t="s">
        <v>170</v>
      </c>
      <c r="C510" s="107" t="s">
        <v>375</v>
      </c>
      <c r="D510" s="107">
        <v>25</v>
      </c>
      <c r="E510" s="107">
        <v>1.06837606837607E-2</v>
      </c>
      <c r="F510" s="107">
        <v>25</v>
      </c>
      <c r="G510" s="107">
        <v>1.05263157894737E-2</v>
      </c>
      <c r="H510" s="107">
        <v>0</v>
      </c>
      <c r="I510" s="107">
        <v>0</v>
      </c>
    </row>
    <row r="511" spans="1:9" x14ac:dyDescent="0.2">
      <c r="A511" s="107" t="s">
        <v>495</v>
      </c>
      <c r="B511" s="107" t="s">
        <v>257</v>
      </c>
      <c r="C511" s="107" t="s">
        <v>369</v>
      </c>
      <c r="D511" s="107">
        <v>18</v>
      </c>
      <c r="E511" s="107">
        <v>2.6208503203261498E-3</v>
      </c>
      <c r="F511" s="107">
        <v>18</v>
      </c>
      <c r="G511" s="107">
        <v>3.0575845082384898E-3</v>
      </c>
      <c r="H511" s="107">
        <v>0</v>
      </c>
      <c r="I511" s="107">
        <v>0</v>
      </c>
    </row>
    <row r="512" spans="1:9" x14ac:dyDescent="0.2">
      <c r="A512" s="107" t="s">
        <v>496</v>
      </c>
      <c r="B512" s="107" t="s">
        <v>211</v>
      </c>
      <c r="C512" s="107" t="s">
        <v>376</v>
      </c>
      <c r="D512" s="107">
        <v>35</v>
      </c>
      <c r="E512" s="107">
        <v>5.6000000000000001E-2</v>
      </c>
      <c r="F512" s="107">
        <v>35</v>
      </c>
      <c r="G512" s="107">
        <v>5.6360708534621599E-2</v>
      </c>
      <c r="H512" s="107">
        <v>0</v>
      </c>
      <c r="I512" s="107">
        <v>0</v>
      </c>
    </row>
    <row r="513" spans="1:9" x14ac:dyDescent="0.2">
      <c r="A513" s="107" t="s">
        <v>497</v>
      </c>
      <c r="B513" s="107" t="s">
        <v>178</v>
      </c>
      <c r="C513" s="107" t="s">
        <v>375</v>
      </c>
      <c r="D513" s="107">
        <v>13</v>
      </c>
      <c r="E513" s="107">
        <v>4.8453224002981696E-3</v>
      </c>
      <c r="F513" s="107">
        <v>13</v>
      </c>
      <c r="G513" s="107">
        <v>4.8453224002981696E-3</v>
      </c>
      <c r="H513" s="107">
        <v>0</v>
      </c>
      <c r="I513" s="107">
        <v>0</v>
      </c>
    </row>
    <row r="514" spans="1:9" x14ac:dyDescent="0.2">
      <c r="A514" s="107" t="s">
        <v>499</v>
      </c>
      <c r="B514" s="107" t="s">
        <v>263</v>
      </c>
      <c r="C514" s="107" t="s">
        <v>375</v>
      </c>
      <c r="D514" s="107">
        <v>15</v>
      </c>
      <c r="E514" s="107">
        <v>8.7976539589442806E-3</v>
      </c>
      <c r="F514" s="107">
        <v>15</v>
      </c>
      <c r="G514" s="107">
        <v>8.7770626097132803E-3</v>
      </c>
      <c r="H514" s="107">
        <v>0</v>
      </c>
      <c r="I514" s="107">
        <v>0</v>
      </c>
    </row>
    <row r="515" spans="1:9" x14ac:dyDescent="0.2">
      <c r="A515" s="107" t="s">
        <v>499</v>
      </c>
      <c r="B515" s="107" t="s">
        <v>263</v>
      </c>
      <c r="C515" s="107" t="s">
        <v>373</v>
      </c>
      <c r="D515" s="107">
        <v>3</v>
      </c>
      <c r="E515" s="107">
        <v>1.75953079178886E-3</v>
      </c>
      <c r="F515" s="107">
        <v>3</v>
      </c>
      <c r="G515" s="107">
        <v>1.7554125219426599E-3</v>
      </c>
      <c r="H515" s="107">
        <v>0</v>
      </c>
      <c r="I515" s="107">
        <v>0</v>
      </c>
    </row>
    <row r="516" spans="1:9" x14ac:dyDescent="0.2">
      <c r="A516" s="107" t="s">
        <v>500</v>
      </c>
      <c r="B516" s="107" t="s">
        <v>246</v>
      </c>
      <c r="C516" s="107" t="s">
        <v>374</v>
      </c>
      <c r="D516" s="107">
        <v>32</v>
      </c>
      <c r="E516" s="107">
        <v>0.47761194029850701</v>
      </c>
      <c r="F516" s="107">
        <v>32</v>
      </c>
      <c r="G516" s="107">
        <v>0.45714285714285702</v>
      </c>
      <c r="H516" s="107">
        <v>0</v>
      </c>
      <c r="I516" s="107">
        <v>0</v>
      </c>
    </row>
    <row r="517" spans="1:9" x14ac:dyDescent="0.2">
      <c r="A517" s="107" t="s">
        <v>500</v>
      </c>
      <c r="B517" s="107" t="s">
        <v>246</v>
      </c>
      <c r="C517" s="107" t="s">
        <v>377</v>
      </c>
      <c r="D517" s="107">
        <v>9</v>
      </c>
      <c r="E517" s="107">
        <v>0.134328358208955</v>
      </c>
      <c r="F517" s="107">
        <v>9</v>
      </c>
      <c r="G517" s="107">
        <v>0.128571428571429</v>
      </c>
      <c r="H517" s="107">
        <v>0</v>
      </c>
      <c r="I517" s="107">
        <v>0</v>
      </c>
    </row>
    <row r="518" spans="1:9" x14ac:dyDescent="0.2">
      <c r="A518" s="107" t="s">
        <v>500</v>
      </c>
      <c r="B518" s="107" t="s">
        <v>246</v>
      </c>
      <c r="C518" s="107" t="s">
        <v>370</v>
      </c>
      <c r="D518" s="107">
        <v>11</v>
      </c>
      <c r="E518" s="107">
        <v>0.164179104477612</v>
      </c>
      <c r="F518" s="107">
        <v>11</v>
      </c>
      <c r="G518" s="107">
        <v>0.157142857142857</v>
      </c>
      <c r="H518" s="107">
        <v>0</v>
      </c>
      <c r="I518" s="107">
        <v>0</v>
      </c>
    </row>
    <row r="519" spans="1:9" x14ac:dyDescent="0.2">
      <c r="A519" s="107" t="s">
        <v>500</v>
      </c>
      <c r="B519" s="107" t="s">
        <v>246</v>
      </c>
      <c r="C519" s="107" t="s">
        <v>376</v>
      </c>
      <c r="D519" s="107">
        <v>3</v>
      </c>
      <c r="E519" s="107">
        <v>4.47761194029851E-2</v>
      </c>
      <c r="F519" s="107">
        <v>3</v>
      </c>
      <c r="G519" s="107">
        <v>4.2857142857142899E-2</v>
      </c>
      <c r="H519" s="107">
        <v>0</v>
      </c>
      <c r="I519" s="107">
        <v>0</v>
      </c>
    </row>
    <row r="520" spans="1:9" x14ac:dyDescent="0.2">
      <c r="A520" s="107" t="s">
        <v>501</v>
      </c>
      <c r="B520" s="107" t="s">
        <v>163</v>
      </c>
      <c r="C520" s="107" t="s">
        <v>375</v>
      </c>
      <c r="D520" s="107">
        <v>1</v>
      </c>
      <c r="E520" s="107">
        <v>1.2828736369467601E-4</v>
      </c>
      <c r="F520" s="107">
        <v>1</v>
      </c>
      <c r="G520" s="107">
        <v>1.3326226012793201E-4</v>
      </c>
      <c r="H520" s="107">
        <v>0</v>
      </c>
      <c r="I520" s="107">
        <v>0</v>
      </c>
    </row>
    <row r="521" spans="1:9" x14ac:dyDescent="0.2">
      <c r="A521" s="107" t="s">
        <v>502</v>
      </c>
      <c r="B521" s="107" t="s">
        <v>177</v>
      </c>
      <c r="C521" s="107" t="s">
        <v>369</v>
      </c>
      <c r="D521" s="107">
        <v>53</v>
      </c>
      <c r="E521" s="107">
        <v>3.50761085373925E-2</v>
      </c>
      <c r="F521" s="107">
        <v>53</v>
      </c>
      <c r="G521" s="107">
        <v>3.46178967994775E-2</v>
      </c>
      <c r="H521" s="107">
        <v>0</v>
      </c>
      <c r="I521" s="107">
        <v>0</v>
      </c>
    </row>
    <row r="522" spans="1:9" x14ac:dyDescent="0.2">
      <c r="A522" s="107" t="s">
        <v>503</v>
      </c>
      <c r="B522" s="107" t="s">
        <v>203</v>
      </c>
      <c r="C522" s="107" t="s">
        <v>372</v>
      </c>
      <c r="D522" s="107">
        <v>16</v>
      </c>
      <c r="E522" s="107">
        <v>0.22222222222222199</v>
      </c>
      <c r="F522" s="107">
        <v>16</v>
      </c>
      <c r="G522" s="107">
        <v>0.22857142857142901</v>
      </c>
      <c r="H522" s="107">
        <v>0</v>
      </c>
      <c r="I522" s="107">
        <v>0</v>
      </c>
    </row>
    <row r="523" spans="1:9" x14ac:dyDescent="0.2">
      <c r="A523" s="107" t="s">
        <v>503</v>
      </c>
      <c r="B523" s="107" t="s">
        <v>203</v>
      </c>
      <c r="C523" s="107" t="s">
        <v>376</v>
      </c>
      <c r="D523" s="107">
        <v>12</v>
      </c>
      <c r="E523" s="107">
        <v>0.16666666666666699</v>
      </c>
      <c r="F523" s="107">
        <v>12</v>
      </c>
      <c r="G523" s="107">
        <v>0.17142857142857101</v>
      </c>
      <c r="H523" s="107">
        <v>0</v>
      </c>
      <c r="I523" s="107">
        <v>0</v>
      </c>
    </row>
    <row r="524" spans="1:9" x14ac:dyDescent="0.2">
      <c r="A524" s="107" t="s">
        <v>503</v>
      </c>
      <c r="B524" s="107" t="s">
        <v>203</v>
      </c>
      <c r="C524" s="107" t="s">
        <v>369</v>
      </c>
      <c r="D524" s="107">
        <v>1</v>
      </c>
      <c r="E524" s="107">
        <v>1.38888888888889E-2</v>
      </c>
      <c r="F524" s="107">
        <v>1</v>
      </c>
      <c r="G524" s="107">
        <v>1.4285714285714299E-2</v>
      </c>
      <c r="H524" s="107">
        <v>0</v>
      </c>
      <c r="I524" s="107">
        <v>0</v>
      </c>
    </row>
    <row r="525" spans="1:9" x14ac:dyDescent="0.2">
      <c r="A525" s="107" t="s">
        <v>504</v>
      </c>
      <c r="B525" s="107" t="s">
        <v>162</v>
      </c>
      <c r="C525" s="107" t="s">
        <v>375</v>
      </c>
      <c r="D525" s="107">
        <v>9</v>
      </c>
      <c r="E525" s="107">
        <v>2.4648755237860497E-4</v>
      </c>
      <c r="F525" s="107">
        <v>9</v>
      </c>
      <c r="G525" s="107">
        <v>2.4755198591704298E-4</v>
      </c>
      <c r="H525" s="107">
        <v>0</v>
      </c>
      <c r="I525" s="107">
        <v>0</v>
      </c>
    </row>
    <row r="526" spans="1:9" x14ac:dyDescent="0.2">
      <c r="A526" s="107" t="s">
        <v>505</v>
      </c>
      <c r="B526" s="107" t="s">
        <v>212</v>
      </c>
      <c r="C526" s="107" t="s">
        <v>371</v>
      </c>
      <c r="D526" s="107">
        <v>26</v>
      </c>
      <c r="E526" s="107">
        <v>0.16774193548387101</v>
      </c>
      <c r="F526" s="107">
        <v>26</v>
      </c>
      <c r="G526" s="107">
        <v>0.16993464052287599</v>
      </c>
      <c r="H526" s="107">
        <v>0</v>
      </c>
      <c r="I526" s="107">
        <v>0</v>
      </c>
    </row>
    <row r="527" spans="1:9" x14ac:dyDescent="0.2">
      <c r="A527" s="107" t="s">
        <v>505</v>
      </c>
      <c r="B527" s="107" t="s">
        <v>212</v>
      </c>
      <c r="C527" s="107" t="s">
        <v>372</v>
      </c>
      <c r="D527" s="107">
        <v>6</v>
      </c>
      <c r="E527" s="107">
        <v>3.8709677419354799E-2</v>
      </c>
      <c r="F527" s="107">
        <v>6</v>
      </c>
      <c r="G527" s="107">
        <v>3.9215686274509803E-2</v>
      </c>
      <c r="H527" s="107">
        <v>0</v>
      </c>
      <c r="I527" s="107">
        <v>0</v>
      </c>
    </row>
    <row r="528" spans="1:9" x14ac:dyDescent="0.2">
      <c r="A528" s="107" t="s">
        <v>505</v>
      </c>
      <c r="B528" s="107" t="s">
        <v>212</v>
      </c>
      <c r="C528" s="107" t="s">
        <v>376</v>
      </c>
      <c r="D528" s="107">
        <v>20</v>
      </c>
      <c r="E528" s="107">
        <v>0.12903225806451599</v>
      </c>
      <c r="F528" s="107">
        <v>20</v>
      </c>
      <c r="G528" s="107">
        <v>0.13071895424836599</v>
      </c>
      <c r="H528" s="107">
        <v>0</v>
      </c>
      <c r="I528" s="107">
        <v>0</v>
      </c>
    </row>
    <row r="529" spans="1:9" x14ac:dyDescent="0.2">
      <c r="A529" s="107" t="s">
        <v>506</v>
      </c>
      <c r="B529" s="107" t="s">
        <v>255</v>
      </c>
      <c r="C529" s="107" t="s">
        <v>371</v>
      </c>
      <c r="D529" s="107">
        <v>10</v>
      </c>
      <c r="E529" s="107">
        <v>7.8369905956112793E-3</v>
      </c>
      <c r="F529" s="107">
        <v>10</v>
      </c>
      <c r="G529" s="107">
        <v>8.0192461908580592E-3</v>
      </c>
      <c r="H529" s="107">
        <v>0</v>
      </c>
      <c r="I529" s="107">
        <v>0</v>
      </c>
    </row>
    <row r="530" spans="1:9" x14ac:dyDescent="0.2">
      <c r="A530" s="107" t="s">
        <v>507</v>
      </c>
      <c r="B530" s="107" t="s">
        <v>224</v>
      </c>
      <c r="C530" s="107" t="s">
        <v>371</v>
      </c>
      <c r="D530" s="107">
        <v>0</v>
      </c>
      <c r="E530" s="107">
        <v>0</v>
      </c>
      <c r="F530" s="107">
        <v>0</v>
      </c>
      <c r="G530" s="107">
        <v>0</v>
      </c>
      <c r="H530" s="107">
        <v>0</v>
      </c>
      <c r="I530" s="107" t="e">
        <v>#NUM!</v>
      </c>
    </row>
    <row r="531" spans="1:9" x14ac:dyDescent="0.2">
      <c r="A531" s="107" t="s">
        <v>507</v>
      </c>
      <c r="B531" s="107" t="s">
        <v>224</v>
      </c>
      <c r="C531" s="107" t="s">
        <v>374</v>
      </c>
      <c r="D531" s="107">
        <v>0</v>
      </c>
      <c r="E531" s="107">
        <v>0</v>
      </c>
      <c r="F531" s="107">
        <v>0</v>
      </c>
      <c r="G531" s="107">
        <v>0</v>
      </c>
      <c r="H531" s="107">
        <v>0</v>
      </c>
      <c r="I531" s="107" t="e">
        <v>#NUM!</v>
      </c>
    </row>
    <row r="532" spans="1:9" x14ac:dyDescent="0.2">
      <c r="A532" s="107" t="s">
        <v>507</v>
      </c>
      <c r="B532" s="107" t="s">
        <v>224</v>
      </c>
      <c r="C532" s="107" t="s">
        <v>377</v>
      </c>
      <c r="D532" s="107">
        <v>0</v>
      </c>
      <c r="E532" s="107">
        <v>0</v>
      </c>
      <c r="F532" s="107">
        <v>0</v>
      </c>
      <c r="G532" s="107">
        <v>0</v>
      </c>
      <c r="H532" s="107">
        <v>0</v>
      </c>
      <c r="I532" s="107" t="e">
        <v>#NUM!</v>
      </c>
    </row>
    <row r="533" spans="1:9" x14ac:dyDescent="0.2">
      <c r="A533" s="107" t="s">
        <v>507</v>
      </c>
      <c r="B533" s="107" t="s">
        <v>224</v>
      </c>
      <c r="C533" s="107" t="s">
        <v>370</v>
      </c>
      <c r="D533" s="107">
        <v>0</v>
      </c>
      <c r="E533" s="107">
        <v>0</v>
      </c>
      <c r="F533" s="107">
        <v>0</v>
      </c>
      <c r="G533" s="107">
        <v>0</v>
      </c>
      <c r="H533" s="107">
        <v>0</v>
      </c>
      <c r="I533" s="107" t="e">
        <v>#NUM!</v>
      </c>
    </row>
    <row r="534" spans="1:9" x14ac:dyDescent="0.2">
      <c r="A534" s="107" t="s">
        <v>507</v>
      </c>
      <c r="B534" s="107" t="s">
        <v>224</v>
      </c>
      <c r="C534" s="107" t="s">
        <v>372</v>
      </c>
      <c r="D534" s="107">
        <v>0</v>
      </c>
      <c r="E534" s="107">
        <v>0</v>
      </c>
      <c r="F534" s="107">
        <v>0</v>
      </c>
      <c r="G534" s="107">
        <v>0</v>
      </c>
      <c r="H534" s="107">
        <v>0</v>
      </c>
      <c r="I534" s="107" t="e">
        <v>#NUM!</v>
      </c>
    </row>
    <row r="535" spans="1:9" x14ac:dyDescent="0.2">
      <c r="A535" s="107" t="s">
        <v>507</v>
      </c>
      <c r="B535" s="107" t="s">
        <v>224</v>
      </c>
      <c r="C535" s="107" t="s">
        <v>375</v>
      </c>
      <c r="D535" s="107">
        <v>0</v>
      </c>
      <c r="E535" s="107">
        <v>0</v>
      </c>
      <c r="F535" s="107">
        <v>0</v>
      </c>
      <c r="G535" s="107">
        <v>0</v>
      </c>
      <c r="H535" s="107">
        <v>0</v>
      </c>
      <c r="I535" s="107" t="e">
        <v>#NUM!</v>
      </c>
    </row>
    <row r="536" spans="1:9" x14ac:dyDescent="0.2">
      <c r="A536" s="107" t="s">
        <v>507</v>
      </c>
      <c r="B536" s="107" t="s">
        <v>224</v>
      </c>
      <c r="C536" s="107" t="s">
        <v>376</v>
      </c>
      <c r="D536" s="107">
        <v>0</v>
      </c>
      <c r="E536" s="107">
        <v>0</v>
      </c>
      <c r="F536" s="107">
        <v>0</v>
      </c>
      <c r="G536" s="107">
        <v>0</v>
      </c>
      <c r="H536" s="107">
        <v>0</v>
      </c>
      <c r="I536" s="107" t="e">
        <v>#NUM!</v>
      </c>
    </row>
    <row r="537" spans="1:9" x14ac:dyDescent="0.2">
      <c r="A537" s="107" t="s">
        <v>507</v>
      </c>
      <c r="B537" s="107" t="s">
        <v>224</v>
      </c>
      <c r="C537" s="107" t="s">
        <v>369</v>
      </c>
      <c r="D537" s="107">
        <v>0</v>
      </c>
      <c r="E537" s="107">
        <v>0</v>
      </c>
      <c r="F537" s="107">
        <v>0</v>
      </c>
      <c r="G537" s="107">
        <v>0</v>
      </c>
      <c r="H537" s="107">
        <v>0</v>
      </c>
      <c r="I537" s="107" t="e">
        <v>#NUM!</v>
      </c>
    </row>
    <row r="538" spans="1:9" x14ac:dyDescent="0.2">
      <c r="A538" s="107" t="s">
        <v>507</v>
      </c>
      <c r="B538" s="107" t="s">
        <v>224</v>
      </c>
      <c r="C538" s="107" t="s">
        <v>373</v>
      </c>
      <c r="D538" s="107">
        <v>0</v>
      </c>
      <c r="E538" s="107">
        <v>0</v>
      </c>
      <c r="F538" s="107">
        <v>0</v>
      </c>
      <c r="G538" s="107">
        <v>0</v>
      </c>
      <c r="H538" s="107">
        <v>0</v>
      </c>
      <c r="I538" s="107" t="e">
        <v>#NUM!</v>
      </c>
    </row>
    <row r="539" spans="1:9" x14ac:dyDescent="0.2">
      <c r="A539" s="107" t="s">
        <v>508</v>
      </c>
      <c r="B539" s="107" t="s">
        <v>225</v>
      </c>
      <c r="C539" s="107" t="s">
        <v>374</v>
      </c>
      <c r="D539" s="107">
        <v>23</v>
      </c>
      <c r="E539" s="107">
        <v>0.15972222222222199</v>
      </c>
      <c r="F539" s="107">
        <v>23</v>
      </c>
      <c r="G539" s="107">
        <v>0.15753424657534201</v>
      </c>
      <c r="H539" s="107">
        <v>0</v>
      </c>
      <c r="I539" s="107">
        <v>0</v>
      </c>
    </row>
    <row r="540" spans="1:9" x14ac:dyDescent="0.2">
      <c r="A540" s="107" t="s">
        <v>508</v>
      </c>
      <c r="B540" s="107" t="s">
        <v>225</v>
      </c>
      <c r="C540" s="107" t="s">
        <v>370</v>
      </c>
      <c r="D540" s="107">
        <v>8</v>
      </c>
      <c r="E540" s="107">
        <v>5.5555555555555601E-2</v>
      </c>
      <c r="F540" s="107">
        <v>8</v>
      </c>
      <c r="G540" s="107">
        <v>5.4794520547945202E-2</v>
      </c>
      <c r="H540" s="107">
        <v>0</v>
      </c>
      <c r="I540" s="107">
        <v>0</v>
      </c>
    </row>
    <row r="541" spans="1:9" x14ac:dyDescent="0.2">
      <c r="A541" s="107" t="s">
        <v>508</v>
      </c>
      <c r="B541" s="107" t="s">
        <v>225</v>
      </c>
      <c r="C541" s="107" t="s">
        <v>372</v>
      </c>
      <c r="D541" s="107">
        <v>11</v>
      </c>
      <c r="E541" s="107">
        <v>7.6388888888888895E-2</v>
      </c>
      <c r="F541" s="107">
        <v>11</v>
      </c>
      <c r="G541" s="107">
        <v>7.5342465753424695E-2</v>
      </c>
      <c r="H541" s="107">
        <v>0</v>
      </c>
      <c r="I541" s="107">
        <v>0</v>
      </c>
    </row>
    <row r="542" spans="1:9" x14ac:dyDescent="0.2">
      <c r="A542" s="107" t="s">
        <v>508</v>
      </c>
      <c r="B542" s="107" t="s">
        <v>225</v>
      </c>
      <c r="C542" s="107" t="s">
        <v>376</v>
      </c>
      <c r="D542" s="107">
        <v>16</v>
      </c>
      <c r="E542" s="107">
        <v>0.11111111111111099</v>
      </c>
      <c r="F542" s="107">
        <v>16</v>
      </c>
      <c r="G542" s="107">
        <v>0.10958904109589</v>
      </c>
      <c r="H542" s="107">
        <v>0</v>
      </c>
      <c r="I542" s="107">
        <v>0</v>
      </c>
    </row>
    <row r="543" spans="1:9" x14ac:dyDescent="0.2">
      <c r="A543" s="107" t="s">
        <v>508</v>
      </c>
      <c r="B543" s="107" t="s">
        <v>225</v>
      </c>
      <c r="C543" s="107" t="s">
        <v>369</v>
      </c>
      <c r="D543" s="107">
        <v>8</v>
      </c>
      <c r="E543" s="107">
        <v>5.5555555555555601E-2</v>
      </c>
      <c r="F543" s="107">
        <v>8</v>
      </c>
      <c r="G543" s="107">
        <v>5.4794520547945202E-2</v>
      </c>
      <c r="H543" s="107">
        <v>0</v>
      </c>
      <c r="I543" s="107">
        <v>0</v>
      </c>
    </row>
    <row r="544" spans="1:9" x14ac:dyDescent="0.2">
      <c r="A544" s="107" t="s">
        <v>508</v>
      </c>
      <c r="B544" s="107" t="s">
        <v>225</v>
      </c>
      <c r="C544" s="107" t="s">
        <v>373</v>
      </c>
      <c r="D544" s="107">
        <v>1</v>
      </c>
      <c r="E544" s="107">
        <v>6.9444444444444397E-3</v>
      </c>
      <c r="F544" s="107">
        <v>1</v>
      </c>
      <c r="G544" s="107">
        <v>6.8493150684931503E-3</v>
      </c>
      <c r="H544" s="107">
        <v>0</v>
      </c>
      <c r="I544" s="107">
        <v>0</v>
      </c>
    </row>
    <row r="545" spans="1:9" x14ac:dyDescent="0.2">
      <c r="A545" s="107" t="s">
        <v>509</v>
      </c>
      <c r="B545" s="107" t="s">
        <v>243</v>
      </c>
      <c r="C545" s="107" t="s">
        <v>374</v>
      </c>
      <c r="D545" s="107">
        <v>214</v>
      </c>
      <c r="E545" s="107">
        <v>0.446764091858038</v>
      </c>
      <c r="F545" s="107">
        <v>214</v>
      </c>
      <c r="G545" s="107">
        <v>0.446764091858038</v>
      </c>
      <c r="H545" s="107">
        <v>0</v>
      </c>
      <c r="I545" s="107">
        <v>0</v>
      </c>
    </row>
    <row r="546" spans="1:9" x14ac:dyDescent="0.2">
      <c r="A546" s="107" t="s">
        <v>509</v>
      </c>
      <c r="B546" s="107" t="s">
        <v>243</v>
      </c>
      <c r="C546" s="107" t="s">
        <v>377</v>
      </c>
      <c r="D546" s="107">
        <v>18</v>
      </c>
      <c r="E546" s="107">
        <v>3.7578288100208801E-2</v>
      </c>
      <c r="F546" s="107">
        <v>18</v>
      </c>
      <c r="G546" s="107">
        <v>3.7578288100208801E-2</v>
      </c>
      <c r="H546" s="107">
        <v>0</v>
      </c>
      <c r="I546" s="107">
        <v>0</v>
      </c>
    </row>
    <row r="547" spans="1:9" x14ac:dyDescent="0.2">
      <c r="A547" s="107" t="s">
        <v>509</v>
      </c>
      <c r="B547" s="107" t="s">
        <v>243</v>
      </c>
      <c r="C547" s="107" t="s">
        <v>372</v>
      </c>
      <c r="D547" s="107">
        <v>21</v>
      </c>
      <c r="E547" s="107">
        <v>4.3841336116910198E-2</v>
      </c>
      <c r="F547" s="107">
        <v>21</v>
      </c>
      <c r="G547" s="107">
        <v>4.3841336116910198E-2</v>
      </c>
      <c r="H547" s="107">
        <v>0</v>
      </c>
      <c r="I547" s="107">
        <v>0</v>
      </c>
    </row>
    <row r="548" spans="1:9" x14ac:dyDescent="0.2">
      <c r="A548" s="107" t="s">
        <v>509</v>
      </c>
      <c r="B548" s="107" t="s">
        <v>243</v>
      </c>
      <c r="C548" s="107" t="s">
        <v>376</v>
      </c>
      <c r="D548" s="107">
        <v>96</v>
      </c>
      <c r="E548" s="107">
        <v>0.20041753653444699</v>
      </c>
      <c r="F548" s="107">
        <v>96</v>
      </c>
      <c r="G548" s="107">
        <v>0.20041753653444699</v>
      </c>
      <c r="H548" s="107">
        <v>0</v>
      </c>
      <c r="I548" s="107">
        <v>0</v>
      </c>
    </row>
    <row r="549" spans="1:9" x14ac:dyDescent="0.2">
      <c r="A549" s="107" t="s">
        <v>509</v>
      </c>
      <c r="B549" s="107" t="s">
        <v>243</v>
      </c>
      <c r="C549" s="107" t="s">
        <v>373</v>
      </c>
      <c r="D549" s="107">
        <v>5</v>
      </c>
      <c r="E549" s="107">
        <v>1.04384133611691E-2</v>
      </c>
      <c r="F549" s="107">
        <v>5</v>
      </c>
      <c r="G549" s="107">
        <v>1.04384133611691E-2</v>
      </c>
      <c r="H549" s="107">
        <v>0</v>
      </c>
      <c r="I549" s="107">
        <v>0</v>
      </c>
    </row>
    <row r="550" spans="1:9" x14ac:dyDescent="0.2">
      <c r="A550" s="107" t="s">
        <v>510</v>
      </c>
      <c r="B550" s="107" t="s">
        <v>251</v>
      </c>
      <c r="C550" s="107" t="s">
        <v>372</v>
      </c>
      <c r="D550" s="107">
        <v>62</v>
      </c>
      <c r="E550" s="107">
        <v>6.2753036437247001E-2</v>
      </c>
      <c r="F550" s="107">
        <v>62</v>
      </c>
      <c r="G550" s="107">
        <v>6.4115822130299899E-2</v>
      </c>
      <c r="H550" s="107">
        <v>0</v>
      </c>
      <c r="I550" s="107">
        <v>0</v>
      </c>
    </row>
    <row r="551" spans="1:9" x14ac:dyDescent="0.2">
      <c r="A551" s="107" t="s">
        <v>510</v>
      </c>
      <c r="B551" s="107" t="s">
        <v>251</v>
      </c>
      <c r="C551" s="107" t="s">
        <v>369</v>
      </c>
      <c r="D551" s="107">
        <v>18</v>
      </c>
      <c r="E551" s="107">
        <v>1.8218623481781399E-2</v>
      </c>
      <c r="F551" s="107">
        <v>18</v>
      </c>
      <c r="G551" s="107">
        <v>1.8614270941054799E-2</v>
      </c>
      <c r="H551" s="107">
        <v>0</v>
      </c>
      <c r="I551" s="107">
        <v>0</v>
      </c>
    </row>
    <row r="552" spans="1:9" x14ac:dyDescent="0.2">
      <c r="A552" s="107" t="s">
        <v>557</v>
      </c>
      <c r="B552" s="107" t="s">
        <v>183</v>
      </c>
      <c r="C552" s="107" t="s">
        <v>375</v>
      </c>
      <c r="D552" s="107">
        <v>12</v>
      </c>
      <c r="E552" s="107">
        <v>1.7759360663016099E-3</v>
      </c>
      <c r="F552" s="107">
        <v>12</v>
      </c>
      <c r="G552" s="107">
        <v>1.76030511955406E-3</v>
      </c>
      <c r="H552" s="107">
        <v>0</v>
      </c>
      <c r="I552" s="107">
        <v>0</v>
      </c>
    </row>
    <row r="553" spans="1:9" x14ac:dyDescent="0.2">
      <c r="A553" s="107" t="s">
        <v>511</v>
      </c>
      <c r="B553" s="107" t="s">
        <v>226</v>
      </c>
      <c r="C553" s="107" t="s">
        <v>374</v>
      </c>
      <c r="D553" s="107">
        <v>1</v>
      </c>
      <c r="E553" s="107">
        <v>6.6666666666666693E-2</v>
      </c>
      <c r="F553" s="107">
        <v>1</v>
      </c>
      <c r="G553" s="107">
        <v>6.6666666666666693E-2</v>
      </c>
      <c r="H553" s="107">
        <v>0</v>
      </c>
      <c r="I553" s="107">
        <v>0</v>
      </c>
    </row>
    <row r="554" spans="1:9" x14ac:dyDescent="0.2">
      <c r="A554" s="107" t="s">
        <v>511</v>
      </c>
      <c r="B554" s="107" t="s">
        <v>226</v>
      </c>
      <c r="C554" s="107" t="s">
        <v>370</v>
      </c>
      <c r="D554" s="107">
        <v>12</v>
      </c>
      <c r="E554" s="107">
        <v>0.8</v>
      </c>
      <c r="F554" s="107">
        <v>12</v>
      </c>
      <c r="G554" s="107">
        <v>0.8</v>
      </c>
      <c r="H554" s="107">
        <v>0</v>
      </c>
      <c r="I554" s="107">
        <v>0</v>
      </c>
    </row>
    <row r="555" spans="1:9" x14ac:dyDescent="0.2">
      <c r="A555" s="107" t="s">
        <v>511</v>
      </c>
      <c r="B555" s="107" t="s">
        <v>226</v>
      </c>
      <c r="C555" s="107" t="s">
        <v>372</v>
      </c>
      <c r="D555" s="107">
        <v>1</v>
      </c>
      <c r="E555" s="107">
        <v>6.6666666666666693E-2</v>
      </c>
      <c r="F555" s="107">
        <v>1</v>
      </c>
      <c r="G555" s="107">
        <v>6.6666666666666693E-2</v>
      </c>
      <c r="H555" s="107">
        <v>0</v>
      </c>
      <c r="I555" s="107">
        <v>0</v>
      </c>
    </row>
    <row r="556" spans="1:9" x14ac:dyDescent="0.2">
      <c r="A556" s="107" t="s">
        <v>511</v>
      </c>
      <c r="B556" s="107" t="s">
        <v>226</v>
      </c>
      <c r="C556" s="107" t="s">
        <v>369</v>
      </c>
      <c r="D556" s="107">
        <v>1</v>
      </c>
      <c r="E556" s="107">
        <v>6.6666666666666693E-2</v>
      </c>
      <c r="F556" s="107">
        <v>1</v>
      </c>
      <c r="G556" s="107">
        <v>6.6666666666666693E-2</v>
      </c>
      <c r="H556" s="107">
        <v>0</v>
      </c>
      <c r="I556" s="107">
        <v>0</v>
      </c>
    </row>
    <row r="557" spans="1:9" x14ac:dyDescent="0.2">
      <c r="A557" s="107" t="s">
        <v>512</v>
      </c>
      <c r="B557" s="107" t="s">
        <v>227</v>
      </c>
      <c r="C557" s="107" t="s">
        <v>374</v>
      </c>
      <c r="D557" s="107">
        <v>10</v>
      </c>
      <c r="E557" s="107">
        <v>4.6082949308755797E-2</v>
      </c>
      <c r="F557" s="107">
        <v>10</v>
      </c>
      <c r="G557" s="107">
        <v>4.85436893203883E-2</v>
      </c>
      <c r="H557" s="107">
        <v>0</v>
      </c>
      <c r="I557" s="107">
        <v>0</v>
      </c>
    </row>
    <row r="558" spans="1:9" x14ac:dyDescent="0.2">
      <c r="A558" s="107" t="s">
        <v>512</v>
      </c>
      <c r="B558" s="107" t="s">
        <v>227</v>
      </c>
      <c r="C558" s="107" t="s">
        <v>372</v>
      </c>
      <c r="D558" s="107">
        <v>1</v>
      </c>
      <c r="E558" s="107">
        <v>4.6082949308755804E-3</v>
      </c>
      <c r="F558" s="107">
        <v>1</v>
      </c>
      <c r="G558" s="107">
        <v>4.8543689320388302E-3</v>
      </c>
      <c r="H558" s="107">
        <v>0</v>
      </c>
      <c r="I558" s="107">
        <v>0</v>
      </c>
    </row>
    <row r="559" spans="1:9" x14ac:dyDescent="0.2">
      <c r="A559" s="107" t="s">
        <v>513</v>
      </c>
      <c r="B559" s="107" t="s">
        <v>228</v>
      </c>
      <c r="C559" s="107" t="s">
        <v>374</v>
      </c>
      <c r="D559" s="107">
        <v>8</v>
      </c>
      <c r="E559" s="107">
        <v>0.266666666666667</v>
      </c>
      <c r="F559" s="107">
        <v>8</v>
      </c>
      <c r="G559" s="107">
        <v>0.25806451612903197</v>
      </c>
      <c r="H559" s="107">
        <v>0</v>
      </c>
      <c r="I559" s="107">
        <v>0</v>
      </c>
    </row>
    <row r="560" spans="1:9" x14ac:dyDescent="0.2">
      <c r="A560" s="107" t="s">
        <v>513</v>
      </c>
      <c r="B560" s="107" t="s">
        <v>228</v>
      </c>
      <c r="C560" s="107" t="s">
        <v>372</v>
      </c>
      <c r="D560" s="107">
        <v>12</v>
      </c>
      <c r="E560" s="107">
        <v>0.4</v>
      </c>
      <c r="F560" s="107">
        <v>12</v>
      </c>
      <c r="G560" s="107">
        <v>0.38709677419354799</v>
      </c>
      <c r="H560" s="107">
        <v>0</v>
      </c>
      <c r="I560" s="107">
        <v>0</v>
      </c>
    </row>
    <row r="561" spans="1:9" x14ac:dyDescent="0.2">
      <c r="A561" s="107" t="s">
        <v>514</v>
      </c>
      <c r="B561" s="107" t="s">
        <v>158</v>
      </c>
      <c r="C561" s="107" t="s">
        <v>375</v>
      </c>
      <c r="D561" s="107">
        <v>6</v>
      </c>
      <c r="E561" s="107">
        <v>2.6237537169844299E-4</v>
      </c>
      <c r="F561" s="107">
        <v>6</v>
      </c>
      <c r="G561" s="107">
        <v>2.65733646308517E-4</v>
      </c>
      <c r="H561" s="107">
        <v>0</v>
      </c>
      <c r="I561" s="107">
        <v>0</v>
      </c>
    </row>
    <row r="562" spans="1:9" x14ac:dyDescent="0.2">
      <c r="A562" s="107" t="s">
        <v>515</v>
      </c>
      <c r="B562" s="107" t="s">
        <v>256</v>
      </c>
      <c r="C562" s="107" t="s">
        <v>371</v>
      </c>
      <c r="D562" s="107">
        <v>13</v>
      </c>
      <c r="E562" s="107">
        <v>2.17028380634391E-2</v>
      </c>
      <c r="F562" s="107">
        <v>13</v>
      </c>
      <c r="G562" s="107">
        <v>2.1922428330522801E-2</v>
      </c>
      <c r="H562" s="107">
        <v>0</v>
      </c>
      <c r="I562" s="107">
        <v>0</v>
      </c>
    </row>
    <row r="563" spans="1:9" x14ac:dyDescent="0.2">
      <c r="A563" s="107" t="s">
        <v>515</v>
      </c>
      <c r="B563" s="107" t="s">
        <v>256</v>
      </c>
      <c r="C563" s="107" t="s">
        <v>374</v>
      </c>
      <c r="D563" s="107">
        <v>394</v>
      </c>
      <c r="E563" s="107">
        <v>0.65776293823038401</v>
      </c>
      <c r="F563" s="107">
        <v>394</v>
      </c>
      <c r="G563" s="107">
        <v>0.66441821247892097</v>
      </c>
      <c r="H563" s="107">
        <v>0</v>
      </c>
      <c r="I563" s="107">
        <v>0</v>
      </c>
    </row>
    <row r="564" spans="1:9" x14ac:dyDescent="0.2">
      <c r="A564" s="107" t="s">
        <v>515</v>
      </c>
      <c r="B564" s="107" t="s">
        <v>256</v>
      </c>
      <c r="C564" s="107" t="s">
        <v>377</v>
      </c>
      <c r="D564" s="107">
        <v>2</v>
      </c>
      <c r="E564" s="107">
        <v>3.3388981636060101E-3</v>
      </c>
      <c r="F564" s="107">
        <v>2</v>
      </c>
      <c r="G564" s="107">
        <v>3.3726812816188899E-3</v>
      </c>
      <c r="H564" s="107">
        <v>0</v>
      </c>
      <c r="I564" s="107">
        <v>0</v>
      </c>
    </row>
    <row r="565" spans="1:9" x14ac:dyDescent="0.2">
      <c r="A565" s="107" t="s">
        <v>515</v>
      </c>
      <c r="B565" s="107" t="s">
        <v>256</v>
      </c>
      <c r="C565" s="107" t="s">
        <v>373</v>
      </c>
      <c r="D565" s="107">
        <v>3</v>
      </c>
      <c r="E565" s="107">
        <v>5.0083472454090098E-3</v>
      </c>
      <c r="F565" s="107">
        <v>3</v>
      </c>
      <c r="G565" s="107">
        <v>5.0590219224283303E-3</v>
      </c>
      <c r="H565" s="107">
        <v>0</v>
      </c>
      <c r="I565" s="107">
        <v>0</v>
      </c>
    </row>
    <row r="566" spans="1:9" x14ac:dyDescent="0.2">
      <c r="A566" s="107" t="s">
        <v>516</v>
      </c>
      <c r="B566" s="107" t="s">
        <v>208</v>
      </c>
      <c r="C566" s="107" t="s">
        <v>371</v>
      </c>
      <c r="D566" s="107">
        <v>21</v>
      </c>
      <c r="E566" s="107">
        <v>3.6206896551724099E-2</v>
      </c>
      <c r="F566" s="107">
        <v>21</v>
      </c>
      <c r="G566" s="107">
        <v>3.5897435897435902E-2</v>
      </c>
      <c r="H566" s="107">
        <v>0</v>
      </c>
      <c r="I566" s="107">
        <v>0</v>
      </c>
    </row>
    <row r="567" spans="1:9" x14ac:dyDescent="0.2">
      <c r="A567" s="107" t="s">
        <v>516</v>
      </c>
      <c r="B567" s="107" t="s">
        <v>208</v>
      </c>
      <c r="C567" s="107" t="s">
        <v>370</v>
      </c>
      <c r="D567" s="107">
        <v>9</v>
      </c>
      <c r="E567" s="107">
        <v>1.55172413793103E-2</v>
      </c>
      <c r="F567" s="107">
        <v>9</v>
      </c>
      <c r="G567" s="107">
        <v>1.5384615384615399E-2</v>
      </c>
      <c r="H567" s="107">
        <v>0</v>
      </c>
      <c r="I567" s="107">
        <v>0</v>
      </c>
    </row>
    <row r="568" spans="1:9" x14ac:dyDescent="0.2">
      <c r="A568" s="107" t="s">
        <v>516</v>
      </c>
      <c r="B568" s="107" t="s">
        <v>208</v>
      </c>
      <c r="C568" s="107" t="s">
        <v>375</v>
      </c>
      <c r="D568" s="107">
        <v>21</v>
      </c>
      <c r="E568" s="107">
        <v>3.6206896551724099E-2</v>
      </c>
      <c r="F568" s="107">
        <v>21</v>
      </c>
      <c r="G568" s="107">
        <v>3.5897435897435902E-2</v>
      </c>
      <c r="H568" s="107">
        <v>0</v>
      </c>
      <c r="I568" s="107">
        <v>0</v>
      </c>
    </row>
    <row r="569" spans="1:9" x14ac:dyDescent="0.2">
      <c r="A569" s="107" t="s">
        <v>517</v>
      </c>
      <c r="B569" s="107" t="s">
        <v>173</v>
      </c>
      <c r="C569" s="107" t="s">
        <v>369</v>
      </c>
      <c r="D569" s="107">
        <v>67</v>
      </c>
      <c r="E569" s="107">
        <v>1.46192450360026E-2</v>
      </c>
      <c r="F569" s="107">
        <v>67</v>
      </c>
      <c r="G569" s="107">
        <v>1.45115876110028E-2</v>
      </c>
      <c r="H569" s="107">
        <v>0</v>
      </c>
      <c r="I569" s="107">
        <v>0</v>
      </c>
    </row>
    <row r="570" spans="1:9" x14ac:dyDescent="0.2">
      <c r="A570" s="107" t="s">
        <v>519</v>
      </c>
      <c r="B570" s="107" t="s">
        <v>229</v>
      </c>
      <c r="C570" s="107" t="s">
        <v>372</v>
      </c>
      <c r="D570" s="107">
        <v>6</v>
      </c>
      <c r="E570" s="107">
        <v>4.6153846153846198E-2</v>
      </c>
      <c r="F570" s="107">
        <v>6</v>
      </c>
      <c r="G570" s="107">
        <v>4.8000000000000001E-2</v>
      </c>
      <c r="H570" s="107">
        <v>0</v>
      </c>
      <c r="I570" s="107">
        <v>0</v>
      </c>
    </row>
    <row r="571" spans="1:9" x14ac:dyDescent="0.2">
      <c r="A571" s="107" t="s">
        <v>519</v>
      </c>
      <c r="B571" s="107" t="s">
        <v>229</v>
      </c>
      <c r="C571" s="107" t="s">
        <v>369</v>
      </c>
      <c r="D571" s="107">
        <v>8</v>
      </c>
      <c r="E571" s="107">
        <v>6.15384615384615E-2</v>
      </c>
      <c r="F571" s="107">
        <v>8</v>
      </c>
      <c r="G571" s="107">
        <v>6.4000000000000001E-2</v>
      </c>
      <c r="H571" s="107">
        <v>0</v>
      </c>
      <c r="I571" s="107">
        <v>0</v>
      </c>
    </row>
    <row r="572" spans="1:9" x14ac:dyDescent="0.2">
      <c r="A572" s="107" t="s">
        <v>520</v>
      </c>
      <c r="B572" s="107" t="s">
        <v>230</v>
      </c>
      <c r="C572" s="107" t="s">
        <v>370</v>
      </c>
      <c r="D572" s="107">
        <v>1</v>
      </c>
      <c r="E572" s="107">
        <v>6.6666666666666693E-2</v>
      </c>
      <c r="F572" s="107">
        <v>1</v>
      </c>
      <c r="G572" s="107">
        <v>7.69230769230769E-2</v>
      </c>
      <c r="H572" s="107">
        <v>0</v>
      </c>
      <c r="I572" s="107">
        <v>0</v>
      </c>
    </row>
    <row r="573" spans="1:9" x14ac:dyDescent="0.2">
      <c r="A573" s="107" t="s">
        <v>520</v>
      </c>
      <c r="B573" s="107" t="s">
        <v>230</v>
      </c>
      <c r="C573" s="107" t="s">
        <v>372</v>
      </c>
      <c r="D573" s="107">
        <v>1</v>
      </c>
      <c r="E573" s="107">
        <v>6.6666666666666693E-2</v>
      </c>
      <c r="F573" s="107">
        <v>1</v>
      </c>
      <c r="G573" s="107">
        <v>7.69230769230769E-2</v>
      </c>
      <c r="H573" s="107">
        <v>0</v>
      </c>
      <c r="I573" s="107">
        <v>0</v>
      </c>
    </row>
    <row r="574" spans="1:9" x14ac:dyDescent="0.2">
      <c r="A574" s="107" t="s">
        <v>563</v>
      </c>
      <c r="B574" s="107" t="s">
        <v>252</v>
      </c>
      <c r="C574" s="107" t="s">
        <v>370</v>
      </c>
      <c r="D574" s="107">
        <v>4</v>
      </c>
      <c r="E574" s="107">
        <v>1.6597510373444001E-2</v>
      </c>
      <c r="F574" s="107">
        <v>4</v>
      </c>
      <c r="G574" s="107">
        <v>1.7094017094017099E-2</v>
      </c>
      <c r="H574" s="107">
        <v>0</v>
      </c>
      <c r="I574" s="107">
        <v>0</v>
      </c>
    </row>
    <row r="575" spans="1:9" x14ac:dyDescent="0.2">
      <c r="A575" s="107" t="s">
        <v>563</v>
      </c>
      <c r="B575" s="107" t="s">
        <v>252</v>
      </c>
      <c r="C575" s="107" t="s">
        <v>376</v>
      </c>
      <c r="D575" s="107">
        <v>9</v>
      </c>
      <c r="E575" s="107">
        <v>3.7344398340249003E-2</v>
      </c>
      <c r="F575" s="107">
        <v>9</v>
      </c>
      <c r="G575" s="107">
        <v>3.8461538461538498E-2</v>
      </c>
      <c r="H575" s="107">
        <v>0</v>
      </c>
      <c r="I575" s="107">
        <v>0</v>
      </c>
    </row>
    <row r="576" spans="1:9" x14ac:dyDescent="0.2">
      <c r="A576" s="107" t="s">
        <v>563</v>
      </c>
      <c r="B576" s="107" t="s">
        <v>252</v>
      </c>
      <c r="C576" s="107" t="s">
        <v>369</v>
      </c>
      <c r="D576" s="107">
        <v>1</v>
      </c>
      <c r="E576" s="107">
        <v>4.1493775933610002E-3</v>
      </c>
      <c r="F576" s="107">
        <v>1</v>
      </c>
      <c r="G576" s="107">
        <v>4.2735042735042696E-3</v>
      </c>
      <c r="H576" s="107">
        <v>0</v>
      </c>
      <c r="I576" s="107">
        <v>0</v>
      </c>
    </row>
    <row r="577" spans="1:9" x14ac:dyDescent="0.2">
      <c r="A577" s="107" t="s">
        <v>522</v>
      </c>
      <c r="B577" s="107" t="s">
        <v>231</v>
      </c>
      <c r="C577" s="107" t="s">
        <v>371</v>
      </c>
      <c r="D577" s="107">
        <v>8</v>
      </c>
      <c r="E577" s="107">
        <v>0.22857142857142901</v>
      </c>
      <c r="F577" s="107">
        <v>8</v>
      </c>
      <c r="G577" s="107">
        <v>0.22222222222222199</v>
      </c>
      <c r="H577" s="107">
        <v>0</v>
      </c>
      <c r="I577" s="107">
        <v>0</v>
      </c>
    </row>
    <row r="578" spans="1:9" x14ac:dyDescent="0.2">
      <c r="A578" s="107" t="s">
        <v>522</v>
      </c>
      <c r="B578" s="107" t="s">
        <v>231</v>
      </c>
      <c r="C578" s="107" t="s">
        <v>374</v>
      </c>
      <c r="D578" s="107">
        <v>8</v>
      </c>
      <c r="E578" s="107">
        <v>0.22857142857142901</v>
      </c>
      <c r="F578" s="107">
        <v>8</v>
      </c>
      <c r="G578" s="107">
        <v>0.22222222222222199</v>
      </c>
      <c r="H578" s="107">
        <v>0</v>
      </c>
      <c r="I578" s="107">
        <v>0</v>
      </c>
    </row>
    <row r="579" spans="1:9" x14ac:dyDescent="0.2">
      <c r="A579" s="107" t="s">
        <v>522</v>
      </c>
      <c r="B579" s="107" t="s">
        <v>231</v>
      </c>
      <c r="C579" s="107" t="s">
        <v>372</v>
      </c>
      <c r="D579" s="107">
        <v>7</v>
      </c>
      <c r="E579" s="107">
        <v>0.2</v>
      </c>
      <c r="F579" s="107">
        <v>7</v>
      </c>
      <c r="G579" s="107">
        <v>0.194444444444444</v>
      </c>
      <c r="H579" s="107">
        <v>0</v>
      </c>
      <c r="I579" s="107">
        <v>0</v>
      </c>
    </row>
    <row r="580" spans="1:9" x14ac:dyDescent="0.2">
      <c r="A580" s="107" t="s">
        <v>522</v>
      </c>
      <c r="B580" s="107" t="s">
        <v>231</v>
      </c>
      <c r="C580" s="107" t="s">
        <v>375</v>
      </c>
      <c r="D580" s="107">
        <v>5</v>
      </c>
      <c r="E580" s="107">
        <v>0.14285714285714299</v>
      </c>
      <c r="F580" s="107">
        <v>5</v>
      </c>
      <c r="G580" s="107">
        <v>0.13888888888888901</v>
      </c>
      <c r="H580" s="107">
        <v>0</v>
      </c>
      <c r="I580" s="107">
        <v>0</v>
      </c>
    </row>
    <row r="581" spans="1:9" x14ac:dyDescent="0.2">
      <c r="A581" s="107" t="s">
        <v>522</v>
      </c>
      <c r="B581" s="107" t="s">
        <v>231</v>
      </c>
      <c r="C581" s="107" t="s">
        <v>376</v>
      </c>
      <c r="D581" s="107">
        <v>7</v>
      </c>
      <c r="E581" s="107">
        <v>0.2</v>
      </c>
      <c r="F581" s="107">
        <v>7</v>
      </c>
      <c r="G581" s="107">
        <v>0.194444444444444</v>
      </c>
      <c r="H581" s="107">
        <v>0</v>
      </c>
      <c r="I581" s="107">
        <v>0</v>
      </c>
    </row>
    <row r="582" spans="1:9" x14ac:dyDescent="0.2">
      <c r="A582" s="107" t="s">
        <v>523</v>
      </c>
      <c r="B582" s="107" t="s">
        <v>242</v>
      </c>
      <c r="C582" s="107" t="s">
        <v>371</v>
      </c>
      <c r="D582" s="107">
        <v>2</v>
      </c>
      <c r="E582" s="107">
        <v>2.27272727272727E-2</v>
      </c>
      <c r="F582" s="107">
        <v>2</v>
      </c>
      <c r="G582" s="107">
        <v>2.1505376344085999E-2</v>
      </c>
      <c r="H582" s="107">
        <v>0</v>
      </c>
      <c r="I582" s="107">
        <v>0</v>
      </c>
    </row>
    <row r="583" spans="1:9" x14ac:dyDescent="0.2">
      <c r="A583" s="107" t="s">
        <v>523</v>
      </c>
      <c r="B583" s="107" t="s">
        <v>242</v>
      </c>
      <c r="C583" s="107" t="s">
        <v>374</v>
      </c>
      <c r="D583" s="107">
        <v>27</v>
      </c>
      <c r="E583" s="107">
        <v>0.30681818181818199</v>
      </c>
      <c r="F583" s="107">
        <v>27</v>
      </c>
      <c r="G583" s="107">
        <v>0.29032258064516098</v>
      </c>
      <c r="H583" s="107">
        <v>0</v>
      </c>
      <c r="I583" s="107">
        <v>0</v>
      </c>
    </row>
    <row r="584" spans="1:9" x14ac:dyDescent="0.2">
      <c r="A584" s="107" t="s">
        <v>523</v>
      </c>
      <c r="B584" s="107" t="s">
        <v>242</v>
      </c>
      <c r="C584" s="107" t="s">
        <v>376</v>
      </c>
      <c r="D584" s="107">
        <v>15</v>
      </c>
      <c r="E584" s="107">
        <v>0.170454545454545</v>
      </c>
      <c r="F584" s="107">
        <v>15</v>
      </c>
      <c r="G584" s="107">
        <v>0.16129032258064499</v>
      </c>
      <c r="H584" s="107">
        <v>0</v>
      </c>
      <c r="I584" s="107">
        <v>0</v>
      </c>
    </row>
    <row r="585" spans="1:9" x14ac:dyDescent="0.2">
      <c r="A585" s="107" t="s">
        <v>523</v>
      </c>
      <c r="B585" s="107" t="s">
        <v>242</v>
      </c>
      <c r="C585" s="107" t="s">
        <v>369</v>
      </c>
      <c r="D585" s="107">
        <v>2</v>
      </c>
      <c r="E585" s="107">
        <v>2.27272727272727E-2</v>
      </c>
      <c r="F585" s="107">
        <v>2</v>
      </c>
      <c r="G585" s="107">
        <v>2.1505376344085999E-2</v>
      </c>
      <c r="H585" s="107">
        <v>0</v>
      </c>
      <c r="I585" s="107">
        <v>0</v>
      </c>
    </row>
    <row r="586" spans="1:9" x14ac:dyDescent="0.2">
      <c r="A586" s="107" t="s">
        <v>524</v>
      </c>
      <c r="B586" s="107" t="s">
        <v>193</v>
      </c>
      <c r="C586" s="107" t="s">
        <v>375</v>
      </c>
      <c r="D586" s="107">
        <v>5</v>
      </c>
      <c r="E586" s="107">
        <v>3.014590618594E-4</v>
      </c>
      <c r="F586" s="107">
        <v>5</v>
      </c>
      <c r="G586" s="107">
        <v>3.0273674013078198E-4</v>
      </c>
      <c r="H586" s="107">
        <v>0</v>
      </c>
      <c r="I586" s="107">
        <v>0</v>
      </c>
    </row>
    <row r="587" spans="1:9" x14ac:dyDescent="0.2">
      <c r="A587" s="107" t="s">
        <v>525</v>
      </c>
      <c r="B587" s="107" t="s">
        <v>232</v>
      </c>
      <c r="C587" s="107" t="s">
        <v>374</v>
      </c>
      <c r="D587" s="107">
        <v>199</v>
      </c>
      <c r="E587" s="107">
        <v>0.19860279441117801</v>
      </c>
      <c r="F587" s="107">
        <v>199</v>
      </c>
      <c r="G587" s="107">
        <v>0.202235772357724</v>
      </c>
      <c r="H587" s="107">
        <v>0</v>
      </c>
      <c r="I587" s="107">
        <v>0</v>
      </c>
    </row>
    <row r="588" spans="1:9" x14ac:dyDescent="0.2">
      <c r="A588" s="107" t="s">
        <v>525</v>
      </c>
      <c r="B588" s="107" t="s">
        <v>232</v>
      </c>
      <c r="C588" s="107" t="s">
        <v>369</v>
      </c>
      <c r="D588" s="107">
        <v>39</v>
      </c>
      <c r="E588" s="107">
        <v>3.8922155688622798E-2</v>
      </c>
      <c r="F588" s="107">
        <v>39</v>
      </c>
      <c r="G588" s="107">
        <v>3.9634146341463401E-2</v>
      </c>
      <c r="H588" s="107">
        <v>0</v>
      </c>
      <c r="I588" s="107">
        <v>0</v>
      </c>
    </row>
    <row r="589" spans="1:9" x14ac:dyDescent="0.2">
      <c r="A589" s="107" t="s">
        <v>526</v>
      </c>
      <c r="B589" s="107" t="s">
        <v>233</v>
      </c>
      <c r="C589" s="107" t="s">
        <v>374</v>
      </c>
      <c r="D589" s="107">
        <v>15</v>
      </c>
      <c r="E589" s="107">
        <v>0.28846153846153799</v>
      </c>
      <c r="F589" s="107">
        <v>15</v>
      </c>
      <c r="G589" s="107">
        <v>0.29411764705882398</v>
      </c>
      <c r="H589" s="107">
        <v>0</v>
      </c>
      <c r="I589" s="107">
        <v>0</v>
      </c>
    </row>
    <row r="590" spans="1:9" x14ac:dyDescent="0.2">
      <c r="A590" s="107" t="s">
        <v>527</v>
      </c>
      <c r="B590" s="107" t="s">
        <v>218</v>
      </c>
      <c r="C590" s="107" t="s">
        <v>374</v>
      </c>
      <c r="D590" s="107">
        <v>9</v>
      </c>
      <c r="E590" s="107">
        <v>0.12676056338028199</v>
      </c>
      <c r="F590" s="107">
        <v>9</v>
      </c>
      <c r="G590" s="107">
        <v>0.14516129032258099</v>
      </c>
      <c r="H590" s="107">
        <v>0</v>
      </c>
      <c r="I590" s="107">
        <v>0</v>
      </c>
    </row>
    <row r="591" spans="1:9" x14ac:dyDescent="0.2">
      <c r="A591" s="107" t="s">
        <v>527</v>
      </c>
      <c r="B591" s="107" t="s">
        <v>218</v>
      </c>
      <c r="C591" s="107" t="s">
        <v>375</v>
      </c>
      <c r="D591" s="107">
        <v>15</v>
      </c>
      <c r="E591" s="107">
        <v>0.21126760563380301</v>
      </c>
      <c r="F591" s="107">
        <v>15</v>
      </c>
      <c r="G591" s="107">
        <v>0.241935483870968</v>
      </c>
      <c r="H591" s="107">
        <v>0</v>
      </c>
      <c r="I591" s="107">
        <v>0</v>
      </c>
    </row>
    <row r="592" spans="1:9" x14ac:dyDescent="0.2">
      <c r="A592" s="107" t="s">
        <v>527</v>
      </c>
      <c r="B592" s="107" t="s">
        <v>218</v>
      </c>
      <c r="C592" s="107" t="s">
        <v>376</v>
      </c>
      <c r="D592" s="107">
        <v>1</v>
      </c>
      <c r="E592" s="107">
        <v>1.4084507042253501E-2</v>
      </c>
      <c r="F592" s="107">
        <v>1</v>
      </c>
      <c r="G592" s="107">
        <v>1.6129032258064498E-2</v>
      </c>
      <c r="H592" s="107">
        <v>0</v>
      </c>
      <c r="I592" s="107">
        <v>0</v>
      </c>
    </row>
    <row r="593" spans="1:9" x14ac:dyDescent="0.2">
      <c r="A593" s="107" t="s">
        <v>527</v>
      </c>
      <c r="B593" s="107" t="s">
        <v>218</v>
      </c>
      <c r="C593" s="107" t="s">
        <v>369</v>
      </c>
      <c r="D593" s="107">
        <v>1</v>
      </c>
      <c r="E593" s="107">
        <v>1.4084507042253501E-2</v>
      </c>
      <c r="F593" s="107">
        <v>1</v>
      </c>
      <c r="G593" s="107">
        <v>1.6129032258064498E-2</v>
      </c>
      <c r="H593" s="107">
        <v>0</v>
      </c>
      <c r="I593" s="107">
        <v>0</v>
      </c>
    </row>
    <row r="594" spans="1:9" x14ac:dyDescent="0.2">
      <c r="A594" s="107" t="s">
        <v>528</v>
      </c>
      <c r="B594" s="107" t="s">
        <v>191</v>
      </c>
      <c r="C594" s="107" t="s">
        <v>377</v>
      </c>
      <c r="D594" s="107">
        <v>9</v>
      </c>
      <c r="E594" s="107">
        <v>6.7516879219804904E-3</v>
      </c>
      <c r="F594" s="107">
        <v>9</v>
      </c>
      <c r="G594" s="107">
        <v>6.67655786350148E-3</v>
      </c>
      <c r="H594" s="107">
        <v>0</v>
      </c>
      <c r="I594" s="107">
        <v>0</v>
      </c>
    </row>
    <row r="595" spans="1:9" x14ac:dyDescent="0.2">
      <c r="A595" s="107" t="s">
        <v>528</v>
      </c>
      <c r="B595" s="107" t="s">
        <v>191</v>
      </c>
      <c r="C595" s="107" t="s">
        <v>372</v>
      </c>
      <c r="D595" s="107">
        <v>93</v>
      </c>
      <c r="E595" s="107">
        <v>6.9767441860465101E-2</v>
      </c>
      <c r="F595" s="107">
        <v>93</v>
      </c>
      <c r="G595" s="107">
        <v>6.8991097922848701E-2</v>
      </c>
      <c r="H595" s="107">
        <v>0</v>
      </c>
      <c r="I595" s="107">
        <v>0</v>
      </c>
    </row>
    <row r="596" spans="1:9" x14ac:dyDescent="0.2">
      <c r="A596" s="107" t="s">
        <v>528</v>
      </c>
      <c r="B596" s="107" t="s">
        <v>191</v>
      </c>
      <c r="C596" s="107" t="s">
        <v>369</v>
      </c>
      <c r="D596" s="107">
        <v>37</v>
      </c>
      <c r="E596" s="107">
        <v>2.7756939234808702E-2</v>
      </c>
      <c r="F596" s="107">
        <v>37</v>
      </c>
      <c r="G596" s="107">
        <v>2.7448071216617201E-2</v>
      </c>
      <c r="H596" s="107">
        <v>0</v>
      </c>
      <c r="I596" s="107">
        <v>0</v>
      </c>
    </row>
    <row r="597" spans="1:9" x14ac:dyDescent="0.2">
      <c r="A597" s="107" t="s">
        <v>529</v>
      </c>
      <c r="B597" s="107" t="s">
        <v>192</v>
      </c>
      <c r="C597" s="107" t="s">
        <v>375</v>
      </c>
      <c r="D597" s="107">
        <v>1</v>
      </c>
      <c r="E597" s="107">
        <v>2.53871541000254E-4</v>
      </c>
      <c r="F597" s="107">
        <v>1</v>
      </c>
      <c r="G597" s="107">
        <v>2.56016385048643E-4</v>
      </c>
      <c r="H597" s="107">
        <v>0</v>
      </c>
      <c r="I597" s="107">
        <v>0</v>
      </c>
    </row>
    <row r="598" spans="1:9" x14ac:dyDescent="0.2">
      <c r="A598" s="107" t="s">
        <v>529</v>
      </c>
      <c r="B598" s="107" t="s">
        <v>192</v>
      </c>
      <c r="C598" s="107" t="s">
        <v>376</v>
      </c>
      <c r="D598" s="107">
        <v>78</v>
      </c>
      <c r="E598" s="107">
        <v>1.9801980198019799E-2</v>
      </c>
      <c r="F598" s="107">
        <v>78</v>
      </c>
      <c r="G598" s="107">
        <v>1.99692780337942E-2</v>
      </c>
      <c r="H598" s="107">
        <v>0</v>
      </c>
      <c r="I598" s="107">
        <v>0</v>
      </c>
    </row>
    <row r="599" spans="1:9" x14ac:dyDescent="0.2">
      <c r="A599" s="107" t="s">
        <v>530</v>
      </c>
      <c r="B599" s="107" t="s">
        <v>249</v>
      </c>
      <c r="C599" s="107" t="s">
        <v>375</v>
      </c>
      <c r="D599" s="107">
        <v>31</v>
      </c>
      <c r="E599" s="107">
        <v>1.0793871866295299E-2</v>
      </c>
      <c r="F599" s="107">
        <v>31</v>
      </c>
      <c r="G599" s="107">
        <v>1.04201680672269E-2</v>
      </c>
      <c r="H599" s="107">
        <v>0</v>
      </c>
      <c r="I599" s="107">
        <v>0</v>
      </c>
    </row>
    <row r="600" spans="1:9" x14ac:dyDescent="0.2">
      <c r="A600" s="107" t="s">
        <v>531</v>
      </c>
      <c r="B600" s="107" t="s">
        <v>194</v>
      </c>
      <c r="C600" s="107" t="s">
        <v>371</v>
      </c>
      <c r="D600" s="107">
        <v>2</v>
      </c>
      <c r="E600" s="107">
        <v>6.4724919093851101E-3</v>
      </c>
      <c r="F600" s="107">
        <v>2</v>
      </c>
      <c r="G600" s="107">
        <v>6.6445182724252502E-3</v>
      </c>
      <c r="H600" s="107">
        <v>0</v>
      </c>
      <c r="I600" s="107">
        <v>0</v>
      </c>
    </row>
    <row r="601" spans="1:9" x14ac:dyDescent="0.2">
      <c r="A601" s="107" t="s">
        <v>531</v>
      </c>
      <c r="B601" s="107" t="s">
        <v>194</v>
      </c>
      <c r="C601" s="107" t="s">
        <v>374</v>
      </c>
      <c r="D601" s="107">
        <v>13</v>
      </c>
      <c r="E601" s="107">
        <v>4.2071197411003201E-2</v>
      </c>
      <c r="F601" s="107">
        <v>13</v>
      </c>
      <c r="G601" s="107">
        <v>4.3189368770764097E-2</v>
      </c>
      <c r="H601" s="107">
        <v>0</v>
      </c>
      <c r="I601" s="107">
        <v>0</v>
      </c>
    </row>
    <row r="602" spans="1:9" x14ac:dyDescent="0.2">
      <c r="A602" s="107" t="s">
        <v>531</v>
      </c>
      <c r="B602" s="107" t="s">
        <v>194</v>
      </c>
      <c r="C602" s="107" t="s">
        <v>375</v>
      </c>
      <c r="D602" s="107">
        <v>66</v>
      </c>
      <c r="E602" s="107">
        <v>0.213592233009709</v>
      </c>
      <c r="F602" s="107">
        <v>66</v>
      </c>
      <c r="G602" s="107">
        <v>0.21926910299003299</v>
      </c>
      <c r="H602" s="107">
        <v>0</v>
      </c>
      <c r="I602" s="107">
        <v>0</v>
      </c>
    </row>
    <row r="603" spans="1:9" x14ac:dyDescent="0.2">
      <c r="A603" s="107" t="s">
        <v>532</v>
      </c>
      <c r="B603" s="107" t="s">
        <v>234</v>
      </c>
      <c r="C603" s="107" t="s">
        <v>369</v>
      </c>
      <c r="D603" s="107">
        <v>1</v>
      </c>
      <c r="E603" s="107">
        <v>1</v>
      </c>
      <c r="F603" s="107">
        <v>1</v>
      </c>
      <c r="G603" s="107">
        <v>1</v>
      </c>
      <c r="H603" s="107">
        <v>0</v>
      </c>
      <c r="I603" s="107">
        <v>0</v>
      </c>
    </row>
    <row r="604" spans="1:9" x14ac:dyDescent="0.2">
      <c r="A604" s="107" t="s">
        <v>533</v>
      </c>
      <c r="B604" s="107" t="s">
        <v>175</v>
      </c>
      <c r="C604" s="107" t="s">
        <v>369</v>
      </c>
      <c r="D604" s="107">
        <v>150</v>
      </c>
      <c r="E604" s="107">
        <v>2.3843586075345698E-2</v>
      </c>
      <c r="F604" s="107">
        <v>150</v>
      </c>
      <c r="G604" s="107">
        <v>2.51804599630687E-2</v>
      </c>
      <c r="H604" s="107">
        <v>0</v>
      </c>
      <c r="I604" s="107">
        <v>0</v>
      </c>
    </row>
    <row r="605" spans="1:9" x14ac:dyDescent="0.2">
      <c r="A605" s="107" t="s">
        <v>534</v>
      </c>
      <c r="B605" s="107" t="s">
        <v>171</v>
      </c>
      <c r="C605" s="107" t="s">
        <v>377</v>
      </c>
      <c r="D605" s="107">
        <v>18</v>
      </c>
      <c r="E605" s="107">
        <v>1.0434782608695699E-3</v>
      </c>
      <c r="F605" s="107">
        <v>18</v>
      </c>
      <c r="G605" s="107">
        <v>1.0659086871558001E-3</v>
      </c>
      <c r="H605" s="107">
        <v>0</v>
      </c>
      <c r="I605" s="107">
        <v>0</v>
      </c>
    </row>
    <row r="606" spans="1:9" x14ac:dyDescent="0.2">
      <c r="A606" s="107" t="s">
        <v>534</v>
      </c>
      <c r="B606" s="107" t="s">
        <v>171</v>
      </c>
      <c r="C606" s="107" t="s">
        <v>372</v>
      </c>
      <c r="D606" s="107">
        <v>2631</v>
      </c>
      <c r="E606" s="107">
        <v>0.15252173913043501</v>
      </c>
      <c r="F606" s="107">
        <v>2631</v>
      </c>
      <c r="G606" s="107">
        <v>0.155800319772606</v>
      </c>
      <c r="H606" s="107">
        <v>0</v>
      </c>
      <c r="I606" s="107">
        <v>0</v>
      </c>
    </row>
    <row r="607" spans="1:9" x14ac:dyDescent="0.2">
      <c r="A607" s="107" t="s">
        <v>535</v>
      </c>
      <c r="B607" s="107" t="s">
        <v>250</v>
      </c>
      <c r="C607" s="107" t="s">
        <v>371</v>
      </c>
      <c r="D607" s="107">
        <v>7</v>
      </c>
      <c r="E607" s="107">
        <v>1.6587677725118499E-2</v>
      </c>
      <c r="F607" s="107">
        <v>7</v>
      </c>
      <c r="G607" s="107">
        <v>1.71149144254279E-2</v>
      </c>
      <c r="H607" s="107">
        <v>0</v>
      </c>
      <c r="I607" s="107">
        <v>0</v>
      </c>
    </row>
    <row r="608" spans="1:9" x14ac:dyDescent="0.2">
      <c r="A608" s="107" t="s">
        <v>535</v>
      </c>
      <c r="B608" s="107" t="s">
        <v>250</v>
      </c>
      <c r="C608" s="107" t="s">
        <v>372</v>
      </c>
      <c r="D608" s="107">
        <v>43</v>
      </c>
      <c r="E608" s="107">
        <v>0.10189573459715601</v>
      </c>
      <c r="F608" s="107">
        <v>43</v>
      </c>
      <c r="G608" s="107">
        <v>0.105134474327628</v>
      </c>
      <c r="H608" s="107">
        <v>0</v>
      </c>
      <c r="I608" s="107">
        <v>0</v>
      </c>
    </row>
    <row r="609" spans="1:9" x14ac:dyDescent="0.2">
      <c r="A609" s="107" t="s">
        <v>535</v>
      </c>
      <c r="B609" s="107" t="s">
        <v>250</v>
      </c>
      <c r="C609" s="107" t="s">
        <v>375</v>
      </c>
      <c r="D609" s="107">
        <v>1</v>
      </c>
      <c r="E609" s="107">
        <v>2.3696682464455E-3</v>
      </c>
      <c r="F609" s="107">
        <v>1</v>
      </c>
      <c r="G609" s="107">
        <v>2.4449877750611199E-3</v>
      </c>
      <c r="H609" s="107">
        <v>0</v>
      </c>
      <c r="I609" s="107">
        <v>0</v>
      </c>
    </row>
    <row r="610" spans="1:9" x14ac:dyDescent="0.2">
      <c r="A610" s="107" t="s">
        <v>535</v>
      </c>
      <c r="B610" s="107" t="s">
        <v>250</v>
      </c>
      <c r="C610" s="107" t="s">
        <v>369</v>
      </c>
      <c r="D610" s="107">
        <v>52</v>
      </c>
      <c r="E610" s="107">
        <v>0.123222748815166</v>
      </c>
      <c r="F610" s="107">
        <v>52</v>
      </c>
      <c r="G610" s="107">
        <v>0.12713936430317799</v>
      </c>
      <c r="H610" s="107">
        <v>0</v>
      </c>
      <c r="I610" s="107">
        <v>0</v>
      </c>
    </row>
    <row r="611" spans="1:9" x14ac:dyDescent="0.2">
      <c r="A611" s="107" t="s">
        <v>536</v>
      </c>
      <c r="B611" s="107" t="s">
        <v>164</v>
      </c>
      <c r="C611" s="107" t="s">
        <v>369</v>
      </c>
      <c r="D611" s="107">
        <v>548</v>
      </c>
      <c r="E611" s="107">
        <v>7.3774905761981702E-2</v>
      </c>
      <c r="F611" s="107">
        <v>548</v>
      </c>
      <c r="G611" s="107">
        <v>7.5430144528561602E-2</v>
      </c>
      <c r="H611" s="107">
        <v>0</v>
      </c>
      <c r="I611" s="107">
        <v>0</v>
      </c>
    </row>
    <row r="612" spans="1:9" x14ac:dyDescent="0.2">
      <c r="A612" s="107" t="s">
        <v>537</v>
      </c>
      <c r="B612" s="107" t="s">
        <v>166</v>
      </c>
      <c r="C612" s="107" t="s">
        <v>372</v>
      </c>
      <c r="D612" s="107">
        <v>71</v>
      </c>
      <c r="E612" s="107">
        <v>2.43317340644277E-2</v>
      </c>
      <c r="F612" s="107">
        <v>71</v>
      </c>
      <c r="G612" s="107">
        <v>2.4215552523874501E-2</v>
      </c>
      <c r="H612" s="107">
        <v>0</v>
      </c>
      <c r="I612" s="107">
        <v>0</v>
      </c>
    </row>
    <row r="613" spans="1:9" x14ac:dyDescent="0.2">
      <c r="A613" s="107" t="s">
        <v>537</v>
      </c>
      <c r="B613" s="107" t="s">
        <v>166</v>
      </c>
      <c r="C613" s="107" t="s">
        <v>373</v>
      </c>
      <c r="D613" s="107">
        <v>4</v>
      </c>
      <c r="E613" s="107">
        <v>1.3708019191226899E-3</v>
      </c>
      <c r="F613" s="107">
        <v>4</v>
      </c>
      <c r="G613" s="107">
        <v>1.36425648021828E-3</v>
      </c>
      <c r="H613" s="107">
        <v>0</v>
      </c>
      <c r="I613" s="107">
        <v>0</v>
      </c>
    </row>
    <row r="614" spans="1:9" x14ac:dyDescent="0.2">
      <c r="A614" s="107" t="s">
        <v>538</v>
      </c>
      <c r="B614" s="107" t="s">
        <v>244</v>
      </c>
      <c r="C614" s="107" t="s">
        <v>371</v>
      </c>
      <c r="D614" s="107">
        <v>99</v>
      </c>
      <c r="E614" s="107">
        <v>0.137309292649098</v>
      </c>
      <c r="F614" s="107">
        <v>99</v>
      </c>
      <c r="G614" s="107">
        <v>0.13788300835654599</v>
      </c>
      <c r="H614" s="107">
        <v>0</v>
      </c>
      <c r="I614" s="107">
        <v>0</v>
      </c>
    </row>
    <row r="615" spans="1:9" x14ac:dyDescent="0.2">
      <c r="A615" s="107" t="s">
        <v>538</v>
      </c>
      <c r="B615" s="107" t="s">
        <v>244</v>
      </c>
      <c r="C615" s="107" t="s">
        <v>372</v>
      </c>
      <c r="D615" s="107">
        <v>32</v>
      </c>
      <c r="E615" s="107">
        <v>4.4382801664355098E-2</v>
      </c>
      <c r="F615" s="107">
        <v>32</v>
      </c>
      <c r="G615" s="107">
        <v>4.4568245125348203E-2</v>
      </c>
      <c r="H615" s="107">
        <v>0</v>
      </c>
      <c r="I615" s="107">
        <v>0</v>
      </c>
    </row>
    <row r="616" spans="1:9" x14ac:dyDescent="0.2">
      <c r="A616" s="107" t="s">
        <v>538</v>
      </c>
      <c r="B616" s="107" t="s">
        <v>244</v>
      </c>
      <c r="C616" s="107" t="s">
        <v>375</v>
      </c>
      <c r="D616" s="107">
        <v>25</v>
      </c>
      <c r="E616" s="107">
        <v>3.4674063800277398E-2</v>
      </c>
      <c r="F616" s="107">
        <v>25</v>
      </c>
      <c r="G616" s="107">
        <v>3.4818941504178302E-2</v>
      </c>
      <c r="H616" s="107">
        <v>0</v>
      </c>
      <c r="I616" s="107">
        <v>0</v>
      </c>
    </row>
    <row r="617" spans="1:9" x14ac:dyDescent="0.2">
      <c r="A617" s="107" t="s">
        <v>538</v>
      </c>
      <c r="B617" s="107" t="s">
        <v>244</v>
      </c>
      <c r="C617" s="107" t="s">
        <v>376</v>
      </c>
      <c r="D617" s="107">
        <v>65</v>
      </c>
      <c r="E617" s="107">
        <v>9.0152565880721194E-2</v>
      </c>
      <c r="F617" s="107">
        <v>65</v>
      </c>
      <c r="G617" s="107">
        <v>9.0529247910863503E-2</v>
      </c>
      <c r="H617" s="107">
        <v>0</v>
      </c>
      <c r="I617" s="107">
        <v>0</v>
      </c>
    </row>
    <row r="618" spans="1:9" x14ac:dyDescent="0.2">
      <c r="A618" s="107" t="s">
        <v>539</v>
      </c>
      <c r="B618" s="107" t="s">
        <v>199</v>
      </c>
      <c r="C618" s="107" t="s">
        <v>370</v>
      </c>
      <c r="D618" s="107">
        <v>3</v>
      </c>
      <c r="E618" s="107">
        <v>2.03527815468114E-3</v>
      </c>
      <c r="F618" s="107">
        <v>3</v>
      </c>
      <c r="G618" s="107">
        <v>2.36406619385343E-3</v>
      </c>
      <c r="H618" s="107">
        <v>0</v>
      </c>
      <c r="I618" s="107">
        <v>0</v>
      </c>
    </row>
    <row r="619" spans="1:9" x14ac:dyDescent="0.2">
      <c r="A619" s="107" t="s">
        <v>539</v>
      </c>
      <c r="B619" s="107" t="s">
        <v>199</v>
      </c>
      <c r="C619" s="107" t="s">
        <v>375</v>
      </c>
      <c r="D619" s="107">
        <v>21</v>
      </c>
      <c r="E619" s="107">
        <v>1.4246947082768E-2</v>
      </c>
      <c r="F619" s="107">
        <v>21</v>
      </c>
      <c r="G619" s="107">
        <v>1.6548463356973998E-2</v>
      </c>
      <c r="H619" s="107">
        <v>0</v>
      </c>
      <c r="I619" s="107">
        <v>0</v>
      </c>
    </row>
    <row r="620" spans="1:9" x14ac:dyDescent="0.2">
      <c r="A620" s="107" t="s">
        <v>539</v>
      </c>
      <c r="B620" s="107" t="s">
        <v>199</v>
      </c>
      <c r="C620" s="107" t="s">
        <v>376</v>
      </c>
      <c r="D620" s="107">
        <v>100</v>
      </c>
      <c r="E620" s="107">
        <v>6.7842605156038002E-2</v>
      </c>
      <c r="F620" s="107">
        <v>100</v>
      </c>
      <c r="G620" s="107">
        <v>7.8802206461780905E-2</v>
      </c>
      <c r="H620" s="107">
        <v>0</v>
      </c>
      <c r="I620" s="107">
        <v>0</v>
      </c>
    </row>
    <row r="621" spans="1:9" x14ac:dyDescent="0.2">
      <c r="A621" s="107" t="s">
        <v>539</v>
      </c>
      <c r="B621" s="107" t="s">
        <v>199</v>
      </c>
      <c r="C621" s="107" t="s">
        <v>369</v>
      </c>
      <c r="D621" s="107">
        <v>284</v>
      </c>
      <c r="E621" s="107">
        <v>0.19267299864314799</v>
      </c>
      <c r="F621" s="107">
        <v>284</v>
      </c>
      <c r="G621" s="107">
        <v>0.223798266351458</v>
      </c>
      <c r="H621" s="107">
        <v>0</v>
      </c>
      <c r="I621" s="107">
        <v>0</v>
      </c>
    </row>
    <row r="622" spans="1:9" x14ac:dyDescent="0.2">
      <c r="A622" s="107" t="s">
        <v>539</v>
      </c>
      <c r="B622" s="107" t="s">
        <v>199</v>
      </c>
      <c r="C622" s="107" t="s">
        <v>373</v>
      </c>
      <c r="D622" s="107">
        <v>20</v>
      </c>
      <c r="E622" s="107">
        <v>1.3568521031207601E-2</v>
      </c>
      <c r="F622" s="107">
        <v>20</v>
      </c>
      <c r="G622" s="107">
        <v>1.5760441292356198E-2</v>
      </c>
      <c r="H622" s="107">
        <v>0</v>
      </c>
      <c r="I622" s="107">
        <v>0</v>
      </c>
    </row>
    <row r="623" spans="1:9" x14ac:dyDescent="0.2">
      <c r="A623" s="107" t="s">
        <v>540</v>
      </c>
      <c r="B623" s="107" t="s">
        <v>235</v>
      </c>
      <c r="C623" s="107" t="s">
        <v>374</v>
      </c>
      <c r="D623" s="107">
        <v>29</v>
      </c>
      <c r="E623" s="107">
        <v>4.5669291338582697E-2</v>
      </c>
      <c r="F623" s="107">
        <v>29</v>
      </c>
      <c r="G623" s="107">
        <v>4.5741324921135598E-2</v>
      </c>
      <c r="H623" s="107">
        <v>0</v>
      </c>
      <c r="I623" s="107">
        <v>0</v>
      </c>
    </row>
    <row r="624" spans="1:9" x14ac:dyDescent="0.2">
      <c r="A624" s="107" t="s">
        <v>540</v>
      </c>
      <c r="B624" s="107" t="s">
        <v>235</v>
      </c>
      <c r="C624" s="107" t="s">
        <v>372</v>
      </c>
      <c r="D624" s="107">
        <v>1</v>
      </c>
      <c r="E624" s="107">
        <v>1.5748031496063001E-3</v>
      </c>
      <c r="F624" s="107">
        <v>1</v>
      </c>
      <c r="G624" s="107">
        <v>1.57728706624606E-3</v>
      </c>
      <c r="H624" s="107">
        <v>0</v>
      </c>
      <c r="I624" s="107">
        <v>0</v>
      </c>
    </row>
    <row r="625" spans="1:9" x14ac:dyDescent="0.2">
      <c r="A625" s="107" t="s">
        <v>540</v>
      </c>
      <c r="B625" s="107" t="s">
        <v>235</v>
      </c>
      <c r="C625" s="107" t="s">
        <v>369</v>
      </c>
      <c r="D625" s="107">
        <v>1</v>
      </c>
      <c r="E625" s="107">
        <v>1.5748031496063001E-3</v>
      </c>
      <c r="F625" s="107">
        <v>1</v>
      </c>
      <c r="G625" s="107">
        <v>1.57728706624606E-3</v>
      </c>
      <c r="H625" s="107">
        <v>0</v>
      </c>
      <c r="I625" s="107">
        <v>0</v>
      </c>
    </row>
    <row r="626" spans="1:9" x14ac:dyDescent="0.2">
      <c r="A626" s="107" t="s">
        <v>551</v>
      </c>
      <c r="B626" s="107" t="s">
        <v>269</v>
      </c>
      <c r="C626" s="107" t="s">
        <v>369</v>
      </c>
      <c r="D626" s="107">
        <v>166</v>
      </c>
      <c r="E626" s="107">
        <v>4.8982000590144598E-2</v>
      </c>
      <c r="F626" s="107">
        <v>166</v>
      </c>
      <c r="G626" s="107">
        <v>4.9745280191788997E-2</v>
      </c>
      <c r="H626" s="107">
        <v>0</v>
      </c>
      <c r="I626" s="107">
        <v>0</v>
      </c>
    </row>
    <row r="627" spans="1:9" x14ac:dyDescent="0.2">
      <c r="A627" s="107" t="s">
        <v>541</v>
      </c>
      <c r="B627" s="107" t="s">
        <v>219</v>
      </c>
      <c r="C627" s="107" t="s">
        <v>371</v>
      </c>
      <c r="D627" s="107">
        <v>30</v>
      </c>
      <c r="E627" s="107">
        <v>0.25</v>
      </c>
      <c r="F627" s="107">
        <v>30</v>
      </c>
      <c r="G627" s="107">
        <v>0.24590163934426201</v>
      </c>
      <c r="H627" s="107">
        <v>0</v>
      </c>
      <c r="I627" s="107">
        <v>0</v>
      </c>
    </row>
    <row r="628" spans="1:9" x14ac:dyDescent="0.2">
      <c r="A628" s="107" t="s">
        <v>541</v>
      </c>
      <c r="B628" s="107" t="s">
        <v>219</v>
      </c>
      <c r="C628" s="107" t="s">
        <v>370</v>
      </c>
      <c r="D628" s="107">
        <v>2</v>
      </c>
      <c r="E628" s="107">
        <v>1.6666666666666701E-2</v>
      </c>
      <c r="F628" s="107">
        <v>2</v>
      </c>
      <c r="G628" s="107">
        <v>1.63934426229508E-2</v>
      </c>
      <c r="H628" s="107">
        <v>0</v>
      </c>
      <c r="I628" s="107">
        <v>0</v>
      </c>
    </row>
    <row r="629" spans="1:9" x14ac:dyDescent="0.2">
      <c r="A629" s="107" t="s">
        <v>541</v>
      </c>
      <c r="B629" s="107" t="s">
        <v>219</v>
      </c>
      <c r="C629" s="107" t="s">
        <v>376</v>
      </c>
      <c r="D629" s="107">
        <v>24</v>
      </c>
      <c r="E629" s="107">
        <v>0.2</v>
      </c>
      <c r="F629" s="107">
        <v>24</v>
      </c>
      <c r="G629" s="107">
        <v>0.19672131147541</v>
      </c>
      <c r="H629" s="107">
        <v>0</v>
      </c>
      <c r="I629" s="107">
        <v>0</v>
      </c>
    </row>
    <row r="630" spans="1:9" x14ac:dyDescent="0.2">
      <c r="A630" s="107" t="s">
        <v>541</v>
      </c>
      <c r="B630" s="107" t="s">
        <v>219</v>
      </c>
      <c r="C630" s="107" t="s">
        <v>369</v>
      </c>
      <c r="D630" s="107">
        <v>13</v>
      </c>
      <c r="E630" s="107">
        <v>0.108333333333333</v>
      </c>
      <c r="F630" s="107">
        <v>13</v>
      </c>
      <c r="G630" s="107">
        <v>0.10655737704918</v>
      </c>
      <c r="H630" s="107">
        <v>0</v>
      </c>
      <c r="I630" s="107">
        <v>0</v>
      </c>
    </row>
    <row r="631" spans="1:9" x14ac:dyDescent="0.2">
      <c r="A631" s="107" t="s">
        <v>543</v>
      </c>
      <c r="B631" s="107" t="s">
        <v>174</v>
      </c>
      <c r="C631" s="107" t="s">
        <v>370</v>
      </c>
      <c r="D631" s="107">
        <v>29</v>
      </c>
      <c r="E631" s="107">
        <v>4.5454545454545497E-2</v>
      </c>
      <c r="F631" s="107">
        <v>29</v>
      </c>
      <c r="G631" s="107">
        <v>4.5171339563862899E-2</v>
      </c>
      <c r="H631" s="107">
        <v>0</v>
      </c>
      <c r="I631" s="107">
        <v>0</v>
      </c>
    </row>
    <row r="632" spans="1:9" x14ac:dyDescent="0.2">
      <c r="A632" s="107" t="s">
        <v>543</v>
      </c>
      <c r="B632" s="107" t="s">
        <v>174</v>
      </c>
      <c r="C632" s="107" t="s">
        <v>376</v>
      </c>
      <c r="D632" s="107">
        <v>7</v>
      </c>
      <c r="E632" s="107">
        <v>1.0971786833855799E-2</v>
      </c>
      <c r="F632" s="107">
        <v>7</v>
      </c>
      <c r="G632" s="107">
        <v>1.09034267912773E-2</v>
      </c>
      <c r="H632" s="107">
        <v>0</v>
      </c>
      <c r="I632" s="107">
        <v>0</v>
      </c>
    </row>
    <row r="633" spans="1:9" x14ac:dyDescent="0.2">
      <c r="A633" s="107" t="s">
        <v>543</v>
      </c>
      <c r="B633" s="107" t="s">
        <v>174</v>
      </c>
      <c r="C633" s="107" t="s">
        <v>369</v>
      </c>
      <c r="D633" s="107">
        <v>20</v>
      </c>
      <c r="E633" s="107">
        <v>3.1347962382445103E-2</v>
      </c>
      <c r="F633" s="107">
        <v>20</v>
      </c>
      <c r="G633" s="107">
        <v>3.1152647975077899E-2</v>
      </c>
      <c r="H633" s="107">
        <v>0</v>
      </c>
      <c r="I633" s="107">
        <v>0</v>
      </c>
    </row>
    <row r="634" spans="1:9" x14ac:dyDescent="0.2">
      <c r="A634" s="107" t="s">
        <v>544</v>
      </c>
      <c r="B634" s="107" t="s">
        <v>270</v>
      </c>
      <c r="C634" s="107" t="s">
        <v>375</v>
      </c>
      <c r="D634" s="107">
        <v>2</v>
      </c>
      <c r="E634" s="107">
        <v>5.1103843008994298E-5</v>
      </c>
      <c r="F634" s="107">
        <v>2</v>
      </c>
      <c r="G634" s="107">
        <v>5.1616899372854702E-5</v>
      </c>
      <c r="H634" s="107">
        <v>0</v>
      </c>
      <c r="I634" s="107">
        <v>0</v>
      </c>
    </row>
    <row r="635" spans="1:9" x14ac:dyDescent="0.2">
      <c r="A635" s="107" t="s">
        <v>546</v>
      </c>
      <c r="B635" s="107" t="s">
        <v>172</v>
      </c>
      <c r="C635" s="107" t="s">
        <v>372</v>
      </c>
      <c r="D635" s="107">
        <v>9</v>
      </c>
      <c r="E635" s="107">
        <v>2.1531100478468901E-2</v>
      </c>
      <c r="F635" s="107">
        <v>9</v>
      </c>
      <c r="G635" s="107">
        <v>2.4390243902439001E-2</v>
      </c>
      <c r="H635" s="107">
        <v>0</v>
      </c>
      <c r="I635" s="107">
        <v>0</v>
      </c>
    </row>
    <row r="636" spans="1:9" x14ac:dyDescent="0.2">
      <c r="A636" s="107" t="s">
        <v>547</v>
      </c>
      <c r="B636" s="107" t="s">
        <v>205</v>
      </c>
      <c r="C636" s="107" t="s">
        <v>377</v>
      </c>
      <c r="D636" s="107">
        <v>5</v>
      </c>
      <c r="E636" s="107">
        <v>8.9126559714794995E-3</v>
      </c>
      <c r="F636" s="107">
        <v>5</v>
      </c>
      <c r="G636" s="107">
        <v>8.9126559714794995E-3</v>
      </c>
      <c r="H636" s="107">
        <v>0</v>
      </c>
      <c r="I636" s="107">
        <v>0</v>
      </c>
    </row>
    <row r="637" spans="1:9" x14ac:dyDescent="0.2">
      <c r="A637" s="107" t="s">
        <v>547</v>
      </c>
      <c r="B637" s="107" t="s">
        <v>205</v>
      </c>
      <c r="C637" s="107" t="s">
        <v>370</v>
      </c>
      <c r="D637" s="107">
        <v>1</v>
      </c>
      <c r="E637" s="107">
        <v>1.7825311942959001E-3</v>
      </c>
      <c r="F637" s="107">
        <v>1</v>
      </c>
      <c r="G637" s="107">
        <v>1.7825311942959001E-3</v>
      </c>
      <c r="H637" s="107">
        <v>0</v>
      </c>
      <c r="I637" s="107">
        <v>0</v>
      </c>
    </row>
    <row r="638" spans="1:9" x14ac:dyDescent="0.2">
      <c r="A638" s="107" t="s">
        <v>548</v>
      </c>
      <c r="B638" s="107" t="s">
        <v>154</v>
      </c>
      <c r="C638" s="107" t="s">
        <v>376</v>
      </c>
      <c r="D638" s="107">
        <v>8316</v>
      </c>
      <c r="E638" s="107">
        <v>7.3520700904421296E-2</v>
      </c>
      <c r="F638" s="107">
        <v>8316</v>
      </c>
      <c r="G638" s="107">
        <v>7.4179132435976305E-2</v>
      </c>
      <c r="H638" s="107">
        <v>0</v>
      </c>
      <c r="I638" s="107">
        <v>0</v>
      </c>
    </row>
    <row r="639" spans="1:9" x14ac:dyDescent="0.2">
      <c r="A639" s="107" t="s">
        <v>619</v>
      </c>
      <c r="B639" s="107" t="s">
        <v>267</v>
      </c>
      <c r="C639" s="107" t="s">
        <v>372</v>
      </c>
      <c r="D639" s="107">
        <v>8</v>
      </c>
      <c r="E639" s="107">
        <v>8.0726538849646805E-3</v>
      </c>
      <c r="F639" s="107">
        <v>8</v>
      </c>
      <c r="G639" s="107">
        <v>8.0321285140562207E-3</v>
      </c>
      <c r="H639" s="107">
        <v>0</v>
      </c>
      <c r="I639" s="107">
        <v>0</v>
      </c>
    </row>
    <row r="640" spans="1:9" x14ac:dyDescent="0.2">
      <c r="A640" s="107" t="s">
        <v>619</v>
      </c>
      <c r="B640" s="107" t="s">
        <v>267</v>
      </c>
      <c r="C640" s="107" t="s">
        <v>376</v>
      </c>
      <c r="D640" s="107">
        <v>8</v>
      </c>
      <c r="E640" s="107">
        <v>8.0726538849646805E-3</v>
      </c>
      <c r="F640" s="107">
        <v>8</v>
      </c>
      <c r="G640" s="107">
        <v>8.0321285140562207E-3</v>
      </c>
      <c r="H640" s="107">
        <v>0</v>
      </c>
      <c r="I640" s="107">
        <v>0</v>
      </c>
    </row>
    <row r="641" spans="1:9" x14ac:dyDescent="0.2">
      <c r="A641" s="107" t="s">
        <v>553</v>
      </c>
      <c r="B641" s="107" t="s">
        <v>185</v>
      </c>
      <c r="C641" s="107" t="s">
        <v>376</v>
      </c>
      <c r="D641" s="107">
        <v>62</v>
      </c>
      <c r="E641" s="107">
        <v>1.1403347434246799E-2</v>
      </c>
      <c r="F641" s="107">
        <v>63</v>
      </c>
      <c r="G641" s="107">
        <v>1.1771300448430499E-2</v>
      </c>
      <c r="H641" s="107">
        <v>-1</v>
      </c>
      <c r="I641" s="107">
        <v>-1.5873015873015901</v>
      </c>
    </row>
    <row r="642" spans="1:9" x14ac:dyDescent="0.2">
      <c r="A642" s="107" t="s">
        <v>596</v>
      </c>
      <c r="B642" s="107" t="s">
        <v>247</v>
      </c>
      <c r="C642" s="107" t="s">
        <v>373</v>
      </c>
      <c r="D642" s="107">
        <v>36</v>
      </c>
      <c r="E642" s="107">
        <v>3.9955604883462802E-2</v>
      </c>
      <c r="F642" s="107">
        <v>37</v>
      </c>
      <c r="G642" s="107">
        <v>4.0793825799338497E-2</v>
      </c>
      <c r="H642" s="107">
        <v>-1</v>
      </c>
      <c r="I642" s="107">
        <v>-2.7027027027027</v>
      </c>
    </row>
    <row r="643" spans="1:9" x14ac:dyDescent="0.2">
      <c r="A643" s="107" t="s">
        <v>597</v>
      </c>
      <c r="B643" s="107" t="s">
        <v>259</v>
      </c>
      <c r="C643" s="107" t="s">
        <v>369</v>
      </c>
      <c r="D643" s="107">
        <v>20</v>
      </c>
      <c r="E643" s="107">
        <v>1.00150225338007E-2</v>
      </c>
      <c r="F643" s="107">
        <v>21</v>
      </c>
      <c r="G643" s="107">
        <v>1.05315947843531E-2</v>
      </c>
      <c r="H643" s="107">
        <v>-1</v>
      </c>
      <c r="I643" s="107">
        <v>-4.7619047619047699</v>
      </c>
    </row>
    <row r="644" spans="1:9" x14ac:dyDescent="0.2">
      <c r="A644" s="107" t="s">
        <v>597</v>
      </c>
      <c r="B644" s="107" t="s">
        <v>259</v>
      </c>
      <c r="C644" s="107" t="s">
        <v>373</v>
      </c>
      <c r="D644" s="107">
        <v>82</v>
      </c>
      <c r="E644" s="107">
        <v>4.1061592388582903E-2</v>
      </c>
      <c r="F644" s="107">
        <v>83</v>
      </c>
      <c r="G644" s="107">
        <v>4.1624874623871599E-2</v>
      </c>
      <c r="H644" s="107">
        <v>-1</v>
      </c>
      <c r="I644" s="107">
        <v>-1.2048192771084401</v>
      </c>
    </row>
    <row r="645" spans="1:9" x14ac:dyDescent="0.2">
      <c r="A645" s="107" t="s">
        <v>610</v>
      </c>
      <c r="B645" s="107" t="s">
        <v>195</v>
      </c>
      <c r="C645" s="107" t="s">
        <v>369</v>
      </c>
      <c r="D645" s="107">
        <v>8</v>
      </c>
      <c r="E645" s="107">
        <v>4.9968769519050599E-3</v>
      </c>
      <c r="F645" s="107">
        <v>9</v>
      </c>
      <c r="G645" s="107">
        <v>5.81020012911556E-3</v>
      </c>
      <c r="H645" s="107">
        <v>-1</v>
      </c>
      <c r="I645" s="107">
        <v>-11.1111111111111</v>
      </c>
    </row>
    <row r="646" spans="1:9" x14ac:dyDescent="0.2">
      <c r="A646" s="107" t="s">
        <v>615</v>
      </c>
      <c r="B646" s="107" t="s">
        <v>237</v>
      </c>
      <c r="C646" s="107" t="s">
        <v>370</v>
      </c>
      <c r="D646" s="107">
        <v>68</v>
      </c>
      <c r="E646" s="107">
        <v>0.123861566484517</v>
      </c>
      <c r="F646" s="107">
        <v>69</v>
      </c>
      <c r="G646" s="107">
        <v>0.12568306010929001</v>
      </c>
      <c r="H646" s="107">
        <v>-1</v>
      </c>
      <c r="I646" s="107">
        <v>-1.4492753623188399</v>
      </c>
    </row>
    <row r="647" spans="1:9" x14ac:dyDescent="0.2">
      <c r="A647" s="107" t="s">
        <v>615</v>
      </c>
      <c r="B647" s="107" t="s">
        <v>237</v>
      </c>
      <c r="C647" s="107" t="s">
        <v>369</v>
      </c>
      <c r="D647" s="107">
        <v>37</v>
      </c>
      <c r="E647" s="107">
        <v>6.7395264116575607E-2</v>
      </c>
      <c r="F647" s="107">
        <v>38</v>
      </c>
      <c r="G647" s="107">
        <v>6.9216757741347903E-2</v>
      </c>
      <c r="H647" s="107">
        <v>-1</v>
      </c>
      <c r="I647" s="107">
        <v>-2.6315789473684199</v>
      </c>
    </row>
    <row r="648" spans="1:9" x14ac:dyDescent="0.2">
      <c r="A648" s="107" t="s">
        <v>598</v>
      </c>
      <c r="B648" s="107" t="s">
        <v>260</v>
      </c>
      <c r="C648" s="107" t="s">
        <v>371</v>
      </c>
      <c r="D648" s="107">
        <v>19</v>
      </c>
      <c r="E648" s="107">
        <v>3.1301482701812197E-2</v>
      </c>
      <c r="F648" s="107">
        <v>20</v>
      </c>
      <c r="G648" s="107">
        <v>3.4129692832764499E-2</v>
      </c>
      <c r="H648" s="107">
        <v>-1</v>
      </c>
      <c r="I648" s="107">
        <v>-5</v>
      </c>
    </row>
    <row r="649" spans="1:9" x14ac:dyDescent="0.2">
      <c r="A649" s="107" t="s">
        <v>599</v>
      </c>
      <c r="B649" s="107" t="s">
        <v>261</v>
      </c>
      <c r="C649" s="107" t="s">
        <v>373</v>
      </c>
      <c r="D649" s="107">
        <v>6</v>
      </c>
      <c r="E649" s="107">
        <v>4.6475600309837297E-3</v>
      </c>
      <c r="F649" s="107">
        <v>7</v>
      </c>
      <c r="G649" s="107">
        <v>5.4559625876851097E-3</v>
      </c>
      <c r="H649" s="107">
        <v>-1</v>
      </c>
      <c r="I649" s="107">
        <v>-14.285714285714301</v>
      </c>
    </row>
    <row r="650" spans="1:9" x14ac:dyDescent="0.2">
      <c r="A650" s="107" t="s">
        <v>606</v>
      </c>
      <c r="B650" s="107" t="s">
        <v>188</v>
      </c>
      <c r="C650" s="107" t="s">
        <v>370</v>
      </c>
      <c r="D650" s="107">
        <v>59</v>
      </c>
      <c r="E650" s="107">
        <v>9.0909090909090898E-2</v>
      </c>
      <c r="F650" s="107">
        <v>60</v>
      </c>
      <c r="G650" s="107">
        <v>9.2024539877300596E-2</v>
      </c>
      <c r="H650" s="107">
        <v>-1</v>
      </c>
      <c r="I650" s="107">
        <v>-1.6666666666666701</v>
      </c>
    </row>
    <row r="651" spans="1:9" x14ac:dyDescent="0.2">
      <c r="A651" s="107" t="s">
        <v>606</v>
      </c>
      <c r="B651" s="107" t="s">
        <v>188</v>
      </c>
      <c r="C651" s="107" t="s">
        <v>369</v>
      </c>
      <c r="D651" s="107">
        <v>70</v>
      </c>
      <c r="E651" s="107">
        <v>0.107858243451464</v>
      </c>
      <c r="F651" s="107">
        <v>71</v>
      </c>
      <c r="G651" s="107">
        <v>0.108895705521472</v>
      </c>
      <c r="H651" s="107">
        <v>-1</v>
      </c>
      <c r="I651" s="107">
        <v>-1.40845070422535</v>
      </c>
    </row>
    <row r="652" spans="1:9" x14ac:dyDescent="0.2">
      <c r="A652" s="107" t="s">
        <v>560</v>
      </c>
      <c r="B652" s="107" t="s">
        <v>222</v>
      </c>
      <c r="C652" s="107" t="s">
        <v>374</v>
      </c>
      <c r="D652" s="107">
        <v>13</v>
      </c>
      <c r="E652" s="107">
        <v>0.156626506024096</v>
      </c>
      <c r="F652" s="107">
        <v>14</v>
      </c>
      <c r="G652" s="107">
        <v>0.17499999999999999</v>
      </c>
      <c r="H652" s="107">
        <v>-1</v>
      </c>
      <c r="I652" s="107">
        <v>-7.1428571428571397</v>
      </c>
    </row>
    <row r="653" spans="1:9" x14ac:dyDescent="0.2">
      <c r="A653" s="107" t="s">
        <v>593</v>
      </c>
      <c r="B653" s="107" t="s">
        <v>153</v>
      </c>
      <c r="C653" s="107" t="s">
        <v>377</v>
      </c>
      <c r="D653" s="107">
        <v>2417</v>
      </c>
      <c r="E653" s="107">
        <v>5.2325417769859099E-3</v>
      </c>
      <c r="F653" s="107">
        <v>2418</v>
      </c>
      <c r="G653" s="107">
        <v>5.2719249284867101E-3</v>
      </c>
      <c r="H653" s="107">
        <v>-1</v>
      </c>
      <c r="I653" s="107">
        <v>-4.1356492969391E-2</v>
      </c>
    </row>
    <row r="654" spans="1:9" x14ac:dyDescent="0.2">
      <c r="A654" s="107" t="s">
        <v>618</v>
      </c>
      <c r="B654" s="107" t="s">
        <v>201</v>
      </c>
      <c r="C654" s="107" t="s">
        <v>374</v>
      </c>
      <c r="D654" s="107">
        <v>18</v>
      </c>
      <c r="E654" s="107">
        <v>0.375</v>
      </c>
      <c r="F654" s="107">
        <v>19</v>
      </c>
      <c r="G654" s="107">
        <v>0.38775510204081598</v>
      </c>
      <c r="H654" s="107">
        <v>-1</v>
      </c>
      <c r="I654" s="107">
        <v>-5.2631578947368496</v>
      </c>
    </row>
    <row r="655" spans="1:9" x14ac:dyDescent="0.2">
      <c r="A655" s="107" t="s">
        <v>612</v>
      </c>
      <c r="B655" s="107" t="s">
        <v>161</v>
      </c>
      <c r="C655" s="107" t="s">
        <v>371</v>
      </c>
      <c r="D655" s="107">
        <v>35</v>
      </c>
      <c r="E655" s="107">
        <v>1.19576358045781E-2</v>
      </c>
      <c r="F655" s="107">
        <v>36</v>
      </c>
      <c r="G655" s="107">
        <v>1.3215859030837E-2</v>
      </c>
      <c r="H655" s="107">
        <v>-1</v>
      </c>
      <c r="I655" s="107">
        <v>-2.7777777777777799</v>
      </c>
    </row>
    <row r="656" spans="1:9" x14ac:dyDescent="0.2">
      <c r="A656" s="107" t="s">
        <v>602</v>
      </c>
      <c r="B656" s="107" t="s">
        <v>238</v>
      </c>
      <c r="C656" s="107" t="s">
        <v>377</v>
      </c>
      <c r="D656" s="107">
        <v>40</v>
      </c>
      <c r="E656" s="107">
        <v>5.6882821387940798E-3</v>
      </c>
      <c r="F656" s="107">
        <v>41</v>
      </c>
      <c r="G656" s="107">
        <v>5.8579797113873398E-3</v>
      </c>
      <c r="H656" s="107">
        <v>-1</v>
      </c>
      <c r="I656" s="107">
        <v>-2.4390243902439002</v>
      </c>
    </row>
    <row r="657" spans="1:9" x14ac:dyDescent="0.2">
      <c r="A657" s="107" t="s">
        <v>602</v>
      </c>
      <c r="B657" s="107" t="s">
        <v>238</v>
      </c>
      <c r="C657" s="107" t="s">
        <v>375</v>
      </c>
      <c r="D657" s="107">
        <v>25</v>
      </c>
      <c r="E657" s="107">
        <v>3.5551763367462999E-3</v>
      </c>
      <c r="F657" s="107">
        <v>26</v>
      </c>
      <c r="G657" s="107">
        <v>3.7148164023431901E-3</v>
      </c>
      <c r="H657" s="107">
        <v>-1</v>
      </c>
      <c r="I657" s="107">
        <v>-3.84615384615384</v>
      </c>
    </row>
    <row r="658" spans="1:9" x14ac:dyDescent="0.2">
      <c r="A658" s="107" t="s">
        <v>467</v>
      </c>
      <c r="B658" s="107" t="s">
        <v>272</v>
      </c>
      <c r="C658" s="107" t="s">
        <v>369</v>
      </c>
      <c r="D658" s="107">
        <v>53</v>
      </c>
      <c r="E658" s="107">
        <v>1.3684482313452101E-2</v>
      </c>
      <c r="F658" s="107">
        <v>54</v>
      </c>
      <c r="G658" s="107">
        <v>1.4040561622464901E-2</v>
      </c>
      <c r="H658" s="107">
        <v>-1</v>
      </c>
      <c r="I658" s="107">
        <v>-1.8518518518518501</v>
      </c>
    </row>
    <row r="659" spans="1:9" x14ac:dyDescent="0.2">
      <c r="A659" s="107" t="s">
        <v>469</v>
      </c>
      <c r="B659" s="107" t="s">
        <v>276</v>
      </c>
      <c r="C659" s="107" t="s">
        <v>377</v>
      </c>
      <c r="D659" s="107">
        <v>12</v>
      </c>
      <c r="E659" s="107">
        <v>2.3346303501945499E-3</v>
      </c>
      <c r="F659" s="107">
        <v>13</v>
      </c>
      <c r="G659" s="107">
        <v>2.5773195876288698E-3</v>
      </c>
      <c r="H659" s="107">
        <v>-1</v>
      </c>
      <c r="I659" s="107">
        <v>-7.6923076923076898</v>
      </c>
    </row>
    <row r="660" spans="1:9" x14ac:dyDescent="0.2">
      <c r="A660" s="107" t="s">
        <v>472</v>
      </c>
      <c r="B660" s="107" t="s">
        <v>198</v>
      </c>
      <c r="C660" s="107" t="s">
        <v>370</v>
      </c>
      <c r="D660" s="107">
        <v>23</v>
      </c>
      <c r="E660" s="107">
        <v>6.7409144196951898E-3</v>
      </c>
      <c r="F660" s="107">
        <v>24</v>
      </c>
      <c r="G660" s="107">
        <v>7.0216500877706301E-3</v>
      </c>
      <c r="H660" s="107">
        <v>-1</v>
      </c>
      <c r="I660" s="107">
        <v>-4.1666666666666599</v>
      </c>
    </row>
    <row r="661" spans="1:9" x14ac:dyDescent="0.2">
      <c r="A661" s="107" t="s">
        <v>472</v>
      </c>
      <c r="B661" s="107" t="s">
        <v>198</v>
      </c>
      <c r="C661" s="107" t="s">
        <v>372</v>
      </c>
      <c r="D661" s="107">
        <v>689</v>
      </c>
      <c r="E661" s="107">
        <v>0.20193434935521701</v>
      </c>
      <c r="F661" s="107">
        <v>690</v>
      </c>
      <c r="G661" s="107">
        <v>0.20187244002340601</v>
      </c>
      <c r="H661" s="107">
        <v>-1</v>
      </c>
      <c r="I661" s="107">
        <v>-0.14492753623188701</v>
      </c>
    </row>
    <row r="662" spans="1:9" x14ac:dyDescent="0.2">
      <c r="A662" s="107" t="s">
        <v>472</v>
      </c>
      <c r="B662" s="107" t="s">
        <v>198</v>
      </c>
      <c r="C662" s="107" t="s">
        <v>373</v>
      </c>
      <c r="D662" s="107">
        <v>42</v>
      </c>
      <c r="E662" s="107">
        <v>1.23094958968347E-2</v>
      </c>
      <c r="F662" s="107">
        <v>43</v>
      </c>
      <c r="G662" s="107">
        <v>1.25804564072557E-2</v>
      </c>
      <c r="H662" s="107">
        <v>-1</v>
      </c>
      <c r="I662" s="107">
        <v>-2.32558139534884</v>
      </c>
    </row>
    <row r="663" spans="1:9" x14ac:dyDescent="0.2">
      <c r="A663" s="107" t="s">
        <v>473</v>
      </c>
      <c r="B663" s="107" t="s">
        <v>181</v>
      </c>
      <c r="C663" s="107" t="s">
        <v>371</v>
      </c>
      <c r="D663" s="107">
        <v>211</v>
      </c>
      <c r="E663" s="107">
        <v>9.9294117647058797E-2</v>
      </c>
      <c r="F663" s="107">
        <v>212</v>
      </c>
      <c r="G663" s="107">
        <v>0.10085632730732599</v>
      </c>
      <c r="H663" s="107">
        <v>-1</v>
      </c>
      <c r="I663" s="107">
        <v>-0.471698113207553</v>
      </c>
    </row>
    <row r="664" spans="1:9" x14ac:dyDescent="0.2">
      <c r="A664" s="107" t="s">
        <v>476</v>
      </c>
      <c r="B664" s="107" t="s">
        <v>239</v>
      </c>
      <c r="C664" s="107" t="s">
        <v>370</v>
      </c>
      <c r="D664" s="107">
        <v>26</v>
      </c>
      <c r="E664" s="107">
        <v>4.2003231017770599E-2</v>
      </c>
      <c r="F664" s="107">
        <v>27</v>
      </c>
      <c r="G664" s="107">
        <v>4.4481054365733103E-2</v>
      </c>
      <c r="H664" s="107">
        <v>-1</v>
      </c>
      <c r="I664" s="107">
        <v>-3.7037037037037099</v>
      </c>
    </row>
    <row r="665" spans="1:9" x14ac:dyDescent="0.2">
      <c r="A665" s="107" t="s">
        <v>479</v>
      </c>
      <c r="B665" s="107" t="s">
        <v>240</v>
      </c>
      <c r="C665" s="107" t="s">
        <v>370</v>
      </c>
      <c r="D665" s="107">
        <v>11</v>
      </c>
      <c r="E665" s="107">
        <v>0.18333333333333299</v>
      </c>
      <c r="F665" s="107">
        <v>12</v>
      </c>
      <c r="G665" s="107">
        <v>0.2</v>
      </c>
      <c r="H665" s="107">
        <v>-1</v>
      </c>
      <c r="I665" s="107">
        <v>-8.3333333333333393</v>
      </c>
    </row>
    <row r="666" spans="1:9" x14ac:dyDescent="0.2">
      <c r="A666" s="107" t="s">
        <v>555</v>
      </c>
      <c r="B666" s="107" t="s">
        <v>168</v>
      </c>
      <c r="C666" s="107" t="s">
        <v>369</v>
      </c>
      <c r="D666" s="107">
        <v>30</v>
      </c>
      <c r="E666" s="107">
        <v>1.7942583732057399E-2</v>
      </c>
      <c r="F666" s="107">
        <v>31</v>
      </c>
      <c r="G666" s="107">
        <v>1.6875340228633601E-2</v>
      </c>
      <c r="H666" s="107">
        <v>-1</v>
      </c>
      <c r="I666" s="107">
        <v>-3.2258064516128999</v>
      </c>
    </row>
    <row r="667" spans="1:9" x14ac:dyDescent="0.2">
      <c r="A667" s="107" t="s">
        <v>484</v>
      </c>
      <c r="B667" s="107" t="s">
        <v>202</v>
      </c>
      <c r="C667" s="107" t="s">
        <v>377</v>
      </c>
      <c r="D667" s="107">
        <v>2</v>
      </c>
      <c r="E667" s="107">
        <v>1.8382352941176501E-3</v>
      </c>
      <c r="F667" s="107">
        <v>3</v>
      </c>
      <c r="G667" s="107">
        <v>2.7906976744185999E-3</v>
      </c>
      <c r="H667" s="107">
        <v>-1</v>
      </c>
      <c r="I667" s="107">
        <v>-33.3333333333333</v>
      </c>
    </row>
    <row r="668" spans="1:9" x14ac:dyDescent="0.2">
      <c r="A668" s="107" t="s">
        <v>484</v>
      </c>
      <c r="B668" s="107" t="s">
        <v>202</v>
      </c>
      <c r="C668" s="107" t="s">
        <v>370</v>
      </c>
      <c r="D668" s="107">
        <v>31</v>
      </c>
      <c r="E668" s="107">
        <v>2.8492647058823501E-2</v>
      </c>
      <c r="F668" s="107">
        <v>32</v>
      </c>
      <c r="G668" s="107">
        <v>2.9767441860465101E-2</v>
      </c>
      <c r="H668" s="107">
        <v>-1</v>
      </c>
      <c r="I668" s="107">
        <v>-3.125</v>
      </c>
    </row>
    <row r="669" spans="1:9" x14ac:dyDescent="0.2">
      <c r="A669" s="107" t="s">
        <v>484</v>
      </c>
      <c r="B669" s="107" t="s">
        <v>202</v>
      </c>
      <c r="C669" s="107" t="s">
        <v>376</v>
      </c>
      <c r="D669" s="107">
        <v>37</v>
      </c>
      <c r="E669" s="107">
        <v>3.4007352941176502E-2</v>
      </c>
      <c r="F669" s="107">
        <v>38</v>
      </c>
      <c r="G669" s="107">
        <v>3.5348837209302299E-2</v>
      </c>
      <c r="H669" s="107">
        <v>-1</v>
      </c>
      <c r="I669" s="107">
        <v>-2.6315789473684199</v>
      </c>
    </row>
    <row r="670" spans="1:9" x14ac:dyDescent="0.2">
      <c r="A670" s="107" t="s">
        <v>484</v>
      </c>
      <c r="B670" s="107" t="s">
        <v>202</v>
      </c>
      <c r="C670" s="107" t="s">
        <v>369</v>
      </c>
      <c r="D670" s="107">
        <v>30</v>
      </c>
      <c r="E670" s="107">
        <v>2.7573529411764702E-2</v>
      </c>
      <c r="F670" s="107">
        <v>31</v>
      </c>
      <c r="G670" s="107">
        <v>2.8837209302325601E-2</v>
      </c>
      <c r="H670" s="107">
        <v>-1</v>
      </c>
      <c r="I670" s="107">
        <v>-3.2258064516128999</v>
      </c>
    </row>
    <row r="671" spans="1:9" x14ac:dyDescent="0.2">
      <c r="A671" s="107" t="s">
        <v>484</v>
      </c>
      <c r="B671" s="107" t="s">
        <v>202</v>
      </c>
      <c r="C671" s="107" t="s">
        <v>373</v>
      </c>
      <c r="D671" s="107">
        <v>23</v>
      </c>
      <c r="E671" s="107">
        <v>2.1139705882352901E-2</v>
      </c>
      <c r="F671" s="107">
        <v>24</v>
      </c>
      <c r="G671" s="107">
        <v>2.2325581395348799E-2</v>
      </c>
      <c r="H671" s="107">
        <v>-1</v>
      </c>
      <c r="I671" s="107">
        <v>-4.1666666666666599</v>
      </c>
    </row>
    <row r="672" spans="1:9" x14ac:dyDescent="0.2">
      <c r="A672" s="107" t="s">
        <v>486</v>
      </c>
      <c r="B672" s="107" t="s">
        <v>180</v>
      </c>
      <c r="C672" s="107" t="s">
        <v>370</v>
      </c>
      <c r="D672" s="107">
        <v>255</v>
      </c>
      <c r="E672" s="107">
        <v>7.1428571428571397E-2</v>
      </c>
      <c r="F672" s="107">
        <v>256</v>
      </c>
      <c r="G672" s="107">
        <v>7.2336818310257095E-2</v>
      </c>
      <c r="H672" s="107">
        <v>-1</v>
      </c>
      <c r="I672" s="107">
        <v>-0.390625</v>
      </c>
    </row>
    <row r="673" spans="1:9" x14ac:dyDescent="0.2">
      <c r="A673" s="107" t="s">
        <v>487</v>
      </c>
      <c r="B673" s="107" t="s">
        <v>206</v>
      </c>
      <c r="C673" s="107" t="s">
        <v>369</v>
      </c>
      <c r="D673" s="107">
        <v>71</v>
      </c>
      <c r="E673" s="107">
        <v>9.5558546433378203E-2</v>
      </c>
      <c r="F673" s="107">
        <v>72</v>
      </c>
      <c r="G673" s="107">
        <v>0.100699300699301</v>
      </c>
      <c r="H673" s="107">
        <v>-1</v>
      </c>
      <c r="I673" s="107">
        <v>-1.38888888888888</v>
      </c>
    </row>
    <row r="674" spans="1:9" x14ac:dyDescent="0.2">
      <c r="A674" s="107" t="s">
        <v>488</v>
      </c>
      <c r="B674" s="107" t="s">
        <v>209</v>
      </c>
      <c r="C674" s="107" t="s">
        <v>375</v>
      </c>
      <c r="D674" s="107">
        <v>19</v>
      </c>
      <c r="E674" s="107">
        <v>7.63358778625954E-3</v>
      </c>
      <c r="F674" s="107">
        <v>20</v>
      </c>
      <c r="G674" s="107">
        <v>8.0256821829855496E-3</v>
      </c>
      <c r="H674" s="107">
        <v>-1</v>
      </c>
      <c r="I674" s="107">
        <v>-5</v>
      </c>
    </row>
    <row r="675" spans="1:9" x14ac:dyDescent="0.2">
      <c r="A675" s="107" t="s">
        <v>493</v>
      </c>
      <c r="B675" s="107" t="s">
        <v>186</v>
      </c>
      <c r="C675" s="107" t="s">
        <v>374</v>
      </c>
      <c r="D675" s="107">
        <v>40</v>
      </c>
      <c r="E675" s="107">
        <v>2.9673590504451001E-2</v>
      </c>
      <c r="F675" s="107">
        <v>41</v>
      </c>
      <c r="G675" s="107">
        <v>3.0505952380952401E-2</v>
      </c>
      <c r="H675" s="107">
        <v>-1</v>
      </c>
      <c r="I675" s="107">
        <v>-2.4390243902439002</v>
      </c>
    </row>
    <row r="676" spans="1:9" x14ac:dyDescent="0.2">
      <c r="A676" s="107" t="s">
        <v>494</v>
      </c>
      <c r="B676" s="107" t="s">
        <v>170</v>
      </c>
      <c r="C676" s="107" t="s">
        <v>377</v>
      </c>
      <c r="D676" s="107">
        <v>15</v>
      </c>
      <c r="E676" s="107">
        <v>6.41025641025641E-3</v>
      </c>
      <c r="F676" s="107">
        <v>16</v>
      </c>
      <c r="G676" s="107">
        <v>6.73684210526316E-3</v>
      </c>
      <c r="H676" s="107">
        <v>-1</v>
      </c>
      <c r="I676" s="107">
        <v>-6.25</v>
      </c>
    </row>
    <row r="677" spans="1:9" x14ac:dyDescent="0.2">
      <c r="A677" s="107" t="s">
        <v>494</v>
      </c>
      <c r="B677" s="107" t="s">
        <v>170</v>
      </c>
      <c r="C677" s="107" t="s">
        <v>373</v>
      </c>
      <c r="D677" s="107">
        <v>23</v>
      </c>
      <c r="E677" s="107">
        <v>9.8290598290598306E-3</v>
      </c>
      <c r="F677" s="107">
        <v>24</v>
      </c>
      <c r="G677" s="107">
        <v>1.0105263157894701E-2</v>
      </c>
      <c r="H677" s="107">
        <v>-1</v>
      </c>
      <c r="I677" s="107">
        <v>-4.1666666666666599</v>
      </c>
    </row>
    <row r="678" spans="1:9" x14ac:dyDescent="0.2">
      <c r="A678" s="107" t="s">
        <v>495</v>
      </c>
      <c r="B678" s="107" t="s">
        <v>257</v>
      </c>
      <c r="C678" s="107" t="s">
        <v>377</v>
      </c>
      <c r="D678" s="107">
        <v>16</v>
      </c>
      <c r="E678" s="107">
        <v>2.3296447291787999E-3</v>
      </c>
      <c r="F678" s="107">
        <v>17</v>
      </c>
      <c r="G678" s="107">
        <v>2.8877187022252398E-3</v>
      </c>
      <c r="H678" s="107">
        <v>-1</v>
      </c>
      <c r="I678" s="107">
        <v>-5.8823529411764701</v>
      </c>
    </row>
    <row r="679" spans="1:9" x14ac:dyDescent="0.2">
      <c r="A679" s="107" t="s">
        <v>495</v>
      </c>
      <c r="B679" s="107" t="s">
        <v>257</v>
      </c>
      <c r="C679" s="107" t="s">
        <v>375</v>
      </c>
      <c r="D679" s="107">
        <v>51</v>
      </c>
      <c r="E679" s="107">
        <v>7.4257425742574297E-3</v>
      </c>
      <c r="F679" s="107">
        <v>52</v>
      </c>
      <c r="G679" s="107">
        <v>8.8330219126889799E-3</v>
      </c>
      <c r="H679" s="107">
        <v>-1</v>
      </c>
      <c r="I679" s="107">
        <v>-1.92307692307693</v>
      </c>
    </row>
    <row r="680" spans="1:9" x14ac:dyDescent="0.2">
      <c r="A680" s="107" t="s">
        <v>497</v>
      </c>
      <c r="B680" s="107" t="s">
        <v>178</v>
      </c>
      <c r="C680" s="107" t="s">
        <v>376</v>
      </c>
      <c r="D680" s="107">
        <v>123</v>
      </c>
      <c r="E680" s="107">
        <v>4.5844204248975E-2</v>
      </c>
      <c r="F680" s="107">
        <v>124</v>
      </c>
      <c r="G680" s="107">
        <v>4.6216921356690303E-2</v>
      </c>
      <c r="H680" s="107">
        <v>-1</v>
      </c>
      <c r="I680" s="107">
        <v>-0.80645161290322498</v>
      </c>
    </row>
    <row r="681" spans="1:9" x14ac:dyDescent="0.2">
      <c r="A681" s="107" t="s">
        <v>498</v>
      </c>
      <c r="B681" s="107" t="s">
        <v>190</v>
      </c>
      <c r="C681" s="107" t="s">
        <v>371</v>
      </c>
      <c r="D681" s="107">
        <v>131</v>
      </c>
      <c r="E681" s="107">
        <v>0.102184087363495</v>
      </c>
      <c r="F681" s="107">
        <v>132</v>
      </c>
      <c r="G681" s="107">
        <v>0.104347826086957</v>
      </c>
      <c r="H681" s="107">
        <v>-1</v>
      </c>
      <c r="I681" s="107">
        <v>-0.75757575757575701</v>
      </c>
    </row>
    <row r="682" spans="1:9" x14ac:dyDescent="0.2">
      <c r="A682" s="107" t="s">
        <v>498</v>
      </c>
      <c r="B682" s="107" t="s">
        <v>190</v>
      </c>
      <c r="C682" s="107" t="s">
        <v>373</v>
      </c>
      <c r="D682" s="107">
        <v>29</v>
      </c>
      <c r="E682" s="107">
        <v>2.26209048361934E-2</v>
      </c>
      <c r="F682" s="107">
        <v>30</v>
      </c>
      <c r="G682" s="107">
        <v>2.3715415019762799E-2</v>
      </c>
      <c r="H682" s="107">
        <v>-1</v>
      </c>
      <c r="I682" s="107">
        <v>-3.3333333333333299</v>
      </c>
    </row>
    <row r="683" spans="1:9" x14ac:dyDescent="0.2">
      <c r="A683" s="107" t="s">
        <v>499</v>
      </c>
      <c r="B683" s="107" t="s">
        <v>263</v>
      </c>
      <c r="C683" s="107" t="s">
        <v>371</v>
      </c>
      <c r="D683" s="107">
        <v>322</v>
      </c>
      <c r="E683" s="107">
        <v>0.18885630498533701</v>
      </c>
      <c r="F683" s="107">
        <v>323</v>
      </c>
      <c r="G683" s="107">
        <v>0.188999414862493</v>
      </c>
      <c r="H683" s="107">
        <v>-1</v>
      </c>
      <c r="I683" s="107">
        <v>-0.30959752321981798</v>
      </c>
    </row>
    <row r="684" spans="1:9" x14ac:dyDescent="0.2">
      <c r="A684" s="107" t="s">
        <v>499</v>
      </c>
      <c r="B684" s="107" t="s">
        <v>263</v>
      </c>
      <c r="C684" s="107" t="s">
        <v>376</v>
      </c>
      <c r="D684" s="107">
        <v>78</v>
      </c>
      <c r="E684" s="107">
        <v>4.5747800586510297E-2</v>
      </c>
      <c r="F684" s="107">
        <v>79</v>
      </c>
      <c r="G684" s="107">
        <v>4.6225863077823302E-2</v>
      </c>
      <c r="H684" s="107">
        <v>-1</v>
      </c>
      <c r="I684" s="107">
        <v>-1.26582278481012</v>
      </c>
    </row>
    <row r="685" spans="1:9" x14ac:dyDescent="0.2">
      <c r="A685" s="107" t="s">
        <v>500</v>
      </c>
      <c r="B685" s="107" t="s">
        <v>246</v>
      </c>
      <c r="C685" s="107" t="s">
        <v>375</v>
      </c>
      <c r="D685" s="107">
        <v>12</v>
      </c>
      <c r="E685" s="107">
        <v>0.17910447761194001</v>
      </c>
      <c r="F685" s="107">
        <v>13</v>
      </c>
      <c r="G685" s="107">
        <v>0.185714285714286</v>
      </c>
      <c r="H685" s="107">
        <v>-1</v>
      </c>
      <c r="I685" s="107">
        <v>-7.6923076923076898</v>
      </c>
    </row>
    <row r="686" spans="1:9" x14ac:dyDescent="0.2">
      <c r="A686" s="107" t="s">
        <v>558</v>
      </c>
      <c r="B686" s="107" t="s">
        <v>187</v>
      </c>
      <c r="C686" s="107" t="s">
        <v>369</v>
      </c>
      <c r="D686" s="107">
        <v>146</v>
      </c>
      <c r="E686" s="107">
        <v>3.3242258652094701E-2</v>
      </c>
      <c r="F686" s="107">
        <v>147</v>
      </c>
      <c r="G686" s="107">
        <v>3.5251798561151099E-2</v>
      </c>
      <c r="H686" s="107">
        <v>-1</v>
      </c>
      <c r="I686" s="107">
        <v>-0.68027210884353795</v>
      </c>
    </row>
    <row r="687" spans="1:9" x14ac:dyDescent="0.2">
      <c r="A687" s="107" t="s">
        <v>502</v>
      </c>
      <c r="B687" s="107" t="s">
        <v>177</v>
      </c>
      <c r="C687" s="107" t="s">
        <v>371</v>
      </c>
      <c r="D687" s="107">
        <v>6</v>
      </c>
      <c r="E687" s="107">
        <v>3.9708802117802804E-3</v>
      </c>
      <c r="F687" s="107">
        <v>7</v>
      </c>
      <c r="G687" s="107">
        <v>4.5721750489875904E-3</v>
      </c>
      <c r="H687" s="107">
        <v>-1</v>
      </c>
      <c r="I687" s="107">
        <v>-14.285714285714301</v>
      </c>
    </row>
    <row r="688" spans="1:9" x14ac:dyDescent="0.2">
      <c r="A688" s="107" t="s">
        <v>502</v>
      </c>
      <c r="B688" s="107" t="s">
        <v>177</v>
      </c>
      <c r="C688" s="107" t="s">
        <v>374</v>
      </c>
      <c r="D688" s="107">
        <v>204</v>
      </c>
      <c r="E688" s="107">
        <v>0.13500992720052901</v>
      </c>
      <c r="F688" s="107">
        <v>205</v>
      </c>
      <c r="G688" s="107">
        <v>0.13389941214892201</v>
      </c>
      <c r="H688" s="107">
        <v>-1</v>
      </c>
      <c r="I688" s="107">
        <v>-0.48780487804878098</v>
      </c>
    </row>
    <row r="689" spans="1:9" x14ac:dyDescent="0.2">
      <c r="A689" s="107" t="s">
        <v>505</v>
      </c>
      <c r="B689" s="107" t="s">
        <v>212</v>
      </c>
      <c r="C689" s="107" t="s">
        <v>370</v>
      </c>
      <c r="D689" s="107">
        <v>8</v>
      </c>
      <c r="E689" s="107">
        <v>5.16129032258065E-2</v>
      </c>
      <c r="F689" s="107">
        <v>9</v>
      </c>
      <c r="G689" s="107">
        <v>5.8823529411764698E-2</v>
      </c>
      <c r="H689" s="107">
        <v>-1</v>
      </c>
      <c r="I689" s="107">
        <v>-11.1111111111111</v>
      </c>
    </row>
    <row r="690" spans="1:9" x14ac:dyDescent="0.2">
      <c r="A690" s="107" t="s">
        <v>509</v>
      </c>
      <c r="B690" s="107" t="s">
        <v>243</v>
      </c>
      <c r="C690" s="107" t="s">
        <v>370</v>
      </c>
      <c r="D690" s="107">
        <v>14</v>
      </c>
      <c r="E690" s="107">
        <v>2.9227557411273499E-2</v>
      </c>
      <c r="F690" s="107">
        <v>15</v>
      </c>
      <c r="G690" s="107">
        <v>3.1315240083507299E-2</v>
      </c>
      <c r="H690" s="107">
        <v>-1</v>
      </c>
      <c r="I690" s="107">
        <v>-6.6666666666666696</v>
      </c>
    </row>
    <row r="691" spans="1:9" x14ac:dyDescent="0.2">
      <c r="A691" s="107" t="s">
        <v>557</v>
      </c>
      <c r="B691" s="107" t="s">
        <v>183</v>
      </c>
      <c r="C691" s="107" t="s">
        <v>376</v>
      </c>
      <c r="D691" s="107">
        <v>319</v>
      </c>
      <c r="E691" s="107">
        <v>4.7210300429184601E-2</v>
      </c>
      <c r="F691" s="107">
        <v>320</v>
      </c>
      <c r="G691" s="107">
        <v>4.6941469854774799E-2</v>
      </c>
      <c r="H691" s="107">
        <v>-1</v>
      </c>
      <c r="I691" s="107">
        <v>-0.312500000000004</v>
      </c>
    </row>
    <row r="692" spans="1:9" x14ac:dyDescent="0.2">
      <c r="A692" s="107" t="s">
        <v>514</v>
      </c>
      <c r="B692" s="107" t="s">
        <v>158</v>
      </c>
      <c r="C692" s="107" t="s">
        <v>373</v>
      </c>
      <c r="D692" s="107">
        <v>846</v>
      </c>
      <c r="E692" s="107">
        <v>3.6994927409480502E-2</v>
      </c>
      <c r="F692" s="107">
        <v>847</v>
      </c>
      <c r="G692" s="107">
        <v>3.75127330705523E-2</v>
      </c>
      <c r="H692" s="107">
        <v>-1</v>
      </c>
      <c r="I692" s="107">
        <v>-0.11806375442738901</v>
      </c>
    </row>
    <row r="693" spans="1:9" x14ac:dyDescent="0.2">
      <c r="A693" s="107" t="s">
        <v>516</v>
      </c>
      <c r="B693" s="107" t="s">
        <v>208</v>
      </c>
      <c r="C693" s="107" t="s">
        <v>372</v>
      </c>
      <c r="D693" s="107">
        <v>12</v>
      </c>
      <c r="E693" s="107">
        <v>2.06896551724138E-2</v>
      </c>
      <c r="F693" s="107">
        <v>13</v>
      </c>
      <c r="G693" s="107">
        <v>2.2222222222222199E-2</v>
      </c>
      <c r="H693" s="107">
        <v>-1</v>
      </c>
      <c r="I693" s="107">
        <v>-7.6923076923076898</v>
      </c>
    </row>
    <row r="694" spans="1:9" x14ac:dyDescent="0.2">
      <c r="A694" s="107" t="s">
        <v>517</v>
      </c>
      <c r="B694" s="107" t="s">
        <v>173</v>
      </c>
      <c r="C694" s="107" t="s">
        <v>374</v>
      </c>
      <c r="D694" s="107">
        <v>664</v>
      </c>
      <c r="E694" s="107">
        <v>0.144883264237399</v>
      </c>
      <c r="F694" s="107">
        <v>665</v>
      </c>
      <c r="G694" s="107">
        <v>0.14403292181069999</v>
      </c>
      <c r="H694" s="107">
        <v>-1</v>
      </c>
      <c r="I694" s="107">
        <v>-0.150375939849623</v>
      </c>
    </row>
    <row r="695" spans="1:9" x14ac:dyDescent="0.2">
      <c r="A695" s="107" t="s">
        <v>519</v>
      </c>
      <c r="B695" s="107" t="s">
        <v>229</v>
      </c>
      <c r="C695" s="107" t="s">
        <v>374</v>
      </c>
      <c r="D695" s="107">
        <v>66</v>
      </c>
      <c r="E695" s="107">
        <v>0.507692307692308</v>
      </c>
      <c r="F695" s="107">
        <v>67</v>
      </c>
      <c r="G695" s="107">
        <v>0.53600000000000003</v>
      </c>
      <c r="H695" s="107">
        <v>-1</v>
      </c>
      <c r="I695" s="107">
        <v>-1.4925373134328399</v>
      </c>
    </row>
    <row r="696" spans="1:9" x14ac:dyDescent="0.2">
      <c r="A696" s="107" t="s">
        <v>519</v>
      </c>
      <c r="B696" s="107" t="s">
        <v>229</v>
      </c>
      <c r="C696" s="107" t="s">
        <v>376</v>
      </c>
      <c r="D696" s="107">
        <v>25</v>
      </c>
      <c r="E696" s="107">
        <v>0.19230769230769201</v>
      </c>
      <c r="F696" s="107">
        <v>26</v>
      </c>
      <c r="G696" s="107">
        <v>0.20799999999999999</v>
      </c>
      <c r="H696" s="107">
        <v>-1</v>
      </c>
      <c r="I696" s="107">
        <v>-3.84615384615384</v>
      </c>
    </row>
    <row r="697" spans="1:9" x14ac:dyDescent="0.2">
      <c r="A697" s="107" t="s">
        <v>520</v>
      </c>
      <c r="B697" s="107" t="s">
        <v>230</v>
      </c>
      <c r="C697" s="107" t="s">
        <v>374</v>
      </c>
      <c r="D697" s="107">
        <v>2</v>
      </c>
      <c r="E697" s="107">
        <v>0.133333333333333</v>
      </c>
      <c r="F697" s="107">
        <v>3</v>
      </c>
      <c r="G697" s="107">
        <v>0.230769230769231</v>
      </c>
      <c r="H697" s="107">
        <v>-1</v>
      </c>
      <c r="I697" s="107">
        <v>-33.3333333333333</v>
      </c>
    </row>
    <row r="698" spans="1:9" x14ac:dyDescent="0.2">
      <c r="A698" s="107" t="s">
        <v>563</v>
      </c>
      <c r="B698" s="107" t="s">
        <v>252</v>
      </c>
      <c r="C698" s="107" t="s">
        <v>372</v>
      </c>
      <c r="D698" s="107">
        <v>116</v>
      </c>
      <c r="E698" s="107">
        <v>0.48132780082987597</v>
      </c>
      <c r="F698" s="107">
        <v>117</v>
      </c>
      <c r="G698" s="107">
        <v>0.5</v>
      </c>
      <c r="H698" s="107">
        <v>-1</v>
      </c>
      <c r="I698" s="107">
        <v>-0.854700854700852</v>
      </c>
    </row>
    <row r="699" spans="1:9" x14ac:dyDescent="0.2">
      <c r="A699" s="107" t="s">
        <v>522</v>
      </c>
      <c r="B699" s="107" t="s">
        <v>231</v>
      </c>
      <c r="C699" s="107" t="s">
        <v>370</v>
      </c>
      <c r="D699" s="107">
        <v>0</v>
      </c>
      <c r="E699" s="107">
        <v>0</v>
      </c>
      <c r="F699" s="107">
        <v>1</v>
      </c>
      <c r="G699" s="107">
        <v>2.7777777777777801E-2</v>
      </c>
      <c r="H699" s="107">
        <v>-1</v>
      </c>
      <c r="I699" s="107">
        <v>-100</v>
      </c>
    </row>
    <row r="700" spans="1:9" x14ac:dyDescent="0.2">
      <c r="A700" s="107" t="s">
        <v>523</v>
      </c>
      <c r="B700" s="107" t="s">
        <v>242</v>
      </c>
      <c r="C700" s="107" t="s">
        <v>372</v>
      </c>
      <c r="D700" s="107">
        <v>25</v>
      </c>
      <c r="E700" s="107">
        <v>0.28409090909090901</v>
      </c>
      <c r="F700" s="107">
        <v>26</v>
      </c>
      <c r="G700" s="107">
        <v>0.27956989247311798</v>
      </c>
      <c r="H700" s="107">
        <v>-1</v>
      </c>
      <c r="I700" s="107">
        <v>-3.84615384615384</v>
      </c>
    </row>
    <row r="701" spans="1:9" x14ac:dyDescent="0.2">
      <c r="A701" s="107" t="s">
        <v>525</v>
      </c>
      <c r="B701" s="107" t="s">
        <v>232</v>
      </c>
      <c r="C701" s="107" t="s">
        <v>376</v>
      </c>
      <c r="D701" s="107">
        <v>39</v>
      </c>
      <c r="E701" s="107">
        <v>3.8922155688622798E-2</v>
      </c>
      <c r="F701" s="107">
        <v>40</v>
      </c>
      <c r="G701" s="107">
        <v>4.0650406504064998E-2</v>
      </c>
      <c r="H701" s="107">
        <v>-1</v>
      </c>
      <c r="I701" s="107">
        <v>-2.5</v>
      </c>
    </row>
    <row r="702" spans="1:9" x14ac:dyDescent="0.2">
      <c r="A702" s="107" t="s">
        <v>529</v>
      </c>
      <c r="B702" s="107" t="s">
        <v>192</v>
      </c>
      <c r="C702" s="107" t="s">
        <v>377</v>
      </c>
      <c r="D702" s="107">
        <v>50</v>
      </c>
      <c r="E702" s="107">
        <v>1.26935770500127E-2</v>
      </c>
      <c r="F702" s="107">
        <v>51</v>
      </c>
      <c r="G702" s="107">
        <v>1.30568356374808E-2</v>
      </c>
      <c r="H702" s="107">
        <v>-1</v>
      </c>
      <c r="I702" s="107">
        <v>-1.9607843137254899</v>
      </c>
    </row>
    <row r="703" spans="1:9" x14ac:dyDescent="0.2">
      <c r="A703" s="107" t="s">
        <v>530</v>
      </c>
      <c r="B703" s="107" t="s">
        <v>249</v>
      </c>
      <c r="C703" s="107" t="s">
        <v>376</v>
      </c>
      <c r="D703" s="107">
        <v>31</v>
      </c>
      <c r="E703" s="107">
        <v>1.0793871866295299E-2</v>
      </c>
      <c r="F703" s="107">
        <v>32</v>
      </c>
      <c r="G703" s="107">
        <v>1.07563025210084E-2</v>
      </c>
      <c r="H703" s="107">
        <v>-1</v>
      </c>
      <c r="I703" s="107">
        <v>-3.125</v>
      </c>
    </row>
    <row r="704" spans="1:9" x14ac:dyDescent="0.2">
      <c r="A704" s="107" t="s">
        <v>530</v>
      </c>
      <c r="B704" s="107" t="s">
        <v>249</v>
      </c>
      <c r="C704" s="107" t="s">
        <v>373</v>
      </c>
      <c r="D704" s="107">
        <v>84</v>
      </c>
      <c r="E704" s="107">
        <v>2.92479108635097E-2</v>
      </c>
      <c r="F704" s="107">
        <v>85</v>
      </c>
      <c r="G704" s="107">
        <v>2.8571428571428598E-2</v>
      </c>
      <c r="H704" s="107">
        <v>-1</v>
      </c>
      <c r="I704" s="107">
        <v>-1.1764705882352899</v>
      </c>
    </row>
    <row r="705" spans="1:9" x14ac:dyDescent="0.2">
      <c r="A705" s="107" t="s">
        <v>561</v>
      </c>
      <c r="B705" s="107" t="s">
        <v>159</v>
      </c>
      <c r="C705" s="107" t="s">
        <v>369</v>
      </c>
      <c r="D705" s="107">
        <v>502</v>
      </c>
      <c r="E705" s="107">
        <v>3.8957007605152902E-2</v>
      </c>
      <c r="F705" s="107">
        <v>503</v>
      </c>
      <c r="G705" s="107">
        <v>3.9450980392156901E-2</v>
      </c>
      <c r="H705" s="107">
        <v>-1</v>
      </c>
      <c r="I705" s="107">
        <v>-0.198807157057657</v>
      </c>
    </row>
    <row r="706" spans="1:9" x14ac:dyDescent="0.2">
      <c r="A706" s="107" t="s">
        <v>536</v>
      </c>
      <c r="B706" s="107" t="s">
        <v>164</v>
      </c>
      <c r="C706" s="107" t="s">
        <v>373</v>
      </c>
      <c r="D706" s="107">
        <v>514</v>
      </c>
      <c r="E706" s="107">
        <v>6.9197630586968206E-2</v>
      </c>
      <c r="F706" s="107">
        <v>515</v>
      </c>
      <c r="G706" s="107">
        <v>7.0887818306951095E-2</v>
      </c>
      <c r="H706" s="107">
        <v>-1</v>
      </c>
      <c r="I706" s="107">
        <v>-0.19417475728155101</v>
      </c>
    </row>
    <row r="707" spans="1:9" x14ac:dyDescent="0.2">
      <c r="A707" s="107" t="s">
        <v>551</v>
      </c>
      <c r="B707" s="107" t="s">
        <v>269</v>
      </c>
      <c r="C707" s="107" t="s">
        <v>377</v>
      </c>
      <c r="D707" s="107">
        <v>0</v>
      </c>
      <c r="E707" s="107">
        <v>0</v>
      </c>
      <c r="F707" s="107">
        <v>1</v>
      </c>
      <c r="G707" s="107">
        <v>2.9967036260113898E-4</v>
      </c>
      <c r="H707" s="107">
        <v>-1</v>
      </c>
      <c r="I707" s="107">
        <v>-100</v>
      </c>
    </row>
    <row r="708" spans="1:9" x14ac:dyDescent="0.2">
      <c r="A708" s="107" t="s">
        <v>541</v>
      </c>
      <c r="B708" s="107" t="s">
        <v>219</v>
      </c>
      <c r="C708" s="107" t="s">
        <v>374</v>
      </c>
      <c r="D708" s="107">
        <v>38</v>
      </c>
      <c r="E708" s="107">
        <v>0.31666666666666698</v>
      </c>
      <c r="F708" s="107">
        <v>39</v>
      </c>
      <c r="G708" s="107">
        <v>0.31967213114754101</v>
      </c>
      <c r="H708" s="107">
        <v>-1</v>
      </c>
      <c r="I708" s="107">
        <v>-2.5641025641025701</v>
      </c>
    </row>
    <row r="709" spans="1:9" x14ac:dyDescent="0.2">
      <c r="A709" s="107" t="s">
        <v>541</v>
      </c>
      <c r="B709" s="107" t="s">
        <v>219</v>
      </c>
      <c r="C709" s="107" t="s">
        <v>372</v>
      </c>
      <c r="D709" s="107">
        <v>13</v>
      </c>
      <c r="E709" s="107">
        <v>0.108333333333333</v>
      </c>
      <c r="F709" s="107">
        <v>14</v>
      </c>
      <c r="G709" s="107">
        <v>0.114754098360656</v>
      </c>
      <c r="H709" s="107">
        <v>-1</v>
      </c>
      <c r="I709" s="107">
        <v>-7.1428571428571397</v>
      </c>
    </row>
    <row r="710" spans="1:9" x14ac:dyDescent="0.2">
      <c r="A710" s="107" t="s">
        <v>542</v>
      </c>
      <c r="B710" s="107" t="s">
        <v>189</v>
      </c>
      <c r="C710" s="107" t="s">
        <v>369</v>
      </c>
      <c r="D710" s="107">
        <v>159</v>
      </c>
      <c r="E710" s="107">
        <v>0.12392829306313299</v>
      </c>
      <c r="F710" s="107">
        <v>160</v>
      </c>
      <c r="G710" s="107">
        <v>0.126482213438735</v>
      </c>
      <c r="H710" s="107">
        <v>-1</v>
      </c>
      <c r="I710" s="107">
        <v>-0.624999999999998</v>
      </c>
    </row>
    <row r="711" spans="1:9" x14ac:dyDescent="0.2">
      <c r="A711" s="107" t="s">
        <v>543</v>
      </c>
      <c r="B711" s="107" t="s">
        <v>174</v>
      </c>
      <c r="C711" s="107" t="s">
        <v>371</v>
      </c>
      <c r="D711" s="107">
        <v>310</v>
      </c>
      <c r="E711" s="107">
        <v>0.4858934169279</v>
      </c>
      <c r="F711" s="107">
        <v>311</v>
      </c>
      <c r="G711" s="107">
        <v>0.484423676012461</v>
      </c>
      <c r="H711" s="107">
        <v>-1</v>
      </c>
      <c r="I711" s="107">
        <v>-0.32154340836012502</v>
      </c>
    </row>
    <row r="712" spans="1:9" x14ac:dyDescent="0.2">
      <c r="A712" s="107" t="s">
        <v>547</v>
      </c>
      <c r="B712" s="107" t="s">
        <v>205</v>
      </c>
      <c r="C712" s="107" t="s">
        <v>373</v>
      </c>
      <c r="D712" s="107">
        <v>10</v>
      </c>
      <c r="E712" s="107">
        <v>1.7825311942958999E-2</v>
      </c>
      <c r="F712" s="107">
        <v>11</v>
      </c>
      <c r="G712" s="107">
        <v>1.9607843137254902E-2</v>
      </c>
      <c r="H712" s="107">
        <v>-1</v>
      </c>
      <c r="I712" s="107">
        <v>-9.0909090909090899</v>
      </c>
    </row>
    <row r="713" spans="1:9" x14ac:dyDescent="0.2">
      <c r="A713" s="107" t="s">
        <v>619</v>
      </c>
      <c r="B713" s="107" t="s">
        <v>267</v>
      </c>
      <c r="C713" s="107" t="s">
        <v>374</v>
      </c>
      <c r="D713" s="107">
        <v>16</v>
      </c>
      <c r="E713" s="107">
        <v>1.6145307769929399E-2</v>
      </c>
      <c r="F713" s="107">
        <v>17</v>
      </c>
      <c r="G713" s="107">
        <v>1.7068273092369499E-2</v>
      </c>
      <c r="H713" s="107">
        <v>-1</v>
      </c>
      <c r="I713" s="107">
        <v>-5.8823529411764701</v>
      </c>
    </row>
    <row r="714" spans="1:9" x14ac:dyDescent="0.2">
      <c r="A714" s="107" t="s">
        <v>619</v>
      </c>
      <c r="B714" s="107" t="s">
        <v>267</v>
      </c>
      <c r="C714" s="107" t="s">
        <v>373</v>
      </c>
      <c r="D714" s="107">
        <v>3</v>
      </c>
      <c r="E714" s="107">
        <v>3.0272452068617599E-3</v>
      </c>
      <c r="F714" s="107">
        <v>4</v>
      </c>
      <c r="G714" s="107">
        <v>4.0160642570281103E-3</v>
      </c>
      <c r="H714" s="107">
        <v>-1</v>
      </c>
      <c r="I714" s="107">
        <v>-25</v>
      </c>
    </row>
    <row r="715" spans="1:9" x14ac:dyDescent="0.2">
      <c r="A715" s="107" t="s">
        <v>553</v>
      </c>
      <c r="B715" s="107" t="s">
        <v>185</v>
      </c>
      <c r="C715" s="107" t="s">
        <v>371</v>
      </c>
      <c r="D715" s="107">
        <v>896</v>
      </c>
      <c r="E715" s="107">
        <v>0.16479676292072801</v>
      </c>
      <c r="F715" s="107">
        <v>898</v>
      </c>
      <c r="G715" s="107">
        <v>0.16778774289985099</v>
      </c>
      <c r="H715" s="107">
        <v>-2</v>
      </c>
      <c r="I715" s="107">
        <v>-0.22271714922048599</v>
      </c>
    </row>
    <row r="716" spans="1:9" x14ac:dyDescent="0.2">
      <c r="A716" s="107" t="s">
        <v>607</v>
      </c>
      <c r="B716" s="107" t="s">
        <v>200</v>
      </c>
      <c r="C716" s="107" t="s">
        <v>371</v>
      </c>
      <c r="D716" s="107">
        <v>143</v>
      </c>
      <c r="E716" s="107">
        <v>0.36294416243654798</v>
      </c>
      <c r="F716" s="107">
        <v>145</v>
      </c>
      <c r="G716" s="107">
        <v>0.36802030456852802</v>
      </c>
      <c r="H716" s="107">
        <v>-2</v>
      </c>
      <c r="I716" s="107">
        <v>-1.3793103448275901</v>
      </c>
    </row>
    <row r="717" spans="1:9" x14ac:dyDescent="0.2">
      <c r="A717" s="107" t="s">
        <v>609</v>
      </c>
      <c r="B717" s="107" t="s">
        <v>265</v>
      </c>
      <c r="C717" s="107" t="s">
        <v>370</v>
      </c>
      <c r="D717" s="107">
        <v>7</v>
      </c>
      <c r="E717" s="107">
        <v>1.7456359102244402E-2</v>
      </c>
      <c r="F717" s="107">
        <v>9</v>
      </c>
      <c r="G717" s="107">
        <v>2.27272727272727E-2</v>
      </c>
      <c r="H717" s="107">
        <v>-2</v>
      </c>
      <c r="I717" s="107">
        <v>-22.2222222222222</v>
      </c>
    </row>
    <row r="718" spans="1:9" x14ac:dyDescent="0.2">
      <c r="A718" s="107" t="s">
        <v>600</v>
      </c>
      <c r="B718" s="107" t="s">
        <v>268</v>
      </c>
      <c r="C718" s="107" t="s">
        <v>370</v>
      </c>
      <c r="D718" s="107">
        <v>80</v>
      </c>
      <c r="E718" s="107">
        <v>3.4617048896581598E-2</v>
      </c>
      <c r="F718" s="107">
        <v>82</v>
      </c>
      <c r="G718" s="107">
        <v>3.6187113857016798E-2</v>
      </c>
      <c r="H718" s="107">
        <v>-2</v>
      </c>
      <c r="I718" s="107">
        <v>-2.4390243902439002</v>
      </c>
    </row>
    <row r="719" spans="1:9" x14ac:dyDescent="0.2">
      <c r="A719" s="107" t="s">
        <v>606</v>
      </c>
      <c r="B719" s="107" t="s">
        <v>188</v>
      </c>
      <c r="C719" s="107" t="s">
        <v>374</v>
      </c>
      <c r="D719" s="107">
        <v>360</v>
      </c>
      <c r="E719" s="107">
        <v>0.55469953775038505</v>
      </c>
      <c r="F719" s="107">
        <v>362</v>
      </c>
      <c r="G719" s="107">
        <v>0.55521472392638005</v>
      </c>
      <c r="H719" s="107">
        <v>-2</v>
      </c>
      <c r="I719" s="107">
        <v>-0.55248618784530201</v>
      </c>
    </row>
    <row r="720" spans="1:9" x14ac:dyDescent="0.2">
      <c r="A720" s="107" t="s">
        <v>614</v>
      </c>
      <c r="B720" s="107" t="s">
        <v>253</v>
      </c>
      <c r="C720" s="107" t="s">
        <v>369</v>
      </c>
      <c r="D720" s="107">
        <v>49</v>
      </c>
      <c r="E720" s="107">
        <v>9.1932457786116306E-2</v>
      </c>
      <c r="F720" s="107">
        <v>51</v>
      </c>
      <c r="G720" s="107">
        <v>9.5864661654135305E-2</v>
      </c>
      <c r="H720" s="107">
        <v>-2</v>
      </c>
      <c r="I720" s="107">
        <v>-3.9215686274509798</v>
      </c>
    </row>
    <row r="721" spans="1:9" x14ac:dyDescent="0.2">
      <c r="A721" s="107" t="s">
        <v>611</v>
      </c>
      <c r="B721" s="107" t="s">
        <v>275</v>
      </c>
      <c r="C721" s="107" t="s">
        <v>369</v>
      </c>
      <c r="D721" s="107">
        <v>33</v>
      </c>
      <c r="E721" s="107">
        <v>1.04035308953342E-2</v>
      </c>
      <c r="F721" s="107">
        <v>35</v>
      </c>
      <c r="G721" s="107">
        <v>1.12504018000643E-2</v>
      </c>
      <c r="H721" s="107">
        <v>-2</v>
      </c>
      <c r="I721" s="107">
        <v>-5.7142857142857197</v>
      </c>
    </row>
    <row r="722" spans="1:9" x14ac:dyDescent="0.2">
      <c r="A722" s="107" t="s">
        <v>612</v>
      </c>
      <c r="B722" s="107" t="s">
        <v>161</v>
      </c>
      <c r="C722" s="107" t="s">
        <v>370</v>
      </c>
      <c r="D722" s="107">
        <v>21</v>
      </c>
      <c r="E722" s="107">
        <v>7.1745814827468401E-3</v>
      </c>
      <c r="F722" s="107">
        <v>23</v>
      </c>
      <c r="G722" s="107">
        <v>8.4434654919236397E-3</v>
      </c>
      <c r="H722" s="107">
        <v>-2</v>
      </c>
      <c r="I722" s="107">
        <v>-8.6956521739130501</v>
      </c>
    </row>
    <row r="723" spans="1:9" x14ac:dyDescent="0.2">
      <c r="A723" s="107" t="s">
        <v>554</v>
      </c>
      <c r="B723" s="107" t="s">
        <v>197</v>
      </c>
      <c r="C723" s="107" t="s">
        <v>371</v>
      </c>
      <c r="D723" s="107">
        <v>1289</v>
      </c>
      <c r="E723" s="107">
        <v>9.8494689386413994E-2</v>
      </c>
      <c r="F723" s="107">
        <v>1291</v>
      </c>
      <c r="G723" s="107">
        <v>0.100717740677173</v>
      </c>
      <c r="H723" s="107">
        <v>-2</v>
      </c>
      <c r="I723" s="107">
        <v>-0.154918667699455</v>
      </c>
    </row>
    <row r="724" spans="1:9" x14ac:dyDescent="0.2">
      <c r="A724" s="107" t="s">
        <v>466</v>
      </c>
      <c r="B724" s="107" t="s">
        <v>266</v>
      </c>
      <c r="C724" s="107" t="s">
        <v>377</v>
      </c>
      <c r="D724" s="107">
        <v>159</v>
      </c>
      <c r="E724" s="107">
        <v>1.39168490153173E-2</v>
      </c>
      <c r="F724" s="107">
        <v>161</v>
      </c>
      <c r="G724" s="107">
        <v>1.4230157327205201E-2</v>
      </c>
      <c r="H724" s="107">
        <v>-2</v>
      </c>
      <c r="I724" s="107">
        <v>-1.24223602484472</v>
      </c>
    </row>
    <row r="725" spans="1:9" x14ac:dyDescent="0.2">
      <c r="A725" s="107" t="s">
        <v>467</v>
      </c>
      <c r="B725" s="107" t="s">
        <v>272</v>
      </c>
      <c r="C725" s="107" t="s">
        <v>376</v>
      </c>
      <c r="D725" s="107">
        <v>77</v>
      </c>
      <c r="E725" s="107">
        <v>1.9881229021430399E-2</v>
      </c>
      <c r="F725" s="107">
        <v>79</v>
      </c>
      <c r="G725" s="107">
        <v>2.0540821632865299E-2</v>
      </c>
      <c r="H725" s="107">
        <v>-2</v>
      </c>
      <c r="I725" s="107">
        <v>-2.53164556962026</v>
      </c>
    </row>
    <row r="726" spans="1:9" x14ac:dyDescent="0.2">
      <c r="A726" s="107" t="s">
        <v>468</v>
      </c>
      <c r="B726" s="107" t="s">
        <v>215</v>
      </c>
      <c r="C726" s="107" t="s">
        <v>372</v>
      </c>
      <c r="D726" s="107">
        <v>81</v>
      </c>
      <c r="E726" s="107">
        <v>0.21715817694369999</v>
      </c>
      <c r="F726" s="107">
        <v>83</v>
      </c>
      <c r="G726" s="107">
        <v>0.22371967654986499</v>
      </c>
      <c r="H726" s="107">
        <v>-2</v>
      </c>
      <c r="I726" s="107">
        <v>-2.4096385542168601</v>
      </c>
    </row>
    <row r="727" spans="1:9" x14ac:dyDescent="0.2">
      <c r="A727" s="107" t="s">
        <v>469</v>
      </c>
      <c r="B727" s="107" t="s">
        <v>276</v>
      </c>
      <c r="C727" s="107" t="s">
        <v>369</v>
      </c>
      <c r="D727" s="107">
        <v>270</v>
      </c>
      <c r="E727" s="107">
        <v>5.2529182879377398E-2</v>
      </c>
      <c r="F727" s="107">
        <v>272</v>
      </c>
      <c r="G727" s="107">
        <v>5.3925455987311702E-2</v>
      </c>
      <c r="H727" s="107">
        <v>-2</v>
      </c>
      <c r="I727" s="107">
        <v>-0.73529411764705599</v>
      </c>
    </row>
    <row r="728" spans="1:9" x14ac:dyDescent="0.2">
      <c r="A728" s="107" t="s">
        <v>471</v>
      </c>
      <c r="B728" s="107" t="s">
        <v>184</v>
      </c>
      <c r="C728" s="107" t="s">
        <v>370</v>
      </c>
      <c r="D728" s="107">
        <v>26</v>
      </c>
      <c r="E728" s="107">
        <v>8.3870967741935504E-2</v>
      </c>
      <c r="F728" s="107">
        <v>28</v>
      </c>
      <c r="G728" s="107">
        <v>9.3333333333333296E-2</v>
      </c>
      <c r="H728" s="107">
        <v>-2</v>
      </c>
      <c r="I728" s="107">
        <v>-7.1428571428571397</v>
      </c>
    </row>
    <row r="729" spans="1:9" x14ac:dyDescent="0.2">
      <c r="A729" s="107" t="s">
        <v>473</v>
      </c>
      <c r="B729" s="107" t="s">
        <v>181</v>
      </c>
      <c r="C729" s="107" t="s">
        <v>377</v>
      </c>
      <c r="D729" s="107">
        <v>26</v>
      </c>
      <c r="E729" s="107">
        <v>1.2235294117647099E-2</v>
      </c>
      <c r="F729" s="107">
        <v>28</v>
      </c>
      <c r="G729" s="107">
        <v>1.33206470028544E-2</v>
      </c>
      <c r="H729" s="107">
        <v>-2</v>
      </c>
      <c r="I729" s="107">
        <v>-7.1428571428571397</v>
      </c>
    </row>
    <row r="730" spans="1:9" x14ac:dyDescent="0.2">
      <c r="A730" s="107" t="s">
        <v>474</v>
      </c>
      <c r="B730" s="107" t="s">
        <v>157</v>
      </c>
      <c r="C730" s="107" t="s">
        <v>375</v>
      </c>
      <c r="D730" s="107">
        <v>180</v>
      </c>
      <c r="E730" s="107">
        <v>4.6502015087320396E-3</v>
      </c>
      <c r="F730" s="107">
        <v>182</v>
      </c>
      <c r="G730" s="107">
        <v>4.6296296296296302E-3</v>
      </c>
      <c r="H730" s="107">
        <v>-2</v>
      </c>
      <c r="I730" s="107">
        <v>-1.0989010989010899</v>
      </c>
    </row>
    <row r="731" spans="1:9" x14ac:dyDescent="0.2">
      <c r="A731" s="107" t="s">
        <v>482</v>
      </c>
      <c r="B731" s="107" t="s">
        <v>241</v>
      </c>
      <c r="C731" s="107" t="s">
        <v>371</v>
      </c>
      <c r="D731" s="107">
        <v>5</v>
      </c>
      <c r="E731" s="107">
        <v>0.55555555555555602</v>
      </c>
      <c r="F731" s="107">
        <v>7</v>
      </c>
      <c r="G731" s="107">
        <v>0.63636363636363602</v>
      </c>
      <c r="H731" s="107">
        <v>-2</v>
      </c>
      <c r="I731" s="107">
        <v>-28.571428571428601</v>
      </c>
    </row>
    <row r="732" spans="1:9" x14ac:dyDescent="0.2">
      <c r="A732" s="107" t="s">
        <v>483</v>
      </c>
      <c r="B732" s="107" t="s">
        <v>196</v>
      </c>
      <c r="C732" s="107" t="s">
        <v>376</v>
      </c>
      <c r="D732" s="107">
        <v>43</v>
      </c>
      <c r="E732" s="107">
        <v>0.22164948453608199</v>
      </c>
      <c r="F732" s="107">
        <v>45</v>
      </c>
      <c r="G732" s="107">
        <v>0.238095238095238</v>
      </c>
      <c r="H732" s="107">
        <v>-2</v>
      </c>
      <c r="I732" s="107">
        <v>-4.4444444444444402</v>
      </c>
    </row>
    <row r="733" spans="1:9" x14ac:dyDescent="0.2">
      <c r="A733" s="107" t="s">
        <v>487</v>
      </c>
      <c r="B733" s="107" t="s">
        <v>206</v>
      </c>
      <c r="C733" s="107" t="s">
        <v>373</v>
      </c>
      <c r="D733" s="107">
        <v>40</v>
      </c>
      <c r="E733" s="107">
        <v>5.3835800807536999E-2</v>
      </c>
      <c r="F733" s="107">
        <v>42</v>
      </c>
      <c r="G733" s="107">
        <v>5.8741258741258698E-2</v>
      </c>
      <c r="H733" s="107">
        <v>-2</v>
      </c>
      <c r="I733" s="107">
        <v>-4.7619047619047699</v>
      </c>
    </row>
    <row r="734" spans="1:9" x14ac:dyDescent="0.2">
      <c r="A734" s="107" t="s">
        <v>488</v>
      </c>
      <c r="B734" s="107" t="s">
        <v>209</v>
      </c>
      <c r="C734" s="107" t="s">
        <v>373</v>
      </c>
      <c r="D734" s="107">
        <v>33</v>
      </c>
      <c r="E734" s="107">
        <v>1.3258336681398201E-2</v>
      </c>
      <c r="F734" s="107">
        <v>35</v>
      </c>
      <c r="G734" s="107">
        <v>1.40449438202247E-2</v>
      </c>
      <c r="H734" s="107">
        <v>-2</v>
      </c>
      <c r="I734" s="107">
        <v>-5.7142857142857197</v>
      </c>
    </row>
    <row r="735" spans="1:9" x14ac:dyDescent="0.2">
      <c r="A735" s="107" t="s">
        <v>496</v>
      </c>
      <c r="B735" s="107" t="s">
        <v>211</v>
      </c>
      <c r="C735" s="107" t="s">
        <v>374</v>
      </c>
      <c r="D735" s="107">
        <v>192</v>
      </c>
      <c r="E735" s="107">
        <v>0.30719999999999997</v>
      </c>
      <c r="F735" s="107">
        <v>194</v>
      </c>
      <c r="G735" s="107">
        <v>0.31239935587761702</v>
      </c>
      <c r="H735" s="107">
        <v>-2</v>
      </c>
      <c r="I735" s="107">
        <v>-1.0309278350515401</v>
      </c>
    </row>
    <row r="736" spans="1:9" x14ac:dyDescent="0.2">
      <c r="A736" s="107" t="s">
        <v>496</v>
      </c>
      <c r="B736" s="107" t="s">
        <v>211</v>
      </c>
      <c r="C736" s="107" t="s">
        <v>373</v>
      </c>
      <c r="D736" s="107">
        <v>12</v>
      </c>
      <c r="E736" s="107">
        <v>1.9199999999999998E-2</v>
      </c>
      <c r="F736" s="107">
        <v>14</v>
      </c>
      <c r="G736" s="107">
        <v>2.25442834138486E-2</v>
      </c>
      <c r="H736" s="107">
        <v>-2</v>
      </c>
      <c r="I736" s="107">
        <v>-14.285714285714301</v>
      </c>
    </row>
    <row r="737" spans="1:9" x14ac:dyDescent="0.2">
      <c r="A737" s="107" t="s">
        <v>497</v>
      </c>
      <c r="B737" s="107" t="s">
        <v>178</v>
      </c>
      <c r="C737" s="107" t="s">
        <v>371</v>
      </c>
      <c r="D737" s="107">
        <v>135</v>
      </c>
      <c r="E737" s="107">
        <v>5.0316809541557997E-2</v>
      </c>
      <c r="F737" s="107">
        <v>137</v>
      </c>
      <c r="G737" s="107">
        <v>5.1062243756988403E-2</v>
      </c>
      <c r="H737" s="107">
        <v>-2</v>
      </c>
      <c r="I737" s="107">
        <v>-1.4598540145985399</v>
      </c>
    </row>
    <row r="738" spans="1:9" x14ac:dyDescent="0.2">
      <c r="A738" s="107" t="s">
        <v>497</v>
      </c>
      <c r="B738" s="107" t="s">
        <v>178</v>
      </c>
      <c r="C738" s="107" t="s">
        <v>370</v>
      </c>
      <c r="D738" s="107">
        <v>178</v>
      </c>
      <c r="E738" s="107">
        <v>6.6343645173313495E-2</v>
      </c>
      <c r="F738" s="107">
        <v>180</v>
      </c>
      <c r="G738" s="107">
        <v>6.7089079388743894E-2</v>
      </c>
      <c r="H738" s="107">
        <v>-2</v>
      </c>
      <c r="I738" s="107">
        <v>-1.1111111111111101</v>
      </c>
    </row>
    <row r="739" spans="1:9" x14ac:dyDescent="0.2">
      <c r="A739" s="107" t="s">
        <v>498</v>
      </c>
      <c r="B739" s="107" t="s">
        <v>190</v>
      </c>
      <c r="C739" s="107" t="s">
        <v>376</v>
      </c>
      <c r="D739" s="107">
        <v>165</v>
      </c>
      <c r="E739" s="107">
        <v>0.12870514820592799</v>
      </c>
      <c r="F739" s="107">
        <v>167</v>
      </c>
      <c r="G739" s="107">
        <v>0.13201581027668</v>
      </c>
      <c r="H739" s="107">
        <v>-2</v>
      </c>
      <c r="I739" s="107">
        <v>-1.19760479041916</v>
      </c>
    </row>
    <row r="740" spans="1:9" x14ac:dyDescent="0.2">
      <c r="A740" s="107" t="s">
        <v>500</v>
      </c>
      <c r="B740" s="107" t="s">
        <v>246</v>
      </c>
      <c r="C740" s="107" t="s">
        <v>371</v>
      </c>
      <c r="D740" s="107">
        <v>0</v>
      </c>
      <c r="E740" s="107">
        <v>0</v>
      </c>
      <c r="F740" s="107">
        <v>2</v>
      </c>
      <c r="G740" s="107">
        <v>2.8571428571428598E-2</v>
      </c>
      <c r="H740" s="107">
        <v>-2</v>
      </c>
      <c r="I740" s="107">
        <v>-100</v>
      </c>
    </row>
    <row r="741" spans="1:9" x14ac:dyDescent="0.2">
      <c r="A741" s="107" t="s">
        <v>501</v>
      </c>
      <c r="B741" s="107" t="s">
        <v>163</v>
      </c>
      <c r="C741" s="107" t="s">
        <v>369</v>
      </c>
      <c r="D741" s="107">
        <v>143</v>
      </c>
      <c r="E741" s="107">
        <v>1.8345093008338701E-2</v>
      </c>
      <c r="F741" s="107">
        <v>145</v>
      </c>
      <c r="G741" s="107">
        <v>1.9323027718550101E-2</v>
      </c>
      <c r="H741" s="107">
        <v>-2</v>
      </c>
      <c r="I741" s="107">
        <v>-1.3793103448275901</v>
      </c>
    </row>
    <row r="742" spans="1:9" x14ac:dyDescent="0.2">
      <c r="A742" s="107" t="s">
        <v>502</v>
      </c>
      <c r="B742" s="107" t="s">
        <v>177</v>
      </c>
      <c r="C742" s="107" t="s">
        <v>376</v>
      </c>
      <c r="D742" s="107">
        <v>77</v>
      </c>
      <c r="E742" s="107">
        <v>5.0959629384513601E-2</v>
      </c>
      <c r="F742" s="107">
        <v>79</v>
      </c>
      <c r="G742" s="107">
        <v>5.1600261267145703E-2</v>
      </c>
      <c r="H742" s="107">
        <v>-2</v>
      </c>
      <c r="I742" s="107">
        <v>-2.53164556962026</v>
      </c>
    </row>
    <row r="743" spans="1:9" x14ac:dyDescent="0.2">
      <c r="A743" s="107" t="s">
        <v>508</v>
      </c>
      <c r="B743" s="107" t="s">
        <v>225</v>
      </c>
      <c r="C743" s="107" t="s">
        <v>371</v>
      </c>
      <c r="D743" s="107">
        <v>77</v>
      </c>
      <c r="E743" s="107">
        <v>0.53472222222222199</v>
      </c>
      <c r="F743" s="107">
        <v>79</v>
      </c>
      <c r="G743" s="107">
        <v>0.54109589041095896</v>
      </c>
      <c r="H743" s="107">
        <v>-2</v>
      </c>
      <c r="I743" s="107">
        <v>-2.53164556962026</v>
      </c>
    </row>
    <row r="744" spans="1:9" x14ac:dyDescent="0.2">
      <c r="A744" s="107" t="s">
        <v>557</v>
      </c>
      <c r="B744" s="107" t="s">
        <v>183</v>
      </c>
      <c r="C744" s="107" t="s">
        <v>377</v>
      </c>
      <c r="D744" s="107">
        <v>4</v>
      </c>
      <c r="E744" s="107">
        <v>5.9197868876720403E-4</v>
      </c>
      <c r="F744" s="107">
        <v>6</v>
      </c>
      <c r="G744" s="107">
        <v>8.8015255977702805E-4</v>
      </c>
      <c r="H744" s="107">
        <v>-2</v>
      </c>
      <c r="I744" s="107">
        <v>-33.3333333333333</v>
      </c>
    </row>
    <row r="745" spans="1:9" x14ac:dyDescent="0.2">
      <c r="A745" s="107" t="s">
        <v>557</v>
      </c>
      <c r="B745" s="107" t="s">
        <v>183</v>
      </c>
      <c r="C745" s="107" t="s">
        <v>373</v>
      </c>
      <c r="D745" s="107">
        <v>215</v>
      </c>
      <c r="E745" s="107">
        <v>3.18188545212372E-2</v>
      </c>
      <c r="F745" s="107">
        <v>217</v>
      </c>
      <c r="G745" s="107">
        <v>3.18321842452692E-2</v>
      </c>
      <c r="H745" s="107">
        <v>-2</v>
      </c>
      <c r="I745" s="107">
        <v>-0.92165898617511099</v>
      </c>
    </row>
    <row r="746" spans="1:9" x14ac:dyDescent="0.2">
      <c r="A746" s="107" t="s">
        <v>513</v>
      </c>
      <c r="B746" s="107" t="s">
        <v>228</v>
      </c>
      <c r="C746" s="107" t="s">
        <v>376</v>
      </c>
      <c r="D746" s="107">
        <v>8</v>
      </c>
      <c r="E746" s="107">
        <v>0.266666666666667</v>
      </c>
      <c r="F746" s="107">
        <v>10</v>
      </c>
      <c r="G746" s="107">
        <v>0.32258064516128998</v>
      </c>
      <c r="H746" s="107">
        <v>-2</v>
      </c>
      <c r="I746" s="107">
        <v>-20</v>
      </c>
    </row>
    <row r="747" spans="1:9" x14ac:dyDescent="0.2">
      <c r="A747" s="107" t="s">
        <v>515</v>
      </c>
      <c r="B747" s="107" t="s">
        <v>256</v>
      </c>
      <c r="C747" s="107" t="s">
        <v>370</v>
      </c>
      <c r="D747" s="107">
        <v>72</v>
      </c>
      <c r="E747" s="107">
        <v>0.12020033388981601</v>
      </c>
      <c r="F747" s="107">
        <v>74</v>
      </c>
      <c r="G747" s="107">
        <v>0.124789207419899</v>
      </c>
      <c r="H747" s="107">
        <v>-2</v>
      </c>
      <c r="I747" s="107">
        <v>-2.7027027027027</v>
      </c>
    </row>
    <row r="748" spans="1:9" x14ac:dyDescent="0.2">
      <c r="A748" s="107" t="s">
        <v>516</v>
      </c>
      <c r="B748" s="107" t="s">
        <v>208</v>
      </c>
      <c r="C748" s="107" t="s">
        <v>373</v>
      </c>
      <c r="D748" s="107">
        <v>34</v>
      </c>
      <c r="E748" s="107">
        <v>5.8620689655172399E-2</v>
      </c>
      <c r="F748" s="107">
        <v>36</v>
      </c>
      <c r="G748" s="107">
        <v>6.15384615384615E-2</v>
      </c>
      <c r="H748" s="107">
        <v>-2</v>
      </c>
      <c r="I748" s="107">
        <v>-5.5555555555555598</v>
      </c>
    </row>
    <row r="749" spans="1:9" x14ac:dyDescent="0.2">
      <c r="A749" s="107" t="s">
        <v>524</v>
      </c>
      <c r="B749" s="107" t="s">
        <v>193</v>
      </c>
      <c r="C749" s="107" t="s">
        <v>371</v>
      </c>
      <c r="D749" s="107">
        <v>7815</v>
      </c>
      <c r="E749" s="107">
        <v>0.47118051368624098</v>
      </c>
      <c r="F749" s="107">
        <v>7817</v>
      </c>
      <c r="G749" s="107">
        <v>0.47329861952046498</v>
      </c>
      <c r="H749" s="107">
        <v>-2</v>
      </c>
      <c r="I749" s="107">
        <v>-2.5585262888572199E-2</v>
      </c>
    </row>
    <row r="750" spans="1:9" x14ac:dyDescent="0.2">
      <c r="A750" s="107" t="s">
        <v>531</v>
      </c>
      <c r="B750" s="107" t="s">
        <v>194</v>
      </c>
      <c r="C750" s="107" t="s">
        <v>372</v>
      </c>
      <c r="D750" s="107">
        <v>11</v>
      </c>
      <c r="E750" s="107">
        <v>3.5598705501618103E-2</v>
      </c>
      <c r="F750" s="107">
        <v>13</v>
      </c>
      <c r="G750" s="107">
        <v>4.3189368770764097E-2</v>
      </c>
      <c r="H750" s="107">
        <v>-2</v>
      </c>
      <c r="I750" s="107">
        <v>-15.384615384615399</v>
      </c>
    </row>
    <row r="751" spans="1:9" x14ac:dyDescent="0.2">
      <c r="A751" s="107" t="s">
        <v>542</v>
      </c>
      <c r="B751" s="107" t="s">
        <v>189</v>
      </c>
      <c r="C751" s="107" t="s">
        <v>374</v>
      </c>
      <c r="D751" s="107">
        <v>475</v>
      </c>
      <c r="E751" s="107">
        <v>0.37022603273577598</v>
      </c>
      <c r="F751" s="107">
        <v>477</v>
      </c>
      <c r="G751" s="107">
        <v>0.37707509881422901</v>
      </c>
      <c r="H751" s="107">
        <v>-2</v>
      </c>
      <c r="I751" s="107">
        <v>-0.41928721174003802</v>
      </c>
    </row>
    <row r="752" spans="1:9" x14ac:dyDescent="0.2">
      <c r="A752" s="107" t="s">
        <v>542</v>
      </c>
      <c r="B752" s="107" t="s">
        <v>189</v>
      </c>
      <c r="C752" s="107" t="s">
        <v>376</v>
      </c>
      <c r="D752" s="107">
        <v>103</v>
      </c>
      <c r="E752" s="107">
        <v>8.02805923616524E-2</v>
      </c>
      <c r="F752" s="107">
        <v>105</v>
      </c>
      <c r="G752" s="107">
        <v>8.3003952569169995E-2</v>
      </c>
      <c r="H752" s="107">
        <v>-2</v>
      </c>
      <c r="I752" s="107">
        <v>-1.90476190476191</v>
      </c>
    </row>
    <row r="753" spans="1:9" x14ac:dyDescent="0.2">
      <c r="A753" s="107" t="s">
        <v>542</v>
      </c>
      <c r="B753" s="107" t="s">
        <v>189</v>
      </c>
      <c r="C753" s="107" t="s">
        <v>373</v>
      </c>
      <c r="D753" s="107">
        <v>11</v>
      </c>
      <c r="E753" s="107">
        <v>8.5736554949337497E-3</v>
      </c>
      <c r="F753" s="107">
        <v>13</v>
      </c>
      <c r="G753" s="107">
        <v>1.02766798418972E-2</v>
      </c>
      <c r="H753" s="107">
        <v>-2</v>
      </c>
      <c r="I753" s="107">
        <v>-15.384615384615399</v>
      </c>
    </row>
    <row r="754" spans="1:9" x14ac:dyDescent="0.2">
      <c r="A754" s="107" t="s">
        <v>547</v>
      </c>
      <c r="B754" s="107" t="s">
        <v>205</v>
      </c>
      <c r="C754" s="107" t="s">
        <v>374</v>
      </c>
      <c r="D754" s="107">
        <v>114</v>
      </c>
      <c r="E754" s="107">
        <v>0.20320855614973299</v>
      </c>
      <c r="F754" s="107">
        <v>116</v>
      </c>
      <c r="G754" s="107">
        <v>0.20677361853832399</v>
      </c>
      <c r="H754" s="107">
        <v>-2</v>
      </c>
      <c r="I754" s="107">
        <v>-1.72413793103449</v>
      </c>
    </row>
    <row r="755" spans="1:9" x14ac:dyDescent="0.2">
      <c r="A755" s="107" t="s">
        <v>547</v>
      </c>
      <c r="B755" s="107" t="s">
        <v>205</v>
      </c>
      <c r="C755" s="107" t="s">
        <v>369</v>
      </c>
      <c r="D755" s="107">
        <v>126</v>
      </c>
      <c r="E755" s="107">
        <v>0.22459893048128299</v>
      </c>
      <c r="F755" s="107">
        <v>128</v>
      </c>
      <c r="G755" s="107">
        <v>0.22816399286987499</v>
      </c>
      <c r="H755" s="107">
        <v>-2</v>
      </c>
      <c r="I755" s="107">
        <v>-1.5625</v>
      </c>
    </row>
    <row r="756" spans="1:9" x14ac:dyDescent="0.2">
      <c r="A756" s="107" t="s">
        <v>596</v>
      </c>
      <c r="B756" s="107" t="s">
        <v>247</v>
      </c>
      <c r="C756" s="107" t="s">
        <v>372</v>
      </c>
      <c r="D756" s="107">
        <v>355</v>
      </c>
      <c r="E756" s="107">
        <v>0.39400665926748102</v>
      </c>
      <c r="F756" s="107">
        <v>358</v>
      </c>
      <c r="G756" s="107">
        <v>0.39470782800441001</v>
      </c>
      <c r="H756" s="107">
        <v>-3</v>
      </c>
      <c r="I756" s="107">
        <v>-0.83798882681563902</v>
      </c>
    </row>
    <row r="757" spans="1:9" x14ac:dyDescent="0.2">
      <c r="A757" s="107" t="s">
        <v>597</v>
      </c>
      <c r="B757" s="107" t="s">
        <v>259</v>
      </c>
      <c r="C757" s="107" t="s">
        <v>371</v>
      </c>
      <c r="D757" s="107">
        <v>351</v>
      </c>
      <c r="E757" s="107">
        <v>0.175763645468202</v>
      </c>
      <c r="F757" s="107">
        <v>354</v>
      </c>
      <c r="G757" s="107">
        <v>0.17753259779337999</v>
      </c>
      <c r="H757" s="107">
        <v>-3</v>
      </c>
      <c r="I757" s="107">
        <v>-0.84745762711864203</v>
      </c>
    </row>
    <row r="758" spans="1:9" x14ac:dyDescent="0.2">
      <c r="A758" s="107" t="s">
        <v>608</v>
      </c>
      <c r="B758" s="107" t="s">
        <v>169</v>
      </c>
      <c r="C758" s="107" t="s">
        <v>370</v>
      </c>
      <c r="D758" s="107">
        <v>121</v>
      </c>
      <c r="E758" s="107">
        <v>3.5630153121319202E-2</v>
      </c>
      <c r="F758" s="107">
        <v>124</v>
      </c>
      <c r="G758" s="107">
        <v>3.7282020444978997E-2</v>
      </c>
      <c r="H758" s="107">
        <v>-3</v>
      </c>
      <c r="I758" s="107">
        <v>-2.4193548387096802</v>
      </c>
    </row>
    <row r="759" spans="1:9" x14ac:dyDescent="0.2">
      <c r="A759" s="107" t="s">
        <v>611</v>
      </c>
      <c r="B759" s="107" t="s">
        <v>275</v>
      </c>
      <c r="C759" s="107" t="s">
        <v>374</v>
      </c>
      <c r="D759" s="107">
        <v>561</v>
      </c>
      <c r="E759" s="107">
        <v>0.17686002522068101</v>
      </c>
      <c r="F759" s="107">
        <v>564</v>
      </c>
      <c r="G759" s="107">
        <v>0.18129218900675001</v>
      </c>
      <c r="H759" s="107">
        <v>-3</v>
      </c>
      <c r="I759" s="107">
        <v>-0.53191489361702504</v>
      </c>
    </row>
    <row r="760" spans="1:9" x14ac:dyDescent="0.2">
      <c r="A760" s="107" t="s">
        <v>469</v>
      </c>
      <c r="B760" s="107" t="s">
        <v>276</v>
      </c>
      <c r="C760" s="107" t="s">
        <v>373</v>
      </c>
      <c r="D760" s="107">
        <v>320</v>
      </c>
      <c r="E760" s="107">
        <v>6.2256809338521402E-2</v>
      </c>
      <c r="F760" s="107">
        <v>323</v>
      </c>
      <c r="G760" s="107">
        <v>6.4036478984932602E-2</v>
      </c>
      <c r="H760" s="107">
        <v>-3</v>
      </c>
      <c r="I760" s="107">
        <v>-0.92879256965944201</v>
      </c>
    </row>
    <row r="761" spans="1:9" x14ac:dyDescent="0.2">
      <c r="A761" s="107" t="s">
        <v>491</v>
      </c>
      <c r="B761" s="107" t="s">
        <v>216</v>
      </c>
      <c r="C761" s="107" t="s">
        <v>373</v>
      </c>
      <c r="D761" s="107">
        <v>46</v>
      </c>
      <c r="E761" s="107">
        <v>0.25136612021857901</v>
      </c>
      <c r="F761" s="107">
        <v>49</v>
      </c>
      <c r="G761" s="107">
        <v>0.26486486486486499</v>
      </c>
      <c r="H761" s="107">
        <v>-3</v>
      </c>
      <c r="I761" s="107">
        <v>-6.1224489795918302</v>
      </c>
    </row>
    <row r="762" spans="1:9" x14ac:dyDescent="0.2">
      <c r="A762" s="107" t="s">
        <v>494</v>
      </c>
      <c r="B762" s="107" t="s">
        <v>170</v>
      </c>
      <c r="C762" s="107" t="s">
        <v>371</v>
      </c>
      <c r="D762" s="107">
        <v>144</v>
      </c>
      <c r="E762" s="107">
        <v>6.15384615384615E-2</v>
      </c>
      <c r="F762" s="107">
        <v>147</v>
      </c>
      <c r="G762" s="107">
        <v>6.1894736842105301E-2</v>
      </c>
      <c r="H762" s="107">
        <v>-3</v>
      </c>
      <c r="I762" s="107">
        <v>-2.0408163265306101</v>
      </c>
    </row>
    <row r="763" spans="1:9" x14ac:dyDescent="0.2">
      <c r="A763" s="107" t="s">
        <v>494</v>
      </c>
      <c r="B763" s="107" t="s">
        <v>170</v>
      </c>
      <c r="C763" s="107" t="s">
        <v>372</v>
      </c>
      <c r="D763" s="107">
        <v>49</v>
      </c>
      <c r="E763" s="107">
        <v>2.09401709401709E-2</v>
      </c>
      <c r="F763" s="107">
        <v>52</v>
      </c>
      <c r="G763" s="107">
        <v>2.18947368421053E-2</v>
      </c>
      <c r="H763" s="107">
        <v>-3</v>
      </c>
      <c r="I763" s="107">
        <v>-5.7692307692307701</v>
      </c>
    </row>
    <row r="764" spans="1:9" x14ac:dyDescent="0.2">
      <c r="A764" s="107" t="s">
        <v>495</v>
      </c>
      <c r="B764" s="107" t="s">
        <v>257</v>
      </c>
      <c r="C764" s="107" t="s">
        <v>371</v>
      </c>
      <c r="D764" s="107">
        <v>98</v>
      </c>
      <c r="E764" s="107">
        <v>1.42690739662202E-2</v>
      </c>
      <c r="F764" s="107">
        <v>101</v>
      </c>
      <c r="G764" s="107">
        <v>1.71564464073382E-2</v>
      </c>
      <c r="H764" s="107">
        <v>-3</v>
      </c>
      <c r="I764" s="107">
        <v>-2.9702970297029698</v>
      </c>
    </row>
    <row r="765" spans="1:9" x14ac:dyDescent="0.2">
      <c r="A765" s="107" t="s">
        <v>495</v>
      </c>
      <c r="B765" s="107" t="s">
        <v>257</v>
      </c>
      <c r="C765" s="107" t="s">
        <v>373</v>
      </c>
      <c r="D765" s="107">
        <v>244</v>
      </c>
      <c r="E765" s="107">
        <v>3.5527082119976697E-2</v>
      </c>
      <c r="F765" s="107">
        <v>247</v>
      </c>
      <c r="G765" s="107">
        <v>4.1956854085272603E-2</v>
      </c>
      <c r="H765" s="107">
        <v>-3</v>
      </c>
      <c r="I765" s="107">
        <v>-1.2145748987854299</v>
      </c>
    </row>
    <row r="766" spans="1:9" x14ac:dyDescent="0.2">
      <c r="A766" s="107" t="s">
        <v>558</v>
      </c>
      <c r="B766" s="107" t="s">
        <v>187</v>
      </c>
      <c r="C766" s="107" t="s">
        <v>376</v>
      </c>
      <c r="D766" s="107">
        <v>37</v>
      </c>
      <c r="E766" s="107">
        <v>8.4244080145719508E-3</v>
      </c>
      <c r="F766" s="107">
        <v>40</v>
      </c>
      <c r="G766" s="107">
        <v>9.5923261390887301E-3</v>
      </c>
      <c r="H766" s="107">
        <v>-3</v>
      </c>
      <c r="I766" s="107">
        <v>-7.5</v>
      </c>
    </row>
    <row r="767" spans="1:9" x14ac:dyDescent="0.2">
      <c r="A767" s="107" t="s">
        <v>504</v>
      </c>
      <c r="B767" s="107" t="s">
        <v>162</v>
      </c>
      <c r="C767" s="107" t="s">
        <v>377</v>
      </c>
      <c r="D767" s="107">
        <v>28</v>
      </c>
      <c r="E767" s="107">
        <v>7.6685016295566005E-4</v>
      </c>
      <c r="F767" s="107">
        <v>31</v>
      </c>
      <c r="G767" s="107">
        <v>8.5267906260314702E-4</v>
      </c>
      <c r="H767" s="107">
        <v>-3</v>
      </c>
      <c r="I767" s="107">
        <v>-9.67741935483871</v>
      </c>
    </row>
    <row r="768" spans="1:9" x14ac:dyDescent="0.2">
      <c r="A768" s="107" t="s">
        <v>506</v>
      </c>
      <c r="B768" s="107" t="s">
        <v>255</v>
      </c>
      <c r="C768" s="107" t="s">
        <v>373</v>
      </c>
      <c r="D768" s="107">
        <v>15</v>
      </c>
      <c r="E768" s="107">
        <v>1.1755485893416901E-2</v>
      </c>
      <c r="F768" s="107">
        <v>18</v>
      </c>
      <c r="G768" s="107">
        <v>1.44346431435445E-2</v>
      </c>
      <c r="H768" s="107">
        <v>-3</v>
      </c>
      <c r="I768" s="107">
        <v>-16.6666666666667</v>
      </c>
    </row>
    <row r="769" spans="1:9" x14ac:dyDescent="0.2">
      <c r="A769" s="107" t="s">
        <v>509</v>
      </c>
      <c r="B769" s="107" t="s">
        <v>243</v>
      </c>
      <c r="C769" s="107" t="s">
        <v>369</v>
      </c>
      <c r="D769" s="107">
        <v>40</v>
      </c>
      <c r="E769" s="107">
        <v>8.3507306889352803E-2</v>
      </c>
      <c r="F769" s="107">
        <v>43</v>
      </c>
      <c r="G769" s="107">
        <v>8.9770354906054298E-2</v>
      </c>
      <c r="H769" s="107">
        <v>-3</v>
      </c>
      <c r="I769" s="107">
        <v>-6.9767441860465098</v>
      </c>
    </row>
    <row r="770" spans="1:9" x14ac:dyDescent="0.2">
      <c r="A770" s="107" t="s">
        <v>510</v>
      </c>
      <c r="B770" s="107" t="s">
        <v>251</v>
      </c>
      <c r="C770" s="107" t="s">
        <v>370</v>
      </c>
      <c r="D770" s="107">
        <v>69</v>
      </c>
      <c r="E770" s="107">
        <v>6.9838056680162006E-2</v>
      </c>
      <c r="F770" s="107">
        <v>72</v>
      </c>
      <c r="G770" s="107">
        <v>7.4457083764219195E-2</v>
      </c>
      <c r="H770" s="107">
        <v>-3</v>
      </c>
      <c r="I770" s="107">
        <v>-4.1666666666666599</v>
      </c>
    </row>
    <row r="771" spans="1:9" x14ac:dyDescent="0.2">
      <c r="A771" s="107" t="s">
        <v>515</v>
      </c>
      <c r="B771" s="107" t="s">
        <v>256</v>
      </c>
      <c r="C771" s="107" t="s">
        <v>376</v>
      </c>
      <c r="D771" s="107">
        <v>21</v>
      </c>
      <c r="E771" s="107">
        <v>3.5058430717863097E-2</v>
      </c>
      <c r="F771" s="107">
        <v>24</v>
      </c>
      <c r="G771" s="107">
        <v>4.04721753794266E-2</v>
      </c>
      <c r="H771" s="107">
        <v>-3</v>
      </c>
      <c r="I771" s="107">
        <v>-12.5</v>
      </c>
    </row>
    <row r="772" spans="1:9" x14ac:dyDescent="0.2">
      <c r="A772" s="107" t="s">
        <v>516</v>
      </c>
      <c r="B772" s="107" t="s">
        <v>208</v>
      </c>
      <c r="C772" s="107" t="s">
        <v>374</v>
      </c>
      <c r="D772" s="107">
        <v>50</v>
      </c>
      <c r="E772" s="107">
        <v>8.6206896551724102E-2</v>
      </c>
      <c r="F772" s="107">
        <v>53</v>
      </c>
      <c r="G772" s="107">
        <v>9.0598290598290596E-2</v>
      </c>
      <c r="H772" s="107">
        <v>-3</v>
      </c>
      <c r="I772" s="107">
        <v>-5.6603773584905603</v>
      </c>
    </row>
    <row r="773" spans="1:9" x14ac:dyDescent="0.2">
      <c r="A773" s="107" t="s">
        <v>517</v>
      </c>
      <c r="B773" s="107" t="s">
        <v>173</v>
      </c>
      <c r="C773" s="107" t="s">
        <v>370</v>
      </c>
      <c r="D773" s="107">
        <v>109</v>
      </c>
      <c r="E773" s="107">
        <v>2.3783547894392298E-2</v>
      </c>
      <c r="F773" s="107">
        <v>112</v>
      </c>
      <c r="G773" s="107">
        <v>2.42581763049599E-2</v>
      </c>
      <c r="H773" s="107">
        <v>-3</v>
      </c>
      <c r="I773" s="107">
        <v>-2.6785714285714302</v>
      </c>
    </row>
    <row r="774" spans="1:9" x14ac:dyDescent="0.2">
      <c r="A774" s="107" t="s">
        <v>517</v>
      </c>
      <c r="B774" s="107" t="s">
        <v>173</v>
      </c>
      <c r="C774" s="107" t="s">
        <v>375</v>
      </c>
      <c r="D774" s="107">
        <v>184</v>
      </c>
      <c r="E774" s="107">
        <v>4.0148374427231098E-2</v>
      </c>
      <c r="F774" s="107">
        <v>187</v>
      </c>
      <c r="G774" s="107">
        <v>4.0502490794888497E-2</v>
      </c>
      <c r="H774" s="107">
        <v>-3</v>
      </c>
      <c r="I774" s="107">
        <v>-1.6042780748663099</v>
      </c>
    </row>
    <row r="775" spans="1:9" x14ac:dyDescent="0.2">
      <c r="A775" s="107" t="s">
        <v>525</v>
      </c>
      <c r="B775" s="107" t="s">
        <v>232</v>
      </c>
      <c r="C775" s="107" t="s">
        <v>370</v>
      </c>
      <c r="D775" s="107">
        <v>37</v>
      </c>
      <c r="E775" s="107">
        <v>3.6926147704590802E-2</v>
      </c>
      <c r="F775" s="107">
        <v>40</v>
      </c>
      <c r="G775" s="107">
        <v>4.0650406504064998E-2</v>
      </c>
      <c r="H775" s="107">
        <v>-3</v>
      </c>
      <c r="I775" s="107">
        <v>-7.5</v>
      </c>
    </row>
    <row r="776" spans="1:9" x14ac:dyDescent="0.2">
      <c r="A776" s="107" t="s">
        <v>528</v>
      </c>
      <c r="B776" s="107" t="s">
        <v>191</v>
      </c>
      <c r="C776" s="107" t="s">
        <v>373</v>
      </c>
      <c r="D776" s="107">
        <v>152</v>
      </c>
      <c r="E776" s="107">
        <v>0.114028507126782</v>
      </c>
      <c r="F776" s="107">
        <v>155</v>
      </c>
      <c r="G776" s="107">
        <v>0.114985163204748</v>
      </c>
      <c r="H776" s="107">
        <v>-3</v>
      </c>
      <c r="I776" s="107">
        <v>-1.93548387096775</v>
      </c>
    </row>
    <row r="777" spans="1:9" x14ac:dyDescent="0.2">
      <c r="A777" s="107" t="s">
        <v>529</v>
      </c>
      <c r="B777" s="107" t="s">
        <v>192</v>
      </c>
      <c r="C777" s="107" t="s">
        <v>373</v>
      </c>
      <c r="D777" s="107">
        <v>182</v>
      </c>
      <c r="E777" s="107">
        <v>4.6204620462046202E-2</v>
      </c>
      <c r="F777" s="107">
        <v>185</v>
      </c>
      <c r="G777" s="107">
        <v>4.7363031233999001E-2</v>
      </c>
      <c r="H777" s="107">
        <v>-3</v>
      </c>
      <c r="I777" s="107">
        <v>-1.6216216216216199</v>
      </c>
    </row>
    <row r="778" spans="1:9" x14ac:dyDescent="0.2">
      <c r="A778" s="107" t="s">
        <v>537</v>
      </c>
      <c r="B778" s="107" t="s">
        <v>166</v>
      </c>
      <c r="C778" s="107" t="s">
        <v>369</v>
      </c>
      <c r="D778" s="107">
        <v>41</v>
      </c>
      <c r="E778" s="107">
        <v>1.4050719671007499E-2</v>
      </c>
      <c r="F778" s="107">
        <v>44</v>
      </c>
      <c r="G778" s="107">
        <v>1.5006821282401101E-2</v>
      </c>
      <c r="H778" s="107">
        <v>-3</v>
      </c>
      <c r="I778" s="107">
        <v>-6.8181818181818201</v>
      </c>
    </row>
    <row r="779" spans="1:9" x14ac:dyDescent="0.2">
      <c r="A779" s="107" t="s">
        <v>551</v>
      </c>
      <c r="B779" s="107" t="s">
        <v>269</v>
      </c>
      <c r="C779" s="107" t="s">
        <v>373</v>
      </c>
      <c r="D779" s="107">
        <v>251</v>
      </c>
      <c r="E779" s="107">
        <v>7.4063145470640301E-2</v>
      </c>
      <c r="F779" s="107">
        <v>254</v>
      </c>
      <c r="G779" s="107">
        <v>7.6116272100689206E-2</v>
      </c>
      <c r="H779" s="107">
        <v>-3</v>
      </c>
      <c r="I779" s="107">
        <v>-1.1811023622047201</v>
      </c>
    </row>
    <row r="780" spans="1:9" x14ac:dyDescent="0.2">
      <c r="A780" s="107" t="s">
        <v>545</v>
      </c>
      <c r="B780" s="107" t="s">
        <v>262</v>
      </c>
      <c r="C780" s="107" t="s">
        <v>374</v>
      </c>
      <c r="D780" s="107">
        <v>769</v>
      </c>
      <c r="E780" s="107">
        <v>8.2026666666666706E-2</v>
      </c>
      <c r="F780" s="107">
        <v>772</v>
      </c>
      <c r="G780" s="107">
        <v>8.4639842122574305E-2</v>
      </c>
      <c r="H780" s="107">
        <v>-3</v>
      </c>
      <c r="I780" s="107">
        <v>-0.38860103626943099</v>
      </c>
    </row>
    <row r="781" spans="1:9" x14ac:dyDescent="0.2">
      <c r="A781" s="107" t="s">
        <v>545</v>
      </c>
      <c r="B781" s="107" t="s">
        <v>262</v>
      </c>
      <c r="C781" s="107" t="s">
        <v>377</v>
      </c>
      <c r="D781" s="107">
        <v>207</v>
      </c>
      <c r="E781" s="107">
        <v>2.2079999999999999E-2</v>
      </c>
      <c r="F781" s="107">
        <v>210</v>
      </c>
      <c r="G781" s="107">
        <v>2.30237912509593E-2</v>
      </c>
      <c r="H781" s="107">
        <v>-3</v>
      </c>
      <c r="I781" s="107">
        <v>-1.4285714285714199</v>
      </c>
    </row>
    <row r="782" spans="1:9" x14ac:dyDescent="0.2">
      <c r="A782" s="107" t="s">
        <v>546</v>
      </c>
      <c r="B782" s="107" t="s">
        <v>172</v>
      </c>
      <c r="C782" s="107" t="s">
        <v>376</v>
      </c>
      <c r="D782" s="107">
        <v>83</v>
      </c>
      <c r="E782" s="107">
        <v>0.198564593301435</v>
      </c>
      <c r="F782" s="107">
        <v>86</v>
      </c>
      <c r="G782" s="107">
        <v>0.233062330623306</v>
      </c>
      <c r="H782" s="107">
        <v>-3</v>
      </c>
      <c r="I782" s="107">
        <v>-3.48837209302325</v>
      </c>
    </row>
    <row r="783" spans="1:9" x14ac:dyDescent="0.2">
      <c r="A783" s="107" t="s">
        <v>548</v>
      </c>
      <c r="B783" s="107" t="s">
        <v>154</v>
      </c>
      <c r="C783" s="107" t="s">
        <v>371</v>
      </c>
      <c r="D783" s="107">
        <v>1481</v>
      </c>
      <c r="E783" s="107">
        <v>1.3093333097576701E-2</v>
      </c>
      <c r="F783" s="107">
        <v>1484</v>
      </c>
      <c r="G783" s="107">
        <v>1.3237353599686001E-2</v>
      </c>
      <c r="H783" s="107">
        <v>-3</v>
      </c>
      <c r="I783" s="107">
        <v>-0.20215633423180701</v>
      </c>
    </row>
    <row r="784" spans="1:9" x14ac:dyDescent="0.2">
      <c r="A784" s="107" t="s">
        <v>595</v>
      </c>
      <c r="B784" s="107" t="s">
        <v>165</v>
      </c>
      <c r="C784" s="107" t="s">
        <v>375</v>
      </c>
      <c r="D784" s="107">
        <v>24</v>
      </c>
      <c r="E784" s="107">
        <v>7.4559632172481298E-4</v>
      </c>
      <c r="F784" s="107">
        <v>28</v>
      </c>
      <c r="G784" s="107">
        <v>8.7763289869608797E-4</v>
      </c>
      <c r="H784" s="107">
        <v>-4</v>
      </c>
      <c r="I784" s="107">
        <v>-14.285714285714301</v>
      </c>
    </row>
    <row r="785" spans="1:9" x14ac:dyDescent="0.2">
      <c r="A785" s="107" t="s">
        <v>598</v>
      </c>
      <c r="B785" s="107" t="s">
        <v>260</v>
      </c>
      <c r="C785" s="107" t="s">
        <v>372</v>
      </c>
      <c r="D785" s="107">
        <v>78</v>
      </c>
      <c r="E785" s="107">
        <v>0.12850082372322899</v>
      </c>
      <c r="F785" s="107">
        <v>82</v>
      </c>
      <c r="G785" s="107">
        <v>0.139931740614334</v>
      </c>
      <c r="H785" s="107">
        <v>-4</v>
      </c>
      <c r="I785" s="107">
        <v>-4.8780487804878101</v>
      </c>
    </row>
    <row r="786" spans="1:9" x14ac:dyDescent="0.2">
      <c r="A786" s="107" t="s">
        <v>467</v>
      </c>
      <c r="B786" s="107" t="s">
        <v>272</v>
      </c>
      <c r="C786" s="107" t="s">
        <v>370</v>
      </c>
      <c r="D786" s="107">
        <v>65</v>
      </c>
      <c r="E786" s="107">
        <v>1.6782855667441299E-2</v>
      </c>
      <c r="F786" s="107">
        <v>69</v>
      </c>
      <c r="G786" s="107">
        <v>1.79407176287051E-2</v>
      </c>
      <c r="H786" s="107">
        <v>-4</v>
      </c>
      <c r="I786" s="107">
        <v>-5.7971014492753703</v>
      </c>
    </row>
    <row r="787" spans="1:9" x14ac:dyDescent="0.2">
      <c r="A787" s="107" t="s">
        <v>476</v>
      </c>
      <c r="B787" s="107" t="s">
        <v>239</v>
      </c>
      <c r="C787" s="107" t="s">
        <v>376</v>
      </c>
      <c r="D787" s="107">
        <v>167</v>
      </c>
      <c r="E787" s="107">
        <v>0.26978998384491099</v>
      </c>
      <c r="F787" s="107">
        <v>171</v>
      </c>
      <c r="G787" s="107">
        <v>0.28171334431631001</v>
      </c>
      <c r="H787" s="107">
        <v>-4</v>
      </c>
      <c r="I787" s="107">
        <v>-2.3391812865497101</v>
      </c>
    </row>
    <row r="788" spans="1:9" x14ac:dyDescent="0.2">
      <c r="A788" s="107" t="s">
        <v>488</v>
      </c>
      <c r="B788" s="107" t="s">
        <v>209</v>
      </c>
      <c r="C788" s="107" t="s">
        <v>371</v>
      </c>
      <c r="D788" s="107">
        <v>116</v>
      </c>
      <c r="E788" s="107">
        <v>4.6605062274005599E-2</v>
      </c>
      <c r="F788" s="107">
        <v>120</v>
      </c>
      <c r="G788" s="107">
        <v>4.8154093097913298E-2</v>
      </c>
      <c r="H788" s="107">
        <v>-4</v>
      </c>
      <c r="I788" s="107">
        <v>-3.3333333333333299</v>
      </c>
    </row>
    <row r="789" spans="1:9" x14ac:dyDescent="0.2">
      <c r="A789" s="107" t="s">
        <v>497</v>
      </c>
      <c r="B789" s="107" t="s">
        <v>178</v>
      </c>
      <c r="C789" s="107" t="s">
        <v>373</v>
      </c>
      <c r="D789" s="107">
        <v>98</v>
      </c>
      <c r="E789" s="107">
        <v>3.6526276556093903E-2</v>
      </c>
      <c r="F789" s="107">
        <v>102</v>
      </c>
      <c r="G789" s="107">
        <v>3.8017144986954902E-2</v>
      </c>
      <c r="H789" s="107">
        <v>-4</v>
      </c>
      <c r="I789" s="107">
        <v>-3.9215686274509798</v>
      </c>
    </row>
    <row r="790" spans="1:9" x14ac:dyDescent="0.2">
      <c r="A790" s="107" t="s">
        <v>506</v>
      </c>
      <c r="B790" s="107" t="s">
        <v>255</v>
      </c>
      <c r="C790" s="107" t="s">
        <v>369</v>
      </c>
      <c r="D790" s="107">
        <v>254</v>
      </c>
      <c r="E790" s="107">
        <v>0.19905956112852699</v>
      </c>
      <c r="F790" s="107">
        <v>258</v>
      </c>
      <c r="G790" s="107">
        <v>0.20689655172413801</v>
      </c>
      <c r="H790" s="107">
        <v>-4</v>
      </c>
      <c r="I790" s="107">
        <v>-1.55038759689923</v>
      </c>
    </row>
    <row r="791" spans="1:9" x14ac:dyDescent="0.2">
      <c r="A791" s="107" t="s">
        <v>518</v>
      </c>
      <c r="B791" s="107" t="s">
        <v>155</v>
      </c>
      <c r="C791" s="107" t="s">
        <v>371</v>
      </c>
      <c r="D791" s="107">
        <v>772</v>
      </c>
      <c r="E791" s="107">
        <v>9.8735116192814904E-3</v>
      </c>
      <c r="F791" s="107">
        <v>776</v>
      </c>
      <c r="G791" s="107">
        <v>1.0011611404979999E-2</v>
      </c>
      <c r="H791" s="107">
        <v>-4</v>
      </c>
      <c r="I791" s="107">
        <v>-0.51546391752577103</v>
      </c>
    </row>
    <row r="792" spans="1:9" x14ac:dyDescent="0.2">
      <c r="A792" s="107" t="s">
        <v>518</v>
      </c>
      <c r="B792" s="107" t="s">
        <v>155</v>
      </c>
      <c r="C792" s="107" t="s">
        <v>377</v>
      </c>
      <c r="D792" s="107">
        <v>936</v>
      </c>
      <c r="E792" s="107">
        <v>1.1970993362237701E-2</v>
      </c>
      <c r="F792" s="107">
        <v>940</v>
      </c>
      <c r="G792" s="107">
        <v>1.2127467423558301E-2</v>
      </c>
      <c r="H792" s="107">
        <v>-4</v>
      </c>
      <c r="I792" s="107">
        <v>-0.42553191489361802</v>
      </c>
    </row>
    <row r="793" spans="1:9" x14ac:dyDescent="0.2">
      <c r="A793" s="107" t="s">
        <v>519</v>
      </c>
      <c r="B793" s="107" t="s">
        <v>229</v>
      </c>
      <c r="C793" s="107" t="s">
        <v>371</v>
      </c>
      <c r="D793" s="107">
        <v>2</v>
      </c>
      <c r="E793" s="107">
        <v>1.5384615384615399E-2</v>
      </c>
      <c r="F793" s="107">
        <v>6</v>
      </c>
      <c r="G793" s="107">
        <v>4.8000000000000001E-2</v>
      </c>
      <c r="H793" s="107">
        <v>-4</v>
      </c>
      <c r="I793" s="107">
        <v>-66.6666666666667</v>
      </c>
    </row>
    <row r="794" spans="1:9" x14ac:dyDescent="0.2">
      <c r="A794" s="107" t="s">
        <v>523</v>
      </c>
      <c r="B794" s="107" t="s">
        <v>242</v>
      </c>
      <c r="C794" s="107" t="s">
        <v>370</v>
      </c>
      <c r="D794" s="107">
        <v>17</v>
      </c>
      <c r="E794" s="107">
        <v>0.19318181818181801</v>
      </c>
      <c r="F794" s="107">
        <v>21</v>
      </c>
      <c r="G794" s="107">
        <v>0.225806451612903</v>
      </c>
      <c r="H794" s="107">
        <v>-4</v>
      </c>
      <c r="I794" s="107">
        <v>-19.047619047619001</v>
      </c>
    </row>
    <row r="795" spans="1:9" x14ac:dyDescent="0.2">
      <c r="A795" s="107" t="s">
        <v>538</v>
      </c>
      <c r="B795" s="107" t="s">
        <v>244</v>
      </c>
      <c r="C795" s="107" t="s">
        <v>373</v>
      </c>
      <c r="D795" s="107">
        <v>106</v>
      </c>
      <c r="E795" s="107">
        <v>0.147018030513176</v>
      </c>
      <c r="F795" s="107">
        <v>110</v>
      </c>
      <c r="G795" s="107">
        <v>0.153203342618384</v>
      </c>
      <c r="H795" s="107">
        <v>-4</v>
      </c>
      <c r="I795" s="107">
        <v>-3.6363636363636398</v>
      </c>
    </row>
    <row r="796" spans="1:9" x14ac:dyDescent="0.2">
      <c r="A796" s="107" t="s">
        <v>540</v>
      </c>
      <c r="B796" s="107" t="s">
        <v>235</v>
      </c>
      <c r="C796" s="107" t="s">
        <v>370</v>
      </c>
      <c r="D796" s="107">
        <v>4</v>
      </c>
      <c r="E796" s="107">
        <v>6.2992125984252002E-3</v>
      </c>
      <c r="F796" s="107">
        <v>8</v>
      </c>
      <c r="G796" s="107">
        <v>1.2618296529968501E-2</v>
      </c>
      <c r="H796" s="107">
        <v>-4</v>
      </c>
      <c r="I796" s="107">
        <v>-50</v>
      </c>
    </row>
    <row r="797" spans="1:9" x14ac:dyDescent="0.2">
      <c r="A797" s="107" t="s">
        <v>546</v>
      </c>
      <c r="B797" s="107" t="s">
        <v>172</v>
      </c>
      <c r="C797" s="107" t="s">
        <v>370</v>
      </c>
      <c r="D797" s="107">
        <v>10</v>
      </c>
      <c r="E797" s="107">
        <v>2.39234449760766E-2</v>
      </c>
      <c r="F797" s="107">
        <v>14</v>
      </c>
      <c r="G797" s="107">
        <v>3.7940379403794001E-2</v>
      </c>
      <c r="H797" s="107">
        <v>-4</v>
      </c>
      <c r="I797" s="107">
        <v>-28.571428571428601</v>
      </c>
    </row>
    <row r="798" spans="1:9" x14ac:dyDescent="0.2">
      <c r="A798" s="107" t="s">
        <v>596</v>
      </c>
      <c r="B798" s="107" t="s">
        <v>247</v>
      </c>
      <c r="C798" s="107" t="s">
        <v>370</v>
      </c>
      <c r="D798" s="107">
        <v>88</v>
      </c>
      <c r="E798" s="107">
        <v>9.7669256381798006E-2</v>
      </c>
      <c r="F798" s="107">
        <v>93</v>
      </c>
      <c r="G798" s="107">
        <v>0.102535832414553</v>
      </c>
      <c r="H798" s="107">
        <v>-5</v>
      </c>
      <c r="I798" s="107">
        <v>-5.3763440860214997</v>
      </c>
    </row>
    <row r="799" spans="1:9" x14ac:dyDescent="0.2">
      <c r="A799" s="107" t="s">
        <v>603</v>
      </c>
      <c r="B799" s="107" t="s">
        <v>160</v>
      </c>
      <c r="C799" s="107" t="s">
        <v>373</v>
      </c>
      <c r="D799" s="107">
        <v>578</v>
      </c>
      <c r="E799" s="107">
        <v>0.101904090267983</v>
      </c>
      <c r="F799" s="107">
        <v>583</v>
      </c>
      <c r="G799" s="107">
        <v>0.10169195883481599</v>
      </c>
      <c r="H799" s="107">
        <v>-5</v>
      </c>
      <c r="I799" s="107">
        <v>-0.85763293310463495</v>
      </c>
    </row>
    <row r="800" spans="1:9" x14ac:dyDescent="0.2">
      <c r="A800" s="107" t="s">
        <v>602</v>
      </c>
      <c r="B800" s="107" t="s">
        <v>238</v>
      </c>
      <c r="C800" s="107" t="s">
        <v>369</v>
      </c>
      <c r="D800" s="107">
        <v>227</v>
      </c>
      <c r="E800" s="107">
        <v>3.2281001137656397E-2</v>
      </c>
      <c r="F800" s="107">
        <v>232</v>
      </c>
      <c r="G800" s="107">
        <v>3.3147592513216202E-2</v>
      </c>
      <c r="H800" s="107">
        <v>-5</v>
      </c>
      <c r="I800" s="107">
        <v>-2.1551724137931001</v>
      </c>
    </row>
    <row r="801" spans="1:9" x14ac:dyDescent="0.2">
      <c r="A801" s="107" t="s">
        <v>472</v>
      </c>
      <c r="B801" s="107" t="s">
        <v>198</v>
      </c>
      <c r="C801" s="107" t="s">
        <v>371</v>
      </c>
      <c r="D801" s="107">
        <v>2120</v>
      </c>
      <c r="E801" s="107">
        <v>0.621336459554513</v>
      </c>
      <c r="F801" s="107">
        <v>2125</v>
      </c>
      <c r="G801" s="107">
        <v>0.62170860152135798</v>
      </c>
      <c r="H801" s="107">
        <v>-5</v>
      </c>
      <c r="I801" s="107">
        <v>-0.23529411764705599</v>
      </c>
    </row>
    <row r="802" spans="1:9" x14ac:dyDescent="0.2">
      <c r="A802" s="107" t="s">
        <v>473</v>
      </c>
      <c r="B802" s="107" t="s">
        <v>181</v>
      </c>
      <c r="C802" s="107" t="s">
        <v>376</v>
      </c>
      <c r="D802" s="107">
        <v>649</v>
      </c>
      <c r="E802" s="107">
        <v>0.30541176470588199</v>
      </c>
      <c r="F802" s="107">
        <v>654</v>
      </c>
      <c r="G802" s="107">
        <v>0.311132254995243</v>
      </c>
      <c r="H802" s="107">
        <v>-5</v>
      </c>
      <c r="I802" s="107">
        <v>-0.76452599388379106</v>
      </c>
    </row>
    <row r="803" spans="1:9" x14ac:dyDescent="0.2">
      <c r="A803" s="107" t="s">
        <v>488</v>
      </c>
      <c r="B803" s="107" t="s">
        <v>209</v>
      </c>
      <c r="C803" s="107" t="s">
        <v>370</v>
      </c>
      <c r="D803" s="107">
        <v>132</v>
      </c>
      <c r="E803" s="107">
        <v>5.3033346725592602E-2</v>
      </c>
      <c r="F803" s="107">
        <v>137</v>
      </c>
      <c r="G803" s="107">
        <v>5.4975922953451002E-2</v>
      </c>
      <c r="H803" s="107">
        <v>-5</v>
      </c>
      <c r="I803" s="107">
        <v>-3.6496350364963499</v>
      </c>
    </row>
    <row r="804" spans="1:9" x14ac:dyDescent="0.2">
      <c r="A804" s="107" t="s">
        <v>488</v>
      </c>
      <c r="B804" s="107" t="s">
        <v>209</v>
      </c>
      <c r="C804" s="107" t="s">
        <v>369</v>
      </c>
      <c r="D804" s="107">
        <v>400</v>
      </c>
      <c r="E804" s="107">
        <v>0.16070711128967499</v>
      </c>
      <c r="F804" s="107">
        <v>405</v>
      </c>
      <c r="G804" s="107">
        <v>0.162520064205457</v>
      </c>
      <c r="H804" s="107">
        <v>-5</v>
      </c>
      <c r="I804" s="107">
        <v>-1.2345679012345701</v>
      </c>
    </row>
    <row r="805" spans="1:9" x14ac:dyDescent="0.2">
      <c r="A805" s="107" t="s">
        <v>502</v>
      </c>
      <c r="B805" s="107" t="s">
        <v>177</v>
      </c>
      <c r="C805" s="107" t="s">
        <v>372</v>
      </c>
      <c r="D805" s="107">
        <v>799</v>
      </c>
      <c r="E805" s="107">
        <v>0.52878888153540704</v>
      </c>
      <c r="F805" s="107">
        <v>804</v>
      </c>
      <c r="G805" s="107">
        <v>0.52514696276943196</v>
      </c>
      <c r="H805" s="107">
        <v>-5</v>
      </c>
      <c r="I805" s="107">
        <v>-0.62189054726368198</v>
      </c>
    </row>
    <row r="806" spans="1:9" x14ac:dyDescent="0.2">
      <c r="A806" s="107" t="s">
        <v>521</v>
      </c>
      <c r="B806" s="107" t="s">
        <v>167</v>
      </c>
      <c r="C806" s="107" t="s">
        <v>377</v>
      </c>
      <c r="D806" s="107">
        <v>18</v>
      </c>
      <c r="E806" s="107">
        <v>2.6786112888584703E-4</v>
      </c>
      <c r="F806" s="107">
        <v>23</v>
      </c>
      <c r="G806" s="107">
        <v>3.4728513619617101E-4</v>
      </c>
      <c r="H806" s="107">
        <v>-5</v>
      </c>
      <c r="I806" s="107">
        <v>-21.739130434782599</v>
      </c>
    </row>
    <row r="807" spans="1:9" x14ac:dyDescent="0.2">
      <c r="A807" s="107" t="s">
        <v>533</v>
      </c>
      <c r="B807" s="107" t="s">
        <v>175</v>
      </c>
      <c r="C807" s="107" t="s">
        <v>370</v>
      </c>
      <c r="D807" s="107">
        <v>181</v>
      </c>
      <c r="E807" s="107">
        <v>2.8771260530917199E-2</v>
      </c>
      <c r="F807" s="107">
        <v>186</v>
      </c>
      <c r="G807" s="107">
        <v>3.1223770354205101E-2</v>
      </c>
      <c r="H807" s="107">
        <v>-5</v>
      </c>
      <c r="I807" s="107">
        <v>-2.6881720430107499</v>
      </c>
    </row>
    <row r="808" spans="1:9" x14ac:dyDescent="0.2">
      <c r="A808" s="107" t="s">
        <v>543</v>
      </c>
      <c r="B808" s="107" t="s">
        <v>174</v>
      </c>
      <c r="C808" s="107" t="s">
        <v>372</v>
      </c>
      <c r="D808" s="107">
        <v>113</v>
      </c>
      <c r="E808" s="107">
        <v>0.177115987460815</v>
      </c>
      <c r="F808" s="107">
        <v>118</v>
      </c>
      <c r="G808" s="107">
        <v>0.18380062305295899</v>
      </c>
      <c r="H808" s="107">
        <v>-5</v>
      </c>
      <c r="I808" s="107">
        <v>-4.2372881355932197</v>
      </c>
    </row>
    <row r="809" spans="1:9" x14ac:dyDescent="0.2">
      <c r="A809" s="107" t="s">
        <v>607</v>
      </c>
      <c r="B809" s="107" t="s">
        <v>200</v>
      </c>
      <c r="C809" s="107" t="s">
        <v>369</v>
      </c>
      <c r="D809" s="107">
        <v>91</v>
      </c>
      <c r="E809" s="107">
        <v>0.230964467005076</v>
      </c>
      <c r="F809" s="107">
        <v>97</v>
      </c>
      <c r="G809" s="107">
        <v>0.24619289340101499</v>
      </c>
      <c r="H809" s="107">
        <v>-6</v>
      </c>
      <c r="I809" s="107">
        <v>-6.1855670103092804</v>
      </c>
    </row>
    <row r="810" spans="1:9" x14ac:dyDescent="0.2">
      <c r="A810" s="107" t="s">
        <v>608</v>
      </c>
      <c r="B810" s="107" t="s">
        <v>169</v>
      </c>
      <c r="C810" s="107" t="s">
        <v>376</v>
      </c>
      <c r="D810" s="107">
        <v>252</v>
      </c>
      <c r="E810" s="107">
        <v>7.4204946996466403E-2</v>
      </c>
      <c r="F810" s="107">
        <v>258</v>
      </c>
      <c r="G810" s="107">
        <v>7.7570655441972294E-2</v>
      </c>
      <c r="H810" s="107">
        <v>-6</v>
      </c>
      <c r="I810" s="107">
        <v>-2.32558139534884</v>
      </c>
    </row>
    <row r="811" spans="1:9" x14ac:dyDescent="0.2">
      <c r="A811" s="107" t="s">
        <v>559</v>
      </c>
      <c r="B811" s="107" t="s">
        <v>264</v>
      </c>
      <c r="C811" s="107" t="s">
        <v>371</v>
      </c>
      <c r="D811" s="107">
        <v>342</v>
      </c>
      <c r="E811" s="107">
        <v>0.63333333333333297</v>
      </c>
      <c r="F811" s="107">
        <v>348</v>
      </c>
      <c r="G811" s="107">
        <v>0.64325323475046203</v>
      </c>
      <c r="H811" s="107">
        <v>-6</v>
      </c>
      <c r="I811" s="107">
        <v>-1.72413793103449</v>
      </c>
    </row>
    <row r="812" spans="1:9" x14ac:dyDescent="0.2">
      <c r="A812" s="107" t="s">
        <v>486</v>
      </c>
      <c r="B812" s="107" t="s">
        <v>180</v>
      </c>
      <c r="C812" s="107" t="s">
        <v>369</v>
      </c>
      <c r="D812" s="107">
        <v>154</v>
      </c>
      <c r="E812" s="107">
        <v>4.3137254901960798E-2</v>
      </c>
      <c r="F812" s="107">
        <v>160</v>
      </c>
      <c r="G812" s="107">
        <v>4.5210511443910702E-2</v>
      </c>
      <c r="H812" s="107">
        <v>-6</v>
      </c>
      <c r="I812" s="107">
        <v>-3.75</v>
      </c>
    </row>
    <row r="813" spans="1:9" x14ac:dyDescent="0.2">
      <c r="A813" s="107" t="s">
        <v>510</v>
      </c>
      <c r="B813" s="107" t="s">
        <v>251</v>
      </c>
      <c r="C813" s="107" t="s">
        <v>374</v>
      </c>
      <c r="D813" s="107">
        <v>159</v>
      </c>
      <c r="E813" s="107">
        <v>0.16093117408906901</v>
      </c>
      <c r="F813" s="107">
        <v>165</v>
      </c>
      <c r="G813" s="107">
        <v>0.170630816959669</v>
      </c>
      <c r="H813" s="107">
        <v>-6</v>
      </c>
      <c r="I813" s="107">
        <v>-3.6363636363636398</v>
      </c>
    </row>
    <row r="814" spans="1:9" x14ac:dyDescent="0.2">
      <c r="A814" s="107" t="s">
        <v>524</v>
      </c>
      <c r="B814" s="107" t="s">
        <v>193</v>
      </c>
      <c r="C814" s="107" t="s">
        <v>369</v>
      </c>
      <c r="D814" s="107">
        <v>603</v>
      </c>
      <c r="E814" s="107">
        <v>3.6355962860243597E-2</v>
      </c>
      <c r="F814" s="107">
        <v>609</v>
      </c>
      <c r="G814" s="107">
        <v>3.6873334947929298E-2</v>
      </c>
      <c r="H814" s="107">
        <v>-6</v>
      </c>
      <c r="I814" s="107">
        <v>-0.98522167487684598</v>
      </c>
    </row>
    <row r="815" spans="1:9" x14ac:dyDescent="0.2">
      <c r="A815" s="107" t="s">
        <v>526</v>
      </c>
      <c r="B815" s="107" t="s">
        <v>233</v>
      </c>
      <c r="C815" s="107" t="s">
        <v>372</v>
      </c>
      <c r="D815" s="107">
        <v>7</v>
      </c>
      <c r="E815" s="107">
        <v>0.134615384615385</v>
      </c>
      <c r="F815" s="107">
        <v>13</v>
      </c>
      <c r="G815" s="107">
        <v>0.25490196078431399</v>
      </c>
      <c r="H815" s="107">
        <v>-6</v>
      </c>
      <c r="I815" s="107">
        <v>-46.153846153846203</v>
      </c>
    </row>
    <row r="816" spans="1:9" x14ac:dyDescent="0.2">
      <c r="A816" s="107" t="s">
        <v>537</v>
      </c>
      <c r="B816" s="107" t="s">
        <v>166</v>
      </c>
      <c r="C816" s="107" t="s">
        <v>371</v>
      </c>
      <c r="D816" s="107">
        <v>1900</v>
      </c>
      <c r="E816" s="107">
        <v>0.65113091158327596</v>
      </c>
      <c r="F816" s="107">
        <v>1906</v>
      </c>
      <c r="G816" s="107">
        <v>0.65006821282401095</v>
      </c>
      <c r="H816" s="107">
        <v>-6</v>
      </c>
      <c r="I816" s="107">
        <v>-0.31479538300105397</v>
      </c>
    </row>
    <row r="817" spans="1:9" x14ac:dyDescent="0.2">
      <c r="A817" s="107" t="s">
        <v>547</v>
      </c>
      <c r="B817" s="107" t="s">
        <v>205</v>
      </c>
      <c r="C817" s="107" t="s">
        <v>376</v>
      </c>
      <c r="D817" s="107">
        <v>41</v>
      </c>
      <c r="E817" s="107">
        <v>7.3083778966131899E-2</v>
      </c>
      <c r="F817" s="107">
        <v>47</v>
      </c>
      <c r="G817" s="107">
        <v>8.3778966131907301E-2</v>
      </c>
      <c r="H817" s="107">
        <v>-6</v>
      </c>
      <c r="I817" s="107">
        <v>-12.7659574468085</v>
      </c>
    </row>
    <row r="818" spans="1:9" x14ac:dyDescent="0.2">
      <c r="A818" s="107" t="s">
        <v>549</v>
      </c>
      <c r="B818" s="107" t="s">
        <v>156</v>
      </c>
      <c r="C818" s="107" t="s">
        <v>377</v>
      </c>
      <c r="D818" s="107">
        <v>305</v>
      </c>
      <c r="E818" s="107">
        <v>2.3219166089359501E-3</v>
      </c>
      <c r="F818" s="107">
        <v>311</v>
      </c>
      <c r="G818" s="107">
        <v>2.4034746050882599E-3</v>
      </c>
      <c r="H818" s="107">
        <v>-6</v>
      </c>
      <c r="I818" s="107">
        <v>-1.92926045016077</v>
      </c>
    </row>
    <row r="819" spans="1:9" x14ac:dyDescent="0.2">
      <c r="A819" s="107" t="s">
        <v>554</v>
      </c>
      <c r="B819" s="107" t="s">
        <v>197</v>
      </c>
      <c r="C819" s="107" t="s">
        <v>373</v>
      </c>
      <c r="D819" s="107">
        <v>370</v>
      </c>
      <c r="E819" s="107">
        <v>2.82723313211584E-2</v>
      </c>
      <c r="F819" s="107">
        <v>377</v>
      </c>
      <c r="G819" s="107">
        <v>2.9411764705882401E-2</v>
      </c>
      <c r="H819" s="107">
        <v>-7</v>
      </c>
      <c r="I819" s="107">
        <v>-1.8567639257294399</v>
      </c>
    </row>
    <row r="820" spans="1:9" x14ac:dyDescent="0.2">
      <c r="A820" s="107" t="s">
        <v>484</v>
      </c>
      <c r="B820" s="107" t="s">
        <v>202</v>
      </c>
      <c r="C820" s="107" t="s">
        <v>372</v>
      </c>
      <c r="D820" s="107">
        <v>318</v>
      </c>
      <c r="E820" s="107">
        <v>0.29227941176470601</v>
      </c>
      <c r="F820" s="107">
        <v>325</v>
      </c>
      <c r="G820" s="107">
        <v>0.30232558139534899</v>
      </c>
      <c r="H820" s="107">
        <v>-7</v>
      </c>
      <c r="I820" s="107">
        <v>-2.1538461538461502</v>
      </c>
    </row>
    <row r="821" spans="1:9" x14ac:dyDescent="0.2">
      <c r="A821" s="107" t="s">
        <v>562</v>
      </c>
      <c r="B821" s="107" t="s">
        <v>254</v>
      </c>
      <c r="C821" s="107" t="s">
        <v>369</v>
      </c>
      <c r="D821" s="107">
        <v>137</v>
      </c>
      <c r="E821" s="107">
        <v>1.73132819411096E-2</v>
      </c>
      <c r="F821" s="107">
        <v>145</v>
      </c>
      <c r="G821" s="107">
        <v>1.7983380875604599E-2</v>
      </c>
      <c r="H821" s="107">
        <v>-8</v>
      </c>
      <c r="I821" s="107">
        <v>-5.5172413793103496</v>
      </c>
    </row>
    <row r="822" spans="1:9" x14ac:dyDescent="0.2">
      <c r="A822" s="107" t="s">
        <v>474</v>
      </c>
      <c r="B822" s="107" t="s">
        <v>157</v>
      </c>
      <c r="C822" s="107" t="s">
        <v>373</v>
      </c>
      <c r="D822" s="107">
        <v>1979</v>
      </c>
      <c r="E822" s="107">
        <v>5.11263821432262E-2</v>
      </c>
      <c r="F822" s="107">
        <v>1987</v>
      </c>
      <c r="G822" s="107">
        <v>5.0544363044363001E-2</v>
      </c>
      <c r="H822" s="107">
        <v>-8</v>
      </c>
      <c r="I822" s="107">
        <v>-0.40261701056869498</v>
      </c>
    </row>
    <row r="823" spans="1:9" x14ac:dyDescent="0.2">
      <c r="A823" s="107" t="s">
        <v>557</v>
      </c>
      <c r="B823" s="107" t="s">
        <v>183</v>
      </c>
      <c r="C823" s="107" t="s">
        <v>372</v>
      </c>
      <c r="D823" s="107">
        <v>309</v>
      </c>
      <c r="E823" s="107">
        <v>4.5730353707266497E-2</v>
      </c>
      <c r="F823" s="107">
        <v>317</v>
      </c>
      <c r="G823" s="107">
        <v>4.65013935748863E-2</v>
      </c>
      <c r="H823" s="107">
        <v>-8</v>
      </c>
      <c r="I823" s="107">
        <v>-2.5236593059936898</v>
      </c>
    </row>
    <row r="824" spans="1:9" x14ac:dyDescent="0.2">
      <c r="A824" s="107" t="s">
        <v>538</v>
      </c>
      <c r="B824" s="107" t="s">
        <v>244</v>
      </c>
      <c r="C824" s="107" t="s">
        <v>370</v>
      </c>
      <c r="D824" s="107">
        <v>46</v>
      </c>
      <c r="E824" s="107">
        <v>6.3800277392510402E-2</v>
      </c>
      <c r="F824" s="107">
        <v>54</v>
      </c>
      <c r="G824" s="107">
        <v>7.52089136490251E-2</v>
      </c>
      <c r="H824" s="107">
        <v>-8</v>
      </c>
      <c r="I824" s="107">
        <v>-14.814814814814801</v>
      </c>
    </row>
    <row r="825" spans="1:9" x14ac:dyDescent="0.2">
      <c r="A825" s="107" t="s">
        <v>605</v>
      </c>
      <c r="B825" s="107" t="s">
        <v>274</v>
      </c>
      <c r="C825" s="107" t="s">
        <v>374</v>
      </c>
      <c r="D825" s="107">
        <v>252</v>
      </c>
      <c r="E825" s="107">
        <v>6.8126520681265207E-2</v>
      </c>
      <c r="F825" s="107">
        <v>261</v>
      </c>
      <c r="G825" s="107">
        <v>6.8539915966386603E-2</v>
      </c>
      <c r="H825" s="107">
        <v>-9</v>
      </c>
      <c r="I825" s="107">
        <v>-3.44827586206896</v>
      </c>
    </row>
    <row r="826" spans="1:9" x14ac:dyDescent="0.2">
      <c r="A826" s="107" t="s">
        <v>599</v>
      </c>
      <c r="B826" s="107" t="s">
        <v>261</v>
      </c>
      <c r="C826" s="107" t="s">
        <v>370</v>
      </c>
      <c r="D826" s="107">
        <v>75</v>
      </c>
      <c r="E826" s="107">
        <v>5.8094500387296702E-2</v>
      </c>
      <c r="F826" s="107">
        <v>84</v>
      </c>
      <c r="G826" s="107">
        <v>6.5471551052221397E-2</v>
      </c>
      <c r="H826" s="107">
        <v>-9</v>
      </c>
      <c r="I826" s="107">
        <v>-10.714285714285699</v>
      </c>
    </row>
    <row r="827" spans="1:9" x14ac:dyDescent="0.2">
      <c r="A827" s="107" t="s">
        <v>555</v>
      </c>
      <c r="B827" s="107" t="s">
        <v>168</v>
      </c>
      <c r="C827" s="107" t="s">
        <v>374</v>
      </c>
      <c r="D827" s="107">
        <v>372</v>
      </c>
      <c r="E827" s="107">
        <v>0.22248803827751201</v>
      </c>
      <c r="F827" s="107">
        <v>381</v>
      </c>
      <c r="G827" s="107">
        <v>0.20740337506804599</v>
      </c>
      <c r="H827" s="107">
        <v>-9</v>
      </c>
      <c r="I827" s="107">
        <v>-2.3622047244094402</v>
      </c>
    </row>
    <row r="828" spans="1:9" x14ac:dyDescent="0.2">
      <c r="A828" s="107" t="s">
        <v>498</v>
      </c>
      <c r="B828" s="107" t="s">
        <v>190</v>
      </c>
      <c r="C828" s="107" t="s">
        <v>374</v>
      </c>
      <c r="D828" s="107">
        <v>372</v>
      </c>
      <c r="E828" s="107">
        <v>0.29017160686427501</v>
      </c>
      <c r="F828" s="107">
        <v>381</v>
      </c>
      <c r="G828" s="107">
        <v>0.30118577075098801</v>
      </c>
      <c r="H828" s="107">
        <v>-9</v>
      </c>
      <c r="I828" s="107">
        <v>-2.3622047244094402</v>
      </c>
    </row>
    <row r="829" spans="1:9" x14ac:dyDescent="0.2">
      <c r="A829" s="107" t="s">
        <v>517</v>
      </c>
      <c r="B829" s="107" t="s">
        <v>173</v>
      </c>
      <c r="C829" s="107" t="s">
        <v>372</v>
      </c>
      <c r="D829" s="107">
        <v>2097</v>
      </c>
      <c r="E829" s="107">
        <v>0.45756054985817202</v>
      </c>
      <c r="F829" s="107">
        <v>2106</v>
      </c>
      <c r="G829" s="107">
        <v>0.45614035087719301</v>
      </c>
      <c r="H829" s="107">
        <v>-9</v>
      </c>
      <c r="I829" s="107">
        <v>-0.427350427350426</v>
      </c>
    </row>
    <row r="830" spans="1:9" x14ac:dyDescent="0.2">
      <c r="A830" s="107" t="s">
        <v>493</v>
      </c>
      <c r="B830" s="107" t="s">
        <v>186</v>
      </c>
      <c r="C830" s="107" t="s">
        <v>370</v>
      </c>
      <c r="D830" s="107">
        <v>63</v>
      </c>
      <c r="E830" s="107">
        <v>4.6735905044510397E-2</v>
      </c>
      <c r="F830" s="107">
        <v>73</v>
      </c>
      <c r="G830" s="107">
        <v>5.4315476190476199E-2</v>
      </c>
      <c r="H830" s="107">
        <v>-10</v>
      </c>
      <c r="I830" s="107">
        <v>-13.698630136986299</v>
      </c>
    </row>
    <row r="831" spans="1:9" x14ac:dyDescent="0.2">
      <c r="A831" s="107" t="s">
        <v>518</v>
      </c>
      <c r="B831" s="107" t="s">
        <v>155</v>
      </c>
      <c r="C831" s="107" t="s">
        <v>376</v>
      </c>
      <c r="D831" s="107">
        <v>34481</v>
      </c>
      <c r="E831" s="107">
        <v>0.440995536456535</v>
      </c>
      <c r="F831" s="107">
        <v>34491</v>
      </c>
      <c r="G831" s="107">
        <v>0.44498774351696602</v>
      </c>
      <c r="H831" s="107">
        <v>-10</v>
      </c>
      <c r="I831" s="107">
        <v>-2.8993070656113701E-2</v>
      </c>
    </row>
    <row r="832" spans="1:9" x14ac:dyDescent="0.2">
      <c r="A832" s="107" t="s">
        <v>528</v>
      </c>
      <c r="B832" s="107" t="s">
        <v>191</v>
      </c>
      <c r="C832" s="107" t="s">
        <v>371</v>
      </c>
      <c r="D832" s="107">
        <v>313</v>
      </c>
      <c r="E832" s="107">
        <v>0.234808702175544</v>
      </c>
      <c r="F832" s="107">
        <v>323</v>
      </c>
      <c r="G832" s="107">
        <v>0.239614243323442</v>
      </c>
      <c r="H832" s="107">
        <v>-10</v>
      </c>
      <c r="I832" s="107">
        <v>-3.09597523219814</v>
      </c>
    </row>
    <row r="833" spans="1:9" x14ac:dyDescent="0.2">
      <c r="A833" s="107" t="s">
        <v>528</v>
      </c>
      <c r="B833" s="107" t="s">
        <v>191</v>
      </c>
      <c r="C833" s="107" t="s">
        <v>370</v>
      </c>
      <c r="D833" s="107">
        <v>394</v>
      </c>
      <c r="E833" s="107">
        <v>0.29557389347336799</v>
      </c>
      <c r="F833" s="107">
        <v>404</v>
      </c>
      <c r="G833" s="107">
        <v>0.29970326409495601</v>
      </c>
      <c r="H833" s="107">
        <v>-10</v>
      </c>
      <c r="I833" s="107">
        <v>-2.4752475247524801</v>
      </c>
    </row>
    <row r="834" spans="1:9" x14ac:dyDescent="0.2">
      <c r="A834" s="107" t="s">
        <v>530</v>
      </c>
      <c r="B834" s="107" t="s">
        <v>249</v>
      </c>
      <c r="C834" s="107" t="s">
        <v>370</v>
      </c>
      <c r="D834" s="107">
        <v>62</v>
      </c>
      <c r="E834" s="107">
        <v>2.1587743732590502E-2</v>
      </c>
      <c r="F834" s="107">
        <v>72</v>
      </c>
      <c r="G834" s="107">
        <v>2.42016806722689E-2</v>
      </c>
      <c r="H834" s="107">
        <v>-10</v>
      </c>
      <c r="I834" s="107">
        <v>-13.8888888888889</v>
      </c>
    </row>
    <row r="835" spans="1:9" x14ac:dyDescent="0.2">
      <c r="A835" s="107" t="s">
        <v>536</v>
      </c>
      <c r="B835" s="107" t="s">
        <v>164</v>
      </c>
      <c r="C835" s="107" t="s">
        <v>374</v>
      </c>
      <c r="D835" s="107">
        <v>702</v>
      </c>
      <c r="E835" s="107">
        <v>9.4507269789983805E-2</v>
      </c>
      <c r="F835" s="107">
        <v>712</v>
      </c>
      <c r="G835" s="107">
        <v>9.8004129387474201E-2</v>
      </c>
      <c r="H835" s="107">
        <v>-10</v>
      </c>
      <c r="I835" s="107">
        <v>-1.40449438202247</v>
      </c>
    </row>
    <row r="836" spans="1:9" x14ac:dyDescent="0.2">
      <c r="A836" s="107" t="s">
        <v>619</v>
      </c>
      <c r="B836" s="107" t="s">
        <v>267</v>
      </c>
      <c r="C836" s="107" t="s">
        <v>371</v>
      </c>
      <c r="D836" s="107">
        <v>941</v>
      </c>
      <c r="E836" s="107">
        <v>0.94954591321897097</v>
      </c>
      <c r="F836" s="107">
        <v>951</v>
      </c>
      <c r="G836" s="107">
        <v>0.95481927710843395</v>
      </c>
      <c r="H836" s="107">
        <v>-10</v>
      </c>
      <c r="I836" s="107">
        <v>-1.05152471083071</v>
      </c>
    </row>
    <row r="837" spans="1:9" x14ac:dyDescent="0.2">
      <c r="A837" s="107" t="s">
        <v>516</v>
      </c>
      <c r="B837" s="107" t="s">
        <v>208</v>
      </c>
      <c r="C837" s="107" t="s">
        <v>376</v>
      </c>
      <c r="D837" s="107">
        <v>272</v>
      </c>
      <c r="E837" s="107">
        <v>0.46896551724137903</v>
      </c>
      <c r="F837" s="107">
        <v>283</v>
      </c>
      <c r="G837" s="107">
        <v>0.48376068376068398</v>
      </c>
      <c r="H837" s="107">
        <v>-11</v>
      </c>
      <c r="I837" s="107">
        <v>-3.8869257950530098</v>
      </c>
    </row>
    <row r="838" spans="1:9" x14ac:dyDescent="0.2">
      <c r="A838" s="107" t="s">
        <v>517</v>
      </c>
      <c r="B838" s="107" t="s">
        <v>173</v>
      </c>
      <c r="C838" s="107" t="s">
        <v>371</v>
      </c>
      <c r="D838" s="107">
        <v>1148</v>
      </c>
      <c r="E838" s="107">
        <v>0.25049094479598499</v>
      </c>
      <c r="F838" s="107">
        <v>1159</v>
      </c>
      <c r="G838" s="107">
        <v>0.251028806584362</v>
      </c>
      <c r="H838" s="107">
        <v>-11</v>
      </c>
      <c r="I838" s="107">
        <v>-0.949094046591892</v>
      </c>
    </row>
    <row r="839" spans="1:9" x14ac:dyDescent="0.2">
      <c r="A839" s="107" t="s">
        <v>531</v>
      </c>
      <c r="B839" s="107" t="s">
        <v>194</v>
      </c>
      <c r="C839" s="107" t="s">
        <v>370</v>
      </c>
      <c r="D839" s="107">
        <v>108</v>
      </c>
      <c r="E839" s="107">
        <v>0.34951456310679602</v>
      </c>
      <c r="F839" s="107">
        <v>119</v>
      </c>
      <c r="G839" s="107">
        <v>0.39534883720930197</v>
      </c>
      <c r="H839" s="107">
        <v>-11</v>
      </c>
      <c r="I839" s="107">
        <v>-9.2436974789915993</v>
      </c>
    </row>
    <row r="840" spans="1:9" x14ac:dyDescent="0.2">
      <c r="A840" s="107" t="s">
        <v>595</v>
      </c>
      <c r="B840" s="107" t="s">
        <v>165</v>
      </c>
      <c r="C840" s="107" t="s">
        <v>371</v>
      </c>
      <c r="D840" s="107">
        <v>69</v>
      </c>
      <c r="E840" s="107">
        <v>2.1435894249588398E-3</v>
      </c>
      <c r="F840" s="107">
        <v>81</v>
      </c>
      <c r="G840" s="107">
        <v>2.5388665997994001E-3</v>
      </c>
      <c r="H840" s="107">
        <v>-12</v>
      </c>
      <c r="I840" s="107">
        <v>-14.814814814814801</v>
      </c>
    </row>
    <row r="841" spans="1:9" x14ac:dyDescent="0.2">
      <c r="A841" s="107" t="s">
        <v>475</v>
      </c>
      <c r="B841" s="107" t="s">
        <v>176</v>
      </c>
      <c r="C841" s="107" t="s">
        <v>374</v>
      </c>
      <c r="D841" s="107">
        <v>681</v>
      </c>
      <c r="E841" s="107">
        <v>0.204935299428227</v>
      </c>
      <c r="F841" s="107">
        <v>693</v>
      </c>
      <c r="G841" s="107">
        <v>0.21089470480827799</v>
      </c>
      <c r="H841" s="107">
        <v>-12</v>
      </c>
      <c r="I841" s="107">
        <v>-1.73160173160173</v>
      </c>
    </row>
    <row r="842" spans="1:9" x14ac:dyDescent="0.2">
      <c r="A842" s="107" t="s">
        <v>517</v>
      </c>
      <c r="B842" s="107" t="s">
        <v>173</v>
      </c>
      <c r="C842" s="107" t="s">
        <v>376</v>
      </c>
      <c r="D842" s="107">
        <v>165</v>
      </c>
      <c r="E842" s="107">
        <v>3.6002618372245297E-2</v>
      </c>
      <c r="F842" s="107">
        <v>177</v>
      </c>
      <c r="G842" s="107">
        <v>3.8336582196231303E-2</v>
      </c>
      <c r="H842" s="107">
        <v>-12</v>
      </c>
      <c r="I842" s="107">
        <v>-6.7796610169491602</v>
      </c>
    </row>
    <row r="843" spans="1:9" x14ac:dyDescent="0.2">
      <c r="A843" s="107" t="s">
        <v>561</v>
      </c>
      <c r="B843" s="107" t="s">
        <v>159</v>
      </c>
      <c r="C843" s="107" t="s">
        <v>370</v>
      </c>
      <c r="D843" s="107">
        <v>837</v>
      </c>
      <c r="E843" s="107">
        <v>6.4954213875523803E-2</v>
      </c>
      <c r="F843" s="107">
        <v>849</v>
      </c>
      <c r="G843" s="107">
        <v>6.6588235294117601E-2</v>
      </c>
      <c r="H843" s="107">
        <v>-12</v>
      </c>
      <c r="I843" s="107">
        <v>-1.4134275618374501</v>
      </c>
    </row>
    <row r="844" spans="1:9" x14ac:dyDescent="0.2">
      <c r="A844" s="107" t="s">
        <v>614</v>
      </c>
      <c r="B844" s="107" t="s">
        <v>253</v>
      </c>
      <c r="C844" s="107" t="s">
        <v>372</v>
      </c>
      <c r="D844" s="107">
        <v>59</v>
      </c>
      <c r="E844" s="107">
        <v>0.110694183864916</v>
      </c>
      <c r="F844" s="107">
        <v>72</v>
      </c>
      <c r="G844" s="107">
        <v>0.13533834586466201</v>
      </c>
      <c r="H844" s="107">
        <v>-13</v>
      </c>
      <c r="I844" s="107">
        <v>-18.0555555555556</v>
      </c>
    </row>
    <row r="845" spans="1:9" x14ac:dyDescent="0.2">
      <c r="A845" s="107" t="s">
        <v>499</v>
      </c>
      <c r="B845" s="107" t="s">
        <v>263</v>
      </c>
      <c r="C845" s="107" t="s">
        <v>372</v>
      </c>
      <c r="D845" s="107">
        <v>904</v>
      </c>
      <c r="E845" s="107">
        <v>0.53020527859237498</v>
      </c>
      <c r="F845" s="107">
        <v>917</v>
      </c>
      <c r="G845" s="107">
        <v>0.536571094207139</v>
      </c>
      <c r="H845" s="107">
        <v>-13</v>
      </c>
      <c r="I845" s="107">
        <v>-1.4176663031624901</v>
      </c>
    </row>
    <row r="846" spans="1:9" x14ac:dyDescent="0.2">
      <c r="A846" s="107" t="s">
        <v>557</v>
      </c>
      <c r="B846" s="107" t="s">
        <v>183</v>
      </c>
      <c r="C846" s="107" t="s">
        <v>374</v>
      </c>
      <c r="D846" s="107">
        <v>1482</v>
      </c>
      <c r="E846" s="107">
        <v>0.219328104188249</v>
      </c>
      <c r="F846" s="107">
        <v>1495</v>
      </c>
      <c r="G846" s="107">
        <v>0.21930467947777599</v>
      </c>
      <c r="H846" s="107">
        <v>-13</v>
      </c>
      <c r="I846" s="107">
        <v>-0.86956521739129899</v>
      </c>
    </row>
    <row r="847" spans="1:9" x14ac:dyDescent="0.2">
      <c r="A847" s="107" t="s">
        <v>502</v>
      </c>
      <c r="B847" s="107" t="s">
        <v>177</v>
      </c>
      <c r="C847" s="107" t="s">
        <v>370</v>
      </c>
      <c r="D847" s="107">
        <v>71</v>
      </c>
      <c r="E847" s="107">
        <v>4.6988749172733303E-2</v>
      </c>
      <c r="F847" s="107">
        <v>85</v>
      </c>
      <c r="G847" s="107">
        <v>5.5519268451992197E-2</v>
      </c>
      <c r="H847" s="107">
        <v>-14</v>
      </c>
      <c r="I847" s="107">
        <v>-16.470588235294102</v>
      </c>
    </row>
    <row r="848" spans="1:9" x14ac:dyDescent="0.2">
      <c r="A848" s="107" t="s">
        <v>557</v>
      </c>
      <c r="B848" s="107" t="s">
        <v>183</v>
      </c>
      <c r="C848" s="107" t="s">
        <v>369</v>
      </c>
      <c r="D848" s="107">
        <v>182</v>
      </c>
      <c r="E848" s="107">
        <v>2.69350303389078E-2</v>
      </c>
      <c r="F848" s="107">
        <v>196</v>
      </c>
      <c r="G848" s="107">
        <v>2.8751650286049601E-2</v>
      </c>
      <c r="H848" s="107">
        <v>-14</v>
      </c>
      <c r="I848" s="107">
        <v>-7.1428571428571397</v>
      </c>
    </row>
    <row r="849" spans="1:9" x14ac:dyDescent="0.2">
      <c r="A849" s="107" t="s">
        <v>549</v>
      </c>
      <c r="B849" s="107" t="s">
        <v>156</v>
      </c>
      <c r="C849" s="107" t="s">
        <v>370</v>
      </c>
      <c r="D849" s="107">
        <v>8952</v>
      </c>
      <c r="E849" s="107">
        <v>6.8150155682605407E-2</v>
      </c>
      <c r="F849" s="107">
        <v>8966</v>
      </c>
      <c r="G849" s="107">
        <v>6.9291168196853103E-2</v>
      </c>
      <c r="H849" s="107">
        <v>-14</v>
      </c>
      <c r="I849" s="107">
        <v>-0.15614543832255201</v>
      </c>
    </row>
    <row r="850" spans="1:9" x14ac:dyDescent="0.2">
      <c r="A850" s="107" t="s">
        <v>537</v>
      </c>
      <c r="B850" s="107" t="s">
        <v>166</v>
      </c>
      <c r="C850" s="107" t="s">
        <v>370</v>
      </c>
      <c r="D850" s="107">
        <v>470</v>
      </c>
      <c r="E850" s="107">
        <v>0.16106922549691599</v>
      </c>
      <c r="F850" s="107">
        <v>485</v>
      </c>
      <c r="G850" s="107">
        <v>0.165416098226467</v>
      </c>
      <c r="H850" s="107">
        <v>-15</v>
      </c>
      <c r="I850" s="107">
        <v>-3.0927835051546402</v>
      </c>
    </row>
    <row r="851" spans="1:9" x14ac:dyDescent="0.2">
      <c r="A851" s="107" t="s">
        <v>603</v>
      </c>
      <c r="B851" s="107" t="s">
        <v>160</v>
      </c>
      <c r="C851" s="107" t="s">
        <v>374</v>
      </c>
      <c r="D851" s="107">
        <v>1170</v>
      </c>
      <c r="E851" s="107">
        <v>0.206276445698166</v>
      </c>
      <c r="F851" s="107">
        <v>1186</v>
      </c>
      <c r="G851" s="107">
        <v>0.20687249258677801</v>
      </c>
      <c r="H851" s="107">
        <v>-16</v>
      </c>
      <c r="I851" s="107">
        <v>-1.34907251264755</v>
      </c>
    </row>
    <row r="852" spans="1:9" x14ac:dyDescent="0.2">
      <c r="A852" s="107" t="s">
        <v>602</v>
      </c>
      <c r="B852" s="107" t="s">
        <v>238</v>
      </c>
      <c r="C852" s="107" t="s">
        <v>376</v>
      </c>
      <c r="D852" s="107">
        <v>521</v>
      </c>
      <c r="E852" s="107">
        <v>7.4089874857792906E-2</v>
      </c>
      <c r="F852" s="107">
        <v>538</v>
      </c>
      <c r="G852" s="107">
        <v>7.6868124017716796E-2</v>
      </c>
      <c r="H852" s="107">
        <v>-17</v>
      </c>
      <c r="I852" s="107">
        <v>-3.1598513011152498</v>
      </c>
    </row>
    <row r="853" spans="1:9" x14ac:dyDescent="0.2">
      <c r="A853" s="107" t="s">
        <v>553</v>
      </c>
      <c r="B853" s="107" t="s">
        <v>185</v>
      </c>
      <c r="C853" s="107" t="s">
        <v>370</v>
      </c>
      <c r="D853" s="107">
        <v>615</v>
      </c>
      <c r="E853" s="107">
        <v>0.113113849549384</v>
      </c>
      <c r="F853" s="107">
        <v>634</v>
      </c>
      <c r="G853" s="107">
        <v>0.11846038863976099</v>
      </c>
      <c r="H853" s="107">
        <v>-19</v>
      </c>
      <c r="I853" s="107">
        <v>-2.9968454258675101</v>
      </c>
    </row>
    <row r="854" spans="1:9" x14ac:dyDescent="0.2">
      <c r="A854" s="107" t="s">
        <v>597</v>
      </c>
      <c r="B854" s="107" t="s">
        <v>259</v>
      </c>
      <c r="C854" s="107" t="s">
        <v>372</v>
      </c>
      <c r="D854" s="107">
        <v>965</v>
      </c>
      <c r="E854" s="107">
        <v>0.483224837255884</v>
      </c>
      <c r="F854" s="107">
        <v>984</v>
      </c>
      <c r="G854" s="107">
        <v>0.49348044132397201</v>
      </c>
      <c r="H854" s="107">
        <v>-19</v>
      </c>
      <c r="I854" s="107">
        <v>-1.9308943089430901</v>
      </c>
    </row>
    <row r="855" spans="1:9" x14ac:dyDescent="0.2">
      <c r="A855" s="107" t="s">
        <v>504</v>
      </c>
      <c r="B855" s="107" t="s">
        <v>162</v>
      </c>
      <c r="C855" s="107" t="s">
        <v>371</v>
      </c>
      <c r="D855" s="107">
        <v>3801</v>
      </c>
      <c r="E855" s="107">
        <v>0.104099909621231</v>
      </c>
      <c r="F855" s="107">
        <v>3820</v>
      </c>
      <c r="G855" s="107">
        <v>0.10507206513367801</v>
      </c>
      <c r="H855" s="107">
        <v>-19</v>
      </c>
      <c r="I855" s="107">
        <v>-0.497382198952878</v>
      </c>
    </row>
    <row r="856" spans="1:9" x14ac:dyDescent="0.2">
      <c r="A856" s="107" t="s">
        <v>466</v>
      </c>
      <c r="B856" s="107" t="s">
        <v>266</v>
      </c>
      <c r="C856" s="107" t="s">
        <v>370</v>
      </c>
      <c r="D856" s="107">
        <v>509</v>
      </c>
      <c r="E856" s="107">
        <v>4.4551422319474801E-2</v>
      </c>
      <c r="F856" s="107">
        <v>531</v>
      </c>
      <c r="G856" s="107">
        <v>4.6933003358670698E-2</v>
      </c>
      <c r="H856" s="107">
        <v>-22</v>
      </c>
      <c r="I856" s="107">
        <v>-4.1431261770244801</v>
      </c>
    </row>
    <row r="857" spans="1:9" x14ac:dyDescent="0.2">
      <c r="A857" s="107" t="s">
        <v>501</v>
      </c>
      <c r="B857" s="107" t="s">
        <v>163</v>
      </c>
      <c r="C857" s="107" t="s">
        <v>374</v>
      </c>
      <c r="D857" s="107">
        <v>633</v>
      </c>
      <c r="E857" s="107">
        <v>8.1205901218730003E-2</v>
      </c>
      <c r="F857" s="107">
        <v>655</v>
      </c>
      <c r="G857" s="107">
        <v>8.7286780383795295E-2</v>
      </c>
      <c r="H857" s="107">
        <v>-22</v>
      </c>
      <c r="I857" s="107">
        <v>-3.3587786259542001</v>
      </c>
    </row>
    <row r="858" spans="1:9" x14ac:dyDescent="0.2">
      <c r="A858" s="107" t="s">
        <v>593</v>
      </c>
      <c r="B858" s="107" t="s">
        <v>153</v>
      </c>
      <c r="C858" s="107" t="s">
        <v>371</v>
      </c>
      <c r="D858" s="107">
        <v>6528</v>
      </c>
      <c r="E858" s="107">
        <v>1.41324090691618E-2</v>
      </c>
      <c r="F858" s="107">
        <v>6551</v>
      </c>
      <c r="G858" s="107">
        <v>1.4283035651991899E-2</v>
      </c>
      <c r="H858" s="107">
        <v>-23</v>
      </c>
      <c r="I858" s="107">
        <v>-0.35109143642192397</v>
      </c>
    </row>
    <row r="859" spans="1:9" x14ac:dyDescent="0.2">
      <c r="A859" s="107" t="s">
        <v>603</v>
      </c>
      <c r="B859" s="107" t="s">
        <v>160</v>
      </c>
      <c r="C859" s="107" t="s">
        <v>371</v>
      </c>
      <c r="D859" s="107">
        <v>2150</v>
      </c>
      <c r="E859" s="107">
        <v>0.37905500705218598</v>
      </c>
      <c r="F859" s="107">
        <v>2173</v>
      </c>
      <c r="G859" s="107">
        <v>0.37903366474795003</v>
      </c>
      <c r="H859" s="107">
        <v>-23</v>
      </c>
      <c r="I859" s="107">
        <v>-1.05844454670961</v>
      </c>
    </row>
    <row r="860" spans="1:9" x14ac:dyDescent="0.2">
      <c r="A860" s="107" t="s">
        <v>562</v>
      </c>
      <c r="B860" s="107" t="s">
        <v>254</v>
      </c>
      <c r="C860" s="107" t="s">
        <v>371</v>
      </c>
      <c r="D860" s="107">
        <v>1903</v>
      </c>
      <c r="E860" s="107">
        <v>0.24049033236446399</v>
      </c>
      <c r="F860" s="107">
        <v>1927</v>
      </c>
      <c r="G860" s="107">
        <v>0.238992930670966</v>
      </c>
      <c r="H860" s="107">
        <v>-24</v>
      </c>
      <c r="I860" s="107">
        <v>-1.2454592631032699</v>
      </c>
    </row>
    <row r="861" spans="1:9" x14ac:dyDescent="0.2">
      <c r="A861" s="107" t="s">
        <v>557</v>
      </c>
      <c r="B861" s="107" t="s">
        <v>183</v>
      </c>
      <c r="C861" s="107" t="s">
        <v>371</v>
      </c>
      <c r="D861" s="107">
        <v>4132</v>
      </c>
      <c r="E861" s="107">
        <v>0.61151398549652203</v>
      </c>
      <c r="F861" s="107">
        <v>4162</v>
      </c>
      <c r="G861" s="107">
        <v>0.61053249229866502</v>
      </c>
      <c r="H861" s="107">
        <v>-30</v>
      </c>
      <c r="I861" s="107">
        <v>-0.72080730418068195</v>
      </c>
    </row>
    <row r="862" spans="1:9" x14ac:dyDescent="0.2">
      <c r="A862" s="107" t="s">
        <v>610</v>
      </c>
      <c r="B862" s="107" t="s">
        <v>195</v>
      </c>
      <c r="C862" s="107" t="s">
        <v>376</v>
      </c>
      <c r="D862" s="107">
        <v>39</v>
      </c>
      <c r="E862" s="107">
        <v>2.43597751405372E-2</v>
      </c>
      <c r="F862" s="107">
        <v>70</v>
      </c>
      <c r="G862" s="107">
        <v>4.5190445448676599E-2</v>
      </c>
      <c r="H862" s="107">
        <v>-31</v>
      </c>
      <c r="I862" s="107">
        <v>-44.285714285714299</v>
      </c>
    </row>
    <row r="863" spans="1:9" x14ac:dyDescent="0.2">
      <c r="A863" s="107" t="s">
        <v>474</v>
      </c>
      <c r="B863" s="107" t="s">
        <v>157</v>
      </c>
      <c r="C863" s="107" t="s">
        <v>374</v>
      </c>
      <c r="D863" s="107">
        <v>6659</v>
      </c>
      <c r="E863" s="107">
        <v>0.17203162137025901</v>
      </c>
      <c r="F863" s="107">
        <v>6690</v>
      </c>
      <c r="G863" s="107">
        <v>0.17017704517704499</v>
      </c>
      <c r="H863" s="107">
        <v>-31</v>
      </c>
      <c r="I863" s="107">
        <v>-0.46337817638265599</v>
      </c>
    </row>
    <row r="864" spans="1:9" x14ac:dyDescent="0.2">
      <c r="A864" s="107" t="s">
        <v>494</v>
      </c>
      <c r="B864" s="107" t="s">
        <v>170</v>
      </c>
      <c r="C864" s="107" t="s">
        <v>370</v>
      </c>
      <c r="D864" s="107">
        <v>365</v>
      </c>
      <c r="E864" s="107">
        <v>0.15598290598290601</v>
      </c>
      <c r="F864" s="107">
        <v>401</v>
      </c>
      <c r="G864" s="107">
        <v>0.16884210526315799</v>
      </c>
      <c r="H864" s="107">
        <v>-36</v>
      </c>
      <c r="I864" s="107">
        <v>-8.9775561097256809</v>
      </c>
    </row>
    <row r="865" spans="1:9" x14ac:dyDescent="0.2">
      <c r="A865" s="107" t="s">
        <v>554</v>
      </c>
      <c r="B865" s="107" t="s">
        <v>197</v>
      </c>
      <c r="C865" s="107" t="s">
        <v>376</v>
      </c>
      <c r="D865" s="107">
        <v>1746</v>
      </c>
      <c r="E865" s="107">
        <v>0.133414839153358</v>
      </c>
      <c r="F865" s="107">
        <v>1786</v>
      </c>
      <c r="G865" s="107">
        <v>0.13933530972070499</v>
      </c>
      <c r="H865" s="107">
        <v>-40</v>
      </c>
      <c r="I865" s="107">
        <v>-2.2396416573348201</v>
      </c>
    </row>
    <row r="866" spans="1:9" x14ac:dyDescent="0.2">
      <c r="A866" s="107" t="s">
        <v>594</v>
      </c>
      <c r="B866" s="107" t="s">
        <v>182</v>
      </c>
      <c r="C866" s="107" t="s">
        <v>371</v>
      </c>
      <c r="D866" s="107">
        <v>3131</v>
      </c>
      <c r="E866" s="107">
        <v>0.964571780653112</v>
      </c>
      <c r="F866" s="107">
        <v>3173</v>
      </c>
      <c r="G866" s="107">
        <v>0.96737804878048805</v>
      </c>
      <c r="H866" s="107">
        <v>-42</v>
      </c>
      <c r="I866" s="107">
        <v>-1.32366845256855</v>
      </c>
    </row>
    <row r="867" spans="1:9" x14ac:dyDescent="0.2">
      <c r="A867" s="107" t="s">
        <v>608</v>
      </c>
      <c r="B867" s="107" t="s">
        <v>169</v>
      </c>
      <c r="C867" s="107" t="s">
        <v>372</v>
      </c>
      <c r="D867" s="107">
        <v>1050</v>
      </c>
      <c r="E867" s="107">
        <v>0.309187279151943</v>
      </c>
      <c r="F867" s="107">
        <v>1092</v>
      </c>
      <c r="G867" s="107">
        <v>0.328322309079976</v>
      </c>
      <c r="H867" s="107">
        <v>-42</v>
      </c>
      <c r="I867" s="107">
        <v>-3.84615384615384</v>
      </c>
    </row>
    <row r="868" spans="1:9" x14ac:dyDescent="0.2">
      <c r="A868" s="107" t="s">
        <v>534</v>
      </c>
      <c r="B868" s="107" t="s">
        <v>171</v>
      </c>
      <c r="C868" s="107" t="s">
        <v>370</v>
      </c>
      <c r="D868" s="107">
        <v>528</v>
      </c>
      <c r="E868" s="107">
        <v>3.06086956521739E-2</v>
      </c>
      <c r="F868" s="107">
        <v>572</v>
      </c>
      <c r="G868" s="107">
        <v>3.3872209391839901E-2</v>
      </c>
      <c r="H868" s="107">
        <v>-44</v>
      </c>
      <c r="I868" s="107">
        <v>-7.6923076923076898</v>
      </c>
    </row>
    <row r="869" spans="1:9" x14ac:dyDescent="0.2">
      <c r="A869" s="107" t="s">
        <v>603</v>
      </c>
      <c r="B869" s="107" t="s">
        <v>160</v>
      </c>
      <c r="C869" s="107" t="s">
        <v>370</v>
      </c>
      <c r="D869" s="107">
        <v>276</v>
      </c>
      <c r="E869" s="107">
        <v>4.8660084626234099E-2</v>
      </c>
      <c r="F869" s="107">
        <v>321</v>
      </c>
      <c r="G869" s="107">
        <v>5.5991627420198899E-2</v>
      </c>
      <c r="H869" s="107">
        <v>-45</v>
      </c>
      <c r="I869" s="107">
        <v>-14.018691588785</v>
      </c>
    </row>
    <row r="870" spans="1:9" x14ac:dyDescent="0.2">
      <c r="A870" s="107" t="s">
        <v>602</v>
      </c>
      <c r="B870" s="107" t="s">
        <v>238</v>
      </c>
      <c r="C870" s="107" t="s">
        <v>371</v>
      </c>
      <c r="D870" s="107">
        <v>465</v>
      </c>
      <c r="E870" s="107">
        <v>6.6126279863481199E-2</v>
      </c>
      <c r="F870" s="107">
        <v>512</v>
      </c>
      <c r="G870" s="107">
        <v>7.31533076153736E-2</v>
      </c>
      <c r="H870" s="107">
        <v>-47</v>
      </c>
      <c r="I870" s="107">
        <v>-9.1796875</v>
      </c>
    </row>
    <row r="871" spans="1:9" x14ac:dyDescent="0.2">
      <c r="A871" s="107" t="s">
        <v>549</v>
      </c>
      <c r="B871" s="107" t="s">
        <v>156</v>
      </c>
      <c r="C871" s="107" t="s">
        <v>373</v>
      </c>
      <c r="D871" s="107">
        <v>14381</v>
      </c>
      <c r="E871" s="107">
        <v>0.109480271321665</v>
      </c>
      <c r="F871" s="107">
        <v>14438</v>
      </c>
      <c r="G871" s="107">
        <v>0.11157995610374399</v>
      </c>
      <c r="H871" s="107">
        <v>-57</v>
      </c>
      <c r="I871" s="107">
        <v>-0.39479152237151799</v>
      </c>
    </row>
    <row r="872" spans="1:9" x14ac:dyDescent="0.2">
      <c r="A872" s="107" t="s">
        <v>595</v>
      </c>
      <c r="B872" s="107" t="s">
        <v>165</v>
      </c>
      <c r="C872" s="107" t="s">
        <v>370</v>
      </c>
      <c r="D872" s="107">
        <v>2546</v>
      </c>
      <c r="E872" s="107">
        <v>7.9095343129640602E-2</v>
      </c>
      <c r="F872" s="107">
        <v>2610</v>
      </c>
      <c r="G872" s="107">
        <v>8.1807923771313906E-2</v>
      </c>
      <c r="H872" s="107">
        <v>-64</v>
      </c>
      <c r="I872" s="107">
        <v>-2.4521072796934802</v>
      </c>
    </row>
    <row r="873" spans="1:9" x14ac:dyDescent="0.2">
      <c r="A873" s="107" t="s">
        <v>521</v>
      </c>
      <c r="B873" s="107" t="s">
        <v>167</v>
      </c>
      <c r="C873" s="107" t="s">
        <v>373</v>
      </c>
      <c r="D873" s="107">
        <v>5543</v>
      </c>
      <c r="E873" s="107">
        <v>8.2486346523013704E-2</v>
      </c>
      <c r="F873" s="107">
        <v>5617</v>
      </c>
      <c r="G873" s="107">
        <v>8.4813070000603993E-2</v>
      </c>
      <c r="H873" s="107">
        <v>-74</v>
      </c>
      <c r="I873" s="107">
        <v>-1.31742923268648</v>
      </c>
    </row>
    <row r="874" spans="1:9" x14ac:dyDescent="0.2">
      <c r="A874" s="107" t="s">
        <v>490</v>
      </c>
      <c r="B874" s="107" t="s">
        <v>57</v>
      </c>
      <c r="C874" s="107" t="s">
        <v>370</v>
      </c>
      <c r="D874" s="107">
        <v>42794</v>
      </c>
      <c r="E874" s="107">
        <v>6.2711938920558596E-2</v>
      </c>
      <c r="F874" s="107">
        <v>42872</v>
      </c>
      <c r="G874" s="107">
        <v>6.2967238588730198E-2</v>
      </c>
      <c r="H874" s="107">
        <v>-78</v>
      </c>
      <c r="I874" s="107">
        <v>-0.181936928531445</v>
      </c>
    </row>
    <row r="875" spans="1:9" x14ac:dyDescent="0.2">
      <c r="A875" s="107" t="s">
        <v>548</v>
      </c>
      <c r="B875" s="107" t="s">
        <v>154</v>
      </c>
      <c r="C875" s="107" t="s">
        <v>369</v>
      </c>
      <c r="D875" s="107">
        <v>8292</v>
      </c>
      <c r="E875" s="107">
        <v>7.3308519949430204E-2</v>
      </c>
      <c r="F875" s="107">
        <v>8377</v>
      </c>
      <c r="G875" s="107">
        <v>7.4723255461300403E-2</v>
      </c>
      <c r="H875" s="107">
        <v>-85</v>
      </c>
      <c r="I875" s="107">
        <v>-1.01468306076161</v>
      </c>
    </row>
    <row r="876" spans="1:9" x14ac:dyDescent="0.2">
      <c r="A876" s="107" t="s">
        <v>605</v>
      </c>
      <c r="B876" s="107" t="s">
        <v>274</v>
      </c>
      <c r="C876" s="107" t="s">
        <v>371</v>
      </c>
      <c r="D876" s="107">
        <v>2483</v>
      </c>
      <c r="E876" s="107">
        <v>0.67126250337929205</v>
      </c>
      <c r="F876" s="107">
        <v>2611</v>
      </c>
      <c r="G876" s="107">
        <v>0.68566176470588203</v>
      </c>
      <c r="H876" s="107">
        <v>-128</v>
      </c>
      <c r="I876" s="107">
        <v>-4.9023362696284902</v>
      </c>
    </row>
    <row r="877" spans="1:9" x14ac:dyDescent="0.2">
      <c r="A877" s="107" t="s">
        <v>530</v>
      </c>
      <c r="B877" s="107" t="s">
        <v>249</v>
      </c>
      <c r="C877" s="107" t="s">
        <v>371</v>
      </c>
      <c r="D877" s="107">
        <v>1644</v>
      </c>
      <c r="E877" s="107">
        <v>0.57242339832869105</v>
      </c>
      <c r="F877" s="107">
        <v>1774</v>
      </c>
      <c r="G877" s="107">
        <v>0.59630252100840297</v>
      </c>
      <c r="H877" s="107">
        <v>-130</v>
      </c>
      <c r="I877" s="107">
        <v>-7.3280721533258104</v>
      </c>
    </row>
    <row r="878" spans="1:9" x14ac:dyDescent="0.2">
      <c r="A878" s="107" t="s">
        <v>490</v>
      </c>
      <c r="B878" s="107" t="s">
        <v>57</v>
      </c>
      <c r="C878" s="107" t="s">
        <v>373</v>
      </c>
      <c r="D878" s="107">
        <v>33059</v>
      </c>
      <c r="E878" s="107">
        <v>4.8445903369041199E-2</v>
      </c>
      <c r="F878" s="107">
        <v>33208</v>
      </c>
      <c r="G878" s="107">
        <v>4.8773466576193102E-2</v>
      </c>
      <c r="H878" s="107">
        <v>-149</v>
      </c>
      <c r="I878" s="107">
        <v>-0.448687063358222</v>
      </c>
    </row>
    <row r="879" spans="1:9" x14ac:dyDescent="0.2">
      <c r="A879" s="107" t="s">
        <v>555</v>
      </c>
      <c r="B879" s="107" t="s">
        <v>168</v>
      </c>
      <c r="C879" s="107" t="s">
        <v>371</v>
      </c>
      <c r="D879" s="107">
        <v>837</v>
      </c>
      <c r="E879" s="107">
        <v>0.50059808612440204</v>
      </c>
      <c r="F879" s="107">
        <v>1008</v>
      </c>
      <c r="G879" s="107">
        <v>0.54872074033750695</v>
      </c>
      <c r="H879" s="107">
        <v>-171</v>
      </c>
      <c r="I879" s="107">
        <v>-16.964285714285701</v>
      </c>
    </row>
    <row r="880" spans="1:9" x14ac:dyDescent="0.2">
      <c r="A880" s="107" t="s">
        <v>562</v>
      </c>
      <c r="B880" s="107" t="s">
        <v>254</v>
      </c>
      <c r="C880" s="107" t="s">
        <v>370</v>
      </c>
      <c r="D880" s="107">
        <v>854</v>
      </c>
      <c r="E880" s="107">
        <v>0.10792366991027399</v>
      </c>
      <c r="F880" s="107">
        <v>1082</v>
      </c>
      <c r="G880" s="107">
        <v>0.13419322832692501</v>
      </c>
      <c r="H880" s="107">
        <v>-228</v>
      </c>
      <c r="I880" s="107">
        <v>-21.072088724584098</v>
      </c>
    </row>
    <row r="881" spans="1:9" x14ac:dyDescent="0.2">
      <c r="A881" s="107" t="s">
        <v>481</v>
      </c>
      <c r="B881" s="107" t="s">
        <v>179</v>
      </c>
      <c r="C881" s="107" t="s">
        <v>372</v>
      </c>
      <c r="D881" s="107">
        <v>1060</v>
      </c>
      <c r="E881" s="107">
        <v>0.142167381974249</v>
      </c>
      <c r="F881" s="107">
        <v>1437</v>
      </c>
      <c r="G881" s="107">
        <v>0.17875357631546199</v>
      </c>
      <c r="H881" s="107">
        <v>-377</v>
      </c>
      <c r="I881" s="107">
        <v>-26.2352122477383</v>
      </c>
    </row>
    <row r="882" spans="1:9" x14ac:dyDescent="0.2">
      <c r="A882" s="107" t="s">
        <v>481</v>
      </c>
      <c r="B882" s="107" t="s">
        <v>179</v>
      </c>
      <c r="C882" s="107" t="s">
        <v>370</v>
      </c>
      <c r="D882" s="107">
        <v>1633</v>
      </c>
      <c r="E882" s="107">
        <v>0.21901824034334799</v>
      </c>
      <c r="F882" s="107">
        <v>2133</v>
      </c>
      <c r="G882" s="107">
        <v>0.26533150889414098</v>
      </c>
      <c r="H882" s="107">
        <v>-500</v>
      </c>
      <c r="I882" s="107">
        <v>-23.441162681668999</v>
      </c>
    </row>
    <row r="883" spans="1:9" x14ac:dyDescent="0.2">
      <c r="A883" s="107" t="s">
        <v>474</v>
      </c>
      <c r="B883" s="107" t="s">
        <v>157</v>
      </c>
      <c r="C883" s="107" t="s">
        <v>371</v>
      </c>
      <c r="D883" s="107">
        <v>17234</v>
      </c>
      <c r="E883" s="107">
        <v>0.44523096000826701</v>
      </c>
      <c r="F883" s="107">
        <v>17883</v>
      </c>
      <c r="G883" s="107">
        <v>0.454899267399267</v>
      </c>
      <c r="H883" s="107">
        <v>-649</v>
      </c>
      <c r="I883" s="107">
        <v>-3.6291449980428299</v>
      </c>
    </row>
    <row r="884" spans="1:9" x14ac:dyDescent="0.2">
      <c r="A884" s="23"/>
      <c r="B884" s="23"/>
      <c r="C884" s="23"/>
      <c r="D884" s="23"/>
      <c r="E884" s="23"/>
      <c r="F884" s="23"/>
      <c r="G884" s="23"/>
      <c r="H884" s="23"/>
      <c r="I884" s="23"/>
    </row>
    <row r="885" spans="1:9" x14ac:dyDescent="0.2">
      <c r="A885" s="23"/>
      <c r="B885" s="23"/>
      <c r="C885" s="23"/>
      <c r="D885" s="23"/>
      <c r="E885" s="23"/>
      <c r="F885" s="23"/>
      <c r="G885" s="23"/>
      <c r="H885" s="23"/>
      <c r="I885" s="23"/>
    </row>
    <row r="886" spans="1:9" x14ac:dyDescent="0.2">
      <c r="A886" s="23"/>
      <c r="B886" s="23"/>
      <c r="C886" s="23"/>
      <c r="D886" s="23"/>
      <c r="E886" s="23"/>
      <c r="F886" s="23"/>
      <c r="G886" s="23"/>
      <c r="H886" s="23"/>
      <c r="I886" s="23"/>
    </row>
    <row r="887" spans="1:9" x14ac:dyDescent="0.2">
      <c r="A887" s="23"/>
      <c r="B887" s="23"/>
      <c r="C887" s="23"/>
      <c r="D887" s="23"/>
      <c r="E887" s="23"/>
      <c r="F887" s="23"/>
      <c r="G887" s="23"/>
      <c r="H887" s="23"/>
      <c r="I887" s="23"/>
    </row>
    <row r="888" spans="1:9" x14ac:dyDescent="0.2">
      <c r="A888" s="23"/>
      <c r="B888" s="23"/>
      <c r="C888" s="23"/>
      <c r="D888" s="23"/>
      <c r="E888" s="23"/>
      <c r="F888" s="23"/>
      <c r="G888" s="23"/>
      <c r="H888" s="23"/>
      <c r="I888" s="23"/>
    </row>
  </sheetData>
  <mergeCells count="1">
    <mergeCell ref="H1:I1"/>
  </mergeCells>
  <hyperlinks>
    <hyperlink ref="H1:I1" location="Index!A1" display="Regresar al Índice" xr:uid="{59892853-7BB5-43E9-8839-BF55CB6BDDE7}"/>
  </hyperlink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2"/>
  <dimension ref="A1:I216"/>
  <sheetViews>
    <sheetView zoomScaleNormal="100" workbookViewId="0">
      <selection activeCell="A2" sqref="A2"/>
    </sheetView>
  </sheetViews>
  <sheetFormatPr baseColWidth="10" defaultColWidth="11.42578125" defaultRowHeight="12.75" x14ac:dyDescent="0.2"/>
  <cols>
    <col min="1" max="1" width="21.7109375" style="24" customWidth="1"/>
    <col min="2" max="2" width="12.28515625" style="24" bestFit="1" customWidth="1"/>
    <col min="3" max="3" width="15.5703125" style="24" bestFit="1" customWidth="1"/>
    <col min="4" max="4" width="20.140625" style="24" bestFit="1" customWidth="1"/>
    <col min="5" max="5" width="17.140625" style="24" bestFit="1" customWidth="1"/>
    <col min="6" max="16384" width="11.42578125" style="24"/>
  </cols>
  <sheetData>
    <row r="1" spans="1:9" x14ac:dyDescent="0.2">
      <c r="A1" s="107" t="s">
        <v>1497</v>
      </c>
      <c r="H1" s="409" t="s">
        <v>38</v>
      </c>
      <c r="I1" s="409"/>
    </row>
    <row r="5" spans="1:9" x14ac:dyDescent="0.2">
      <c r="B5" s="21"/>
    </row>
    <row r="6" spans="1:9" x14ac:dyDescent="0.2">
      <c r="A6" s="413" t="s">
        <v>2</v>
      </c>
      <c r="B6" s="413" t="s">
        <v>1084</v>
      </c>
      <c r="C6" s="413" t="s">
        <v>1066</v>
      </c>
      <c r="D6" s="261" t="s">
        <v>1066</v>
      </c>
      <c r="E6" s="261" t="s">
        <v>1066</v>
      </c>
    </row>
    <row r="7" spans="1:9" x14ac:dyDescent="0.2">
      <c r="A7" s="413"/>
      <c r="B7" s="413"/>
      <c r="C7" s="413"/>
      <c r="D7" s="261" t="s">
        <v>1085</v>
      </c>
      <c r="E7" s="261" t="s">
        <v>1086</v>
      </c>
    </row>
    <row r="8" spans="1:9" x14ac:dyDescent="0.2">
      <c r="A8" s="98" t="s">
        <v>184</v>
      </c>
      <c r="B8" s="195">
        <v>310</v>
      </c>
      <c r="C8" s="195">
        <v>166</v>
      </c>
      <c r="D8" s="194">
        <v>0.53500000000000003</v>
      </c>
      <c r="E8" s="194">
        <v>1E-3</v>
      </c>
    </row>
    <row r="9" spans="1:9" x14ac:dyDescent="0.2">
      <c r="A9" s="98" t="s">
        <v>155</v>
      </c>
      <c r="B9" s="147">
        <v>78189</v>
      </c>
      <c r="C9" s="147">
        <v>26343</v>
      </c>
      <c r="D9" s="148">
        <v>0.33700000000000002</v>
      </c>
      <c r="E9" s="148">
        <v>0.188</v>
      </c>
    </row>
    <row r="10" spans="1:9" x14ac:dyDescent="0.2">
      <c r="A10" s="98" t="s">
        <v>170</v>
      </c>
      <c r="B10" s="193">
        <v>2340</v>
      </c>
      <c r="C10" s="195">
        <v>723</v>
      </c>
      <c r="D10" s="194">
        <v>0.309</v>
      </c>
      <c r="E10" s="194">
        <v>5.0000000000000001E-3</v>
      </c>
    </row>
    <row r="11" spans="1:9" x14ac:dyDescent="0.2">
      <c r="A11" s="98" t="s">
        <v>251</v>
      </c>
      <c r="B11" s="149">
        <v>988</v>
      </c>
      <c r="C11" s="149">
        <v>264</v>
      </c>
      <c r="D11" s="148">
        <v>0.26700000000000002</v>
      </c>
      <c r="E11" s="148">
        <v>2E-3</v>
      </c>
    </row>
    <row r="12" spans="1:9" x14ac:dyDescent="0.2">
      <c r="A12" s="98" t="s">
        <v>216</v>
      </c>
      <c r="B12" s="195">
        <v>183</v>
      </c>
      <c r="C12" s="195">
        <v>46</v>
      </c>
      <c r="D12" s="194">
        <v>0.251</v>
      </c>
      <c r="E12" s="194">
        <v>0</v>
      </c>
    </row>
    <row r="13" spans="1:9" x14ac:dyDescent="0.2">
      <c r="A13" s="98" t="s">
        <v>177</v>
      </c>
      <c r="B13" s="147">
        <v>1511</v>
      </c>
      <c r="C13" s="149">
        <v>311</v>
      </c>
      <c r="D13" s="148">
        <v>0.20599999999999999</v>
      </c>
      <c r="E13" s="148">
        <v>2E-3</v>
      </c>
    </row>
    <row r="14" spans="1:9" x14ac:dyDescent="0.2">
      <c r="A14" s="98" t="s">
        <v>250</v>
      </c>
      <c r="B14" s="195">
        <v>422</v>
      </c>
      <c r="C14" s="195">
        <v>81</v>
      </c>
      <c r="D14" s="194">
        <v>0.192</v>
      </c>
      <c r="E14" s="194">
        <v>1E-3</v>
      </c>
    </row>
    <row r="15" spans="1:9" ht="25.5" x14ac:dyDescent="0.2">
      <c r="A15" s="98" t="s">
        <v>194</v>
      </c>
      <c r="B15" s="149">
        <v>309</v>
      </c>
      <c r="C15" s="149">
        <v>50</v>
      </c>
      <c r="D15" s="148">
        <v>0.16200000000000001</v>
      </c>
      <c r="E15" s="148">
        <v>0</v>
      </c>
    </row>
    <row r="16" spans="1:9" x14ac:dyDescent="0.2">
      <c r="A16" s="98" t="s">
        <v>181</v>
      </c>
      <c r="B16" s="193">
        <v>2125</v>
      </c>
      <c r="C16" s="195">
        <v>311</v>
      </c>
      <c r="D16" s="194">
        <v>0.14599999999999999</v>
      </c>
      <c r="E16" s="194">
        <v>2E-3</v>
      </c>
    </row>
    <row r="17" spans="1:5" x14ac:dyDescent="0.2">
      <c r="A17" s="98" t="s">
        <v>243</v>
      </c>
      <c r="B17" s="149">
        <v>479</v>
      </c>
      <c r="C17" s="149">
        <v>68</v>
      </c>
      <c r="D17" s="148">
        <v>0.14199999999999999</v>
      </c>
      <c r="E17" s="148">
        <v>0</v>
      </c>
    </row>
    <row r="18" spans="1:5" x14ac:dyDescent="0.2">
      <c r="B18" s="21"/>
    </row>
    <row r="33" spans="2:2" x14ac:dyDescent="0.2">
      <c r="B33" s="21"/>
    </row>
    <row r="34" spans="2:2" x14ac:dyDescent="0.2">
      <c r="B34" s="21"/>
    </row>
    <row r="35" spans="2:2" x14ac:dyDescent="0.2">
      <c r="B35" s="21"/>
    </row>
    <row r="36" spans="2:2" x14ac:dyDescent="0.2">
      <c r="B36" s="21"/>
    </row>
    <row r="37" spans="2:2" x14ac:dyDescent="0.2">
      <c r="B37" s="21"/>
    </row>
    <row r="38" spans="2:2" x14ac:dyDescent="0.2">
      <c r="B38" s="21"/>
    </row>
    <row r="39" spans="2:2" x14ac:dyDescent="0.2">
      <c r="B39" s="21"/>
    </row>
    <row r="40" spans="2:2" x14ac:dyDescent="0.2">
      <c r="B40" s="21"/>
    </row>
    <row r="41" spans="2:2" x14ac:dyDescent="0.2">
      <c r="B41" s="21"/>
    </row>
    <row r="42" spans="2:2" x14ac:dyDescent="0.2">
      <c r="B42" s="21"/>
    </row>
    <row r="43" spans="2:2" x14ac:dyDescent="0.2">
      <c r="B43" s="21"/>
    </row>
    <row r="44" spans="2:2" x14ac:dyDescent="0.2">
      <c r="B44" s="21"/>
    </row>
    <row r="45" spans="2:2" x14ac:dyDescent="0.2">
      <c r="B45" s="21"/>
    </row>
    <row r="46" spans="2:2" x14ac:dyDescent="0.2">
      <c r="B46" s="21"/>
    </row>
    <row r="47" spans="2:2" x14ac:dyDescent="0.2">
      <c r="B47" s="21"/>
    </row>
    <row r="48" spans="2:2" x14ac:dyDescent="0.2">
      <c r="B48" s="21"/>
    </row>
    <row r="49" spans="2:2" x14ac:dyDescent="0.2">
      <c r="B49" s="21"/>
    </row>
    <row r="50" spans="2:2" x14ac:dyDescent="0.2">
      <c r="B50" s="21"/>
    </row>
    <row r="51" spans="2:2" x14ac:dyDescent="0.2">
      <c r="B51" s="21"/>
    </row>
    <row r="52" spans="2:2" x14ac:dyDescent="0.2">
      <c r="B52" s="21"/>
    </row>
    <row r="53" spans="2:2" x14ac:dyDescent="0.2">
      <c r="B53" s="21"/>
    </row>
    <row r="54" spans="2:2" x14ac:dyDescent="0.2">
      <c r="B54" s="21"/>
    </row>
    <row r="55" spans="2:2" x14ac:dyDescent="0.2">
      <c r="B55" s="21"/>
    </row>
    <row r="56" spans="2:2" x14ac:dyDescent="0.2">
      <c r="B56" s="21"/>
    </row>
    <row r="57" spans="2:2" x14ac:dyDescent="0.2">
      <c r="B57" s="21"/>
    </row>
    <row r="58" spans="2:2" x14ac:dyDescent="0.2">
      <c r="B58" s="21"/>
    </row>
    <row r="59" spans="2:2" x14ac:dyDescent="0.2">
      <c r="B59" s="21"/>
    </row>
    <row r="60" spans="2:2" x14ac:dyDescent="0.2">
      <c r="B60" s="21"/>
    </row>
    <row r="61" spans="2:2" x14ac:dyDescent="0.2">
      <c r="B61" s="21"/>
    </row>
    <row r="62" spans="2:2" x14ac:dyDescent="0.2">
      <c r="B62" s="21"/>
    </row>
    <row r="63" spans="2:2" x14ac:dyDescent="0.2">
      <c r="B63" s="21"/>
    </row>
    <row r="64" spans="2:2" x14ac:dyDescent="0.2">
      <c r="B64" s="21"/>
    </row>
    <row r="65" spans="2:2" x14ac:dyDescent="0.2">
      <c r="B65" s="21"/>
    </row>
    <row r="66" spans="2:2" x14ac:dyDescent="0.2">
      <c r="B66" s="21"/>
    </row>
    <row r="67" spans="2:2" x14ac:dyDescent="0.2">
      <c r="B67" s="21"/>
    </row>
    <row r="68" spans="2:2" x14ac:dyDescent="0.2">
      <c r="B68" s="21"/>
    </row>
    <row r="69" spans="2:2" x14ac:dyDescent="0.2">
      <c r="B69" s="21"/>
    </row>
    <row r="70" spans="2:2" x14ac:dyDescent="0.2">
      <c r="B70" s="21"/>
    </row>
    <row r="71" spans="2:2" x14ac:dyDescent="0.2">
      <c r="B71" s="21"/>
    </row>
    <row r="72" spans="2:2" x14ac:dyDescent="0.2">
      <c r="B72" s="21"/>
    </row>
    <row r="73" spans="2:2" x14ac:dyDescent="0.2">
      <c r="B73" s="21"/>
    </row>
    <row r="74" spans="2:2" x14ac:dyDescent="0.2">
      <c r="B74" s="21"/>
    </row>
    <row r="75" spans="2:2" x14ac:dyDescent="0.2">
      <c r="B75" s="21"/>
    </row>
    <row r="76" spans="2:2" x14ac:dyDescent="0.2">
      <c r="B76" s="21"/>
    </row>
    <row r="77" spans="2:2" x14ac:dyDescent="0.2">
      <c r="B77" s="21"/>
    </row>
    <row r="78" spans="2:2" x14ac:dyDescent="0.2">
      <c r="B78" s="21"/>
    </row>
    <row r="79" spans="2:2" x14ac:dyDescent="0.2">
      <c r="B79" s="21"/>
    </row>
    <row r="80" spans="2:2" x14ac:dyDescent="0.2">
      <c r="B80" s="21"/>
    </row>
    <row r="81" spans="2:2" x14ac:dyDescent="0.2">
      <c r="B81" s="21"/>
    </row>
    <row r="82" spans="2:2" x14ac:dyDescent="0.2">
      <c r="B82" s="21"/>
    </row>
    <row r="83" spans="2:2" x14ac:dyDescent="0.2">
      <c r="B83" s="21"/>
    </row>
    <row r="84" spans="2:2" x14ac:dyDescent="0.2">
      <c r="B84" s="21"/>
    </row>
    <row r="85" spans="2:2" x14ac:dyDescent="0.2">
      <c r="B85" s="21"/>
    </row>
    <row r="86" spans="2:2" x14ac:dyDescent="0.2">
      <c r="B86" s="21"/>
    </row>
    <row r="87" spans="2:2" x14ac:dyDescent="0.2">
      <c r="B87" s="21"/>
    </row>
    <row r="88" spans="2:2" x14ac:dyDescent="0.2">
      <c r="B88" s="21"/>
    </row>
    <row r="89" spans="2:2" x14ac:dyDescent="0.2">
      <c r="B89" s="21"/>
    </row>
    <row r="90" spans="2:2" x14ac:dyDescent="0.2">
      <c r="B90" s="21"/>
    </row>
    <row r="91" spans="2:2" x14ac:dyDescent="0.2">
      <c r="B91" s="21"/>
    </row>
    <row r="92" spans="2:2" x14ac:dyDescent="0.2">
      <c r="B92" s="21"/>
    </row>
    <row r="93" spans="2:2" x14ac:dyDescent="0.2">
      <c r="B93" s="21"/>
    </row>
    <row r="94" spans="2:2" x14ac:dyDescent="0.2">
      <c r="B94" s="21"/>
    </row>
    <row r="95" spans="2:2" x14ac:dyDescent="0.2">
      <c r="B95" s="21"/>
    </row>
    <row r="96" spans="2:2" x14ac:dyDescent="0.2">
      <c r="B96" s="21"/>
    </row>
    <row r="97" spans="2:2" x14ac:dyDescent="0.2">
      <c r="B97" s="21"/>
    </row>
    <row r="98" spans="2:2" x14ac:dyDescent="0.2">
      <c r="B98" s="21"/>
    </row>
    <row r="99" spans="2:2" x14ac:dyDescent="0.2">
      <c r="B99" s="21"/>
    </row>
    <row r="100" spans="2:2" x14ac:dyDescent="0.2">
      <c r="B100" s="21"/>
    </row>
    <row r="101" spans="2:2" x14ac:dyDescent="0.2">
      <c r="B101" s="21"/>
    </row>
    <row r="102" spans="2:2" x14ac:dyDescent="0.2">
      <c r="B102" s="21"/>
    </row>
    <row r="103" spans="2:2" x14ac:dyDescent="0.2">
      <c r="B103" s="21"/>
    </row>
    <row r="104" spans="2:2" x14ac:dyDescent="0.2">
      <c r="B104" s="21"/>
    </row>
    <row r="105" spans="2:2" x14ac:dyDescent="0.2">
      <c r="B105" s="21"/>
    </row>
    <row r="106" spans="2:2" x14ac:dyDescent="0.2">
      <c r="B106" s="21"/>
    </row>
    <row r="107" spans="2:2" x14ac:dyDescent="0.2">
      <c r="B107" s="21"/>
    </row>
    <row r="108" spans="2:2" x14ac:dyDescent="0.2">
      <c r="B108" s="21"/>
    </row>
    <row r="109" spans="2:2" x14ac:dyDescent="0.2">
      <c r="B109" s="21"/>
    </row>
    <row r="110" spans="2:2" x14ac:dyDescent="0.2">
      <c r="B110" s="21"/>
    </row>
    <row r="111" spans="2:2" x14ac:dyDescent="0.2">
      <c r="B111" s="21"/>
    </row>
    <row r="112" spans="2:2" x14ac:dyDescent="0.2">
      <c r="B112" s="21"/>
    </row>
    <row r="113" spans="2:2" x14ac:dyDescent="0.2">
      <c r="B113" s="21"/>
    </row>
    <row r="114" spans="2:2" x14ac:dyDescent="0.2">
      <c r="B114" s="21"/>
    </row>
    <row r="115" spans="2:2" x14ac:dyDescent="0.2">
      <c r="B115" s="21"/>
    </row>
    <row r="116" spans="2:2" x14ac:dyDescent="0.2">
      <c r="B116" s="21"/>
    </row>
    <row r="117" spans="2:2" x14ac:dyDescent="0.2">
      <c r="B117" s="21"/>
    </row>
    <row r="118" spans="2:2" x14ac:dyDescent="0.2">
      <c r="B118" s="21"/>
    </row>
    <row r="119" spans="2:2" x14ac:dyDescent="0.2">
      <c r="B119" s="21"/>
    </row>
    <row r="120" spans="2:2" x14ac:dyDescent="0.2">
      <c r="B120" s="21"/>
    </row>
    <row r="121" spans="2:2" x14ac:dyDescent="0.2">
      <c r="B121" s="21"/>
    </row>
    <row r="122" spans="2:2" x14ac:dyDescent="0.2">
      <c r="B122" s="21"/>
    </row>
    <row r="123" spans="2:2" x14ac:dyDescent="0.2">
      <c r="B123" s="21"/>
    </row>
    <row r="124" spans="2:2" x14ac:dyDescent="0.2">
      <c r="B124" s="21"/>
    </row>
    <row r="125" spans="2:2" x14ac:dyDescent="0.2">
      <c r="B125" s="21"/>
    </row>
    <row r="126" spans="2:2" x14ac:dyDescent="0.2">
      <c r="B126" s="21"/>
    </row>
    <row r="127" spans="2:2" x14ac:dyDescent="0.2">
      <c r="B127" s="21"/>
    </row>
    <row r="128" spans="2:2" x14ac:dyDescent="0.2">
      <c r="B128" s="21"/>
    </row>
    <row r="129" spans="2:2" x14ac:dyDescent="0.2">
      <c r="B129" s="21"/>
    </row>
    <row r="130" spans="2:2" x14ac:dyDescent="0.2">
      <c r="B130" s="21"/>
    </row>
    <row r="131" spans="2:2" x14ac:dyDescent="0.2">
      <c r="B131" s="21"/>
    </row>
    <row r="132" spans="2:2" x14ac:dyDescent="0.2">
      <c r="B132" s="21"/>
    </row>
    <row r="133" spans="2:2" x14ac:dyDescent="0.2">
      <c r="B133" s="21"/>
    </row>
    <row r="134" spans="2:2" x14ac:dyDescent="0.2">
      <c r="B134" s="21"/>
    </row>
    <row r="135" spans="2:2" x14ac:dyDescent="0.2">
      <c r="B135" s="21"/>
    </row>
    <row r="136" spans="2:2" x14ac:dyDescent="0.2">
      <c r="B136" s="21"/>
    </row>
    <row r="137" spans="2:2" x14ac:dyDescent="0.2">
      <c r="B137" s="21"/>
    </row>
    <row r="138" spans="2:2" x14ac:dyDescent="0.2">
      <c r="B138" s="21"/>
    </row>
    <row r="139" spans="2:2" x14ac:dyDescent="0.2">
      <c r="B139" s="21"/>
    </row>
    <row r="140" spans="2:2" x14ac:dyDescent="0.2">
      <c r="B140" s="21"/>
    </row>
    <row r="141" spans="2:2" x14ac:dyDescent="0.2">
      <c r="B141" s="21"/>
    </row>
    <row r="142" spans="2:2" x14ac:dyDescent="0.2">
      <c r="B142" s="21"/>
    </row>
    <row r="143" spans="2:2" x14ac:dyDescent="0.2">
      <c r="B143" s="21"/>
    </row>
    <row r="144" spans="2:2" x14ac:dyDescent="0.2">
      <c r="B144" s="21"/>
    </row>
    <row r="145" spans="2:2" x14ac:dyDescent="0.2">
      <c r="B145" s="21"/>
    </row>
    <row r="146" spans="2:2" x14ac:dyDescent="0.2">
      <c r="B146" s="21"/>
    </row>
    <row r="147" spans="2:2" x14ac:dyDescent="0.2">
      <c r="B147" s="21"/>
    </row>
    <row r="148" spans="2:2" x14ac:dyDescent="0.2">
      <c r="B148" s="21"/>
    </row>
    <row r="149" spans="2:2" x14ac:dyDescent="0.2">
      <c r="B149" s="21"/>
    </row>
    <row r="150" spans="2:2" x14ac:dyDescent="0.2">
      <c r="B150" s="21"/>
    </row>
    <row r="151" spans="2:2" x14ac:dyDescent="0.2">
      <c r="B151" s="21"/>
    </row>
    <row r="152" spans="2:2" x14ac:dyDescent="0.2">
      <c r="B152" s="21"/>
    </row>
    <row r="153" spans="2:2" x14ac:dyDescent="0.2">
      <c r="B153" s="21"/>
    </row>
    <row r="154" spans="2:2" x14ac:dyDescent="0.2">
      <c r="B154" s="21"/>
    </row>
    <row r="155" spans="2:2" x14ac:dyDescent="0.2">
      <c r="B155" s="21"/>
    </row>
    <row r="156" spans="2:2" x14ac:dyDescent="0.2">
      <c r="B156" s="21"/>
    </row>
    <row r="157" spans="2:2" x14ac:dyDescent="0.2">
      <c r="B157" s="21"/>
    </row>
    <row r="158" spans="2:2" x14ac:dyDescent="0.2">
      <c r="B158" s="21"/>
    </row>
    <row r="159" spans="2:2" x14ac:dyDescent="0.2">
      <c r="B159" s="21"/>
    </row>
    <row r="160" spans="2:2" x14ac:dyDescent="0.2">
      <c r="B160" s="21"/>
    </row>
    <row r="161" spans="2:2" x14ac:dyDescent="0.2">
      <c r="B161" s="21"/>
    </row>
    <row r="162" spans="2:2" x14ac:dyDescent="0.2">
      <c r="B162" s="21"/>
    </row>
    <row r="163" spans="2:2" x14ac:dyDescent="0.2">
      <c r="B163" s="21"/>
    </row>
    <row r="164" spans="2:2" x14ac:dyDescent="0.2">
      <c r="B164" s="21"/>
    </row>
    <row r="165" spans="2:2" x14ac:dyDescent="0.2">
      <c r="B165" s="21"/>
    </row>
    <row r="166" spans="2:2" x14ac:dyDescent="0.2">
      <c r="B166" s="21"/>
    </row>
    <row r="167" spans="2:2" x14ac:dyDescent="0.2">
      <c r="B167" s="21"/>
    </row>
    <row r="168" spans="2:2" x14ac:dyDescent="0.2">
      <c r="B168" s="21"/>
    </row>
    <row r="169" spans="2:2" x14ac:dyDescent="0.2">
      <c r="B169" s="21"/>
    </row>
    <row r="170" spans="2:2" x14ac:dyDescent="0.2">
      <c r="B170" s="21"/>
    </row>
    <row r="171" spans="2:2" x14ac:dyDescent="0.2">
      <c r="B171" s="21"/>
    </row>
    <row r="172" spans="2:2" x14ac:dyDescent="0.2">
      <c r="B172" s="21"/>
    </row>
    <row r="173" spans="2:2" x14ac:dyDescent="0.2">
      <c r="B173" s="21"/>
    </row>
    <row r="174" spans="2:2" x14ac:dyDescent="0.2">
      <c r="B174" s="21"/>
    </row>
    <row r="175" spans="2:2" x14ac:dyDescent="0.2">
      <c r="B175" s="21"/>
    </row>
    <row r="176" spans="2:2" x14ac:dyDescent="0.2">
      <c r="B176" s="21"/>
    </row>
    <row r="177" spans="2:2" x14ac:dyDescent="0.2">
      <c r="B177" s="21"/>
    </row>
    <row r="178" spans="2:2" x14ac:dyDescent="0.2">
      <c r="B178" s="21"/>
    </row>
    <row r="179" spans="2:2" x14ac:dyDescent="0.2">
      <c r="B179" s="21"/>
    </row>
    <row r="180" spans="2:2" x14ac:dyDescent="0.2">
      <c r="B180" s="21"/>
    </row>
    <row r="181" spans="2:2" x14ac:dyDescent="0.2">
      <c r="B181" s="21"/>
    </row>
    <row r="182" spans="2:2" x14ac:dyDescent="0.2">
      <c r="B182" s="21"/>
    </row>
    <row r="183" spans="2:2" x14ac:dyDescent="0.2">
      <c r="B183" s="21"/>
    </row>
    <row r="184" spans="2:2" x14ac:dyDescent="0.2">
      <c r="B184" s="21"/>
    </row>
    <row r="185" spans="2:2" x14ac:dyDescent="0.2">
      <c r="B185" s="21"/>
    </row>
    <row r="186" spans="2:2" x14ac:dyDescent="0.2">
      <c r="B186" s="21"/>
    </row>
    <row r="187" spans="2:2" x14ac:dyDescent="0.2">
      <c r="B187" s="21"/>
    </row>
    <row r="188" spans="2:2" x14ac:dyDescent="0.2">
      <c r="B188" s="21"/>
    </row>
    <row r="189" spans="2:2" x14ac:dyDescent="0.2">
      <c r="B189" s="21"/>
    </row>
    <row r="190" spans="2:2" x14ac:dyDescent="0.2">
      <c r="B190" s="21"/>
    </row>
    <row r="191" spans="2:2" x14ac:dyDescent="0.2">
      <c r="B191" s="21"/>
    </row>
    <row r="192" spans="2:2" x14ac:dyDescent="0.2">
      <c r="B192" s="21"/>
    </row>
    <row r="193" spans="2:2" x14ac:dyDescent="0.2">
      <c r="B193" s="21"/>
    </row>
    <row r="194" spans="2:2" x14ac:dyDescent="0.2">
      <c r="B194" s="21"/>
    </row>
    <row r="195" spans="2:2" x14ac:dyDescent="0.2">
      <c r="B195" s="21"/>
    </row>
    <row r="196" spans="2:2" x14ac:dyDescent="0.2">
      <c r="B196" s="21"/>
    </row>
    <row r="197" spans="2:2" x14ac:dyDescent="0.2">
      <c r="B197" s="21"/>
    </row>
    <row r="198" spans="2:2" x14ac:dyDescent="0.2">
      <c r="B198" s="21"/>
    </row>
    <row r="199" spans="2:2" x14ac:dyDescent="0.2">
      <c r="B199" s="21"/>
    </row>
    <row r="200" spans="2:2" x14ac:dyDescent="0.2">
      <c r="B200" s="21"/>
    </row>
    <row r="201" spans="2:2" x14ac:dyDescent="0.2">
      <c r="B201" s="21"/>
    </row>
    <row r="202" spans="2:2" x14ac:dyDescent="0.2">
      <c r="B202" s="21"/>
    </row>
    <row r="203" spans="2:2" x14ac:dyDescent="0.2">
      <c r="B203" s="21"/>
    </row>
    <row r="204" spans="2:2" x14ac:dyDescent="0.2">
      <c r="B204" s="21"/>
    </row>
    <row r="205" spans="2:2" x14ac:dyDescent="0.2">
      <c r="B205" s="21"/>
    </row>
    <row r="206" spans="2:2" x14ac:dyDescent="0.2">
      <c r="B206" s="21"/>
    </row>
    <row r="207" spans="2:2" x14ac:dyDescent="0.2">
      <c r="B207" s="21"/>
    </row>
    <row r="208" spans="2:2" x14ac:dyDescent="0.2">
      <c r="B208" s="21"/>
    </row>
    <row r="209" spans="2:2" x14ac:dyDescent="0.2">
      <c r="B209" s="21"/>
    </row>
    <row r="210" spans="2:2" x14ac:dyDescent="0.2">
      <c r="B210" s="21"/>
    </row>
    <row r="211" spans="2:2" x14ac:dyDescent="0.2">
      <c r="B211" s="21"/>
    </row>
    <row r="212" spans="2:2" x14ac:dyDescent="0.2">
      <c r="B212" s="21"/>
    </row>
    <row r="213" spans="2:2" x14ac:dyDescent="0.2">
      <c r="B213" s="21"/>
    </row>
    <row r="214" spans="2:2" x14ac:dyDescent="0.2">
      <c r="B214" s="21"/>
    </row>
    <row r="215" spans="2:2" x14ac:dyDescent="0.2">
      <c r="B215" s="21"/>
    </row>
    <row r="216" spans="2:2" x14ac:dyDescent="0.2">
      <c r="B216" s="21"/>
    </row>
  </sheetData>
  <mergeCells count="4">
    <mergeCell ref="H1:I1"/>
    <mergeCell ref="A6:A7"/>
    <mergeCell ref="B6:B7"/>
    <mergeCell ref="C6:C7"/>
  </mergeCells>
  <hyperlinks>
    <hyperlink ref="H1:I1" location="Index!A1" display="Regresar al Índice" xr:uid="{00000000-0004-0000-04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3"/>
  <dimension ref="A1:AB216"/>
  <sheetViews>
    <sheetView zoomScaleNormal="100" workbookViewId="0">
      <selection activeCell="A2" sqref="A2"/>
    </sheetView>
  </sheetViews>
  <sheetFormatPr baseColWidth="10" defaultColWidth="11.42578125" defaultRowHeight="12.75" x14ac:dyDescent="0.2"/>
  <cols>
    <col min="1" max="1" width="19.42578125" style="310" customWidth="1"/>
    <col min="2" max="2" width="18.5703125" style="81" bestFit="1" customWidth="1"/>
    <col min="3" max="3" width="15.5703125" style="310" bestFit="1" customWidth="1"/>
    <col min="4" max="4" width="28.7109375" style="310" bestFit="1" customWidth="1"/>
    <col min="5" max="5" width="27.140625" style="22" bestFit="1" customWidth="1"/>
    <col min="6" max="6" width="29.7109375" style="22" bestFit="1" customWidth="1"/>
    <col min="7" max="7" width="14" style="22" bestFit="1" customWidth="1"/>
    <col min="8" max="8" width="11.7109375" style="310" bestFit="1" customWidth="1"/>
    <col min="9" max="9" width="18.5703125" style="310" bestFit="1" customWidth="1"/>
    <col min="10" max="10" width="27.140625" style="310" bestFit="1" customWidth="1"/>
    <col min="11" max="12" width="11.42578125" style="310"/>
    <col min="13" max="13" width="18.5703125" style="310" bestFit="1" customWidth="1"/>
    <col min="14" max="14" width="6.28515625" style="310" bestFit="1" customWidth="1"/>
    <col min="15" max="15" width="7.28515625" style="310" bestFit="1" customWidth="1"/>
    <col min="16" max="16" width="18.5703125" style="310" bestFit="1" customWidth="1"/>
    <col min="17" max="17" width="29.7109375" style="310" bestFit="1" customWidth="1"/>
    <col min="18" max="18" width="14" style="310" bestFit="1" customWidth="1"/>
    <col min="19" max="19" width="11.42578125" style="310"/>
    <col min="20" max="20" width="18.5703125" style="310" bestFit="1" customWidth="1"/>
    <col min="21" max="21" width="5.85546875" style="310" bestFit="1" customWidth="1"/>
    <col min="22" max="22" width="7.28515625" style="310" bestFit="1" customWidth="1"/>
    <col min="23" max="23" width="13.5703125" style="310" bestFit="1" customWidth="1"/>
    <col min="24" max="24" width="12.85546875" style="310" bestFit="1" customWidth="1"/>
    <col min="25" max="25" width="14.42578125" style="310" bestFit="1" customWidth="1"/>
    <col min="26" max="26" width="11.42578125" style="310"/>
    <col min="27" max="27" width="27.140625" style="310" bestFit="1" customWidth="1"/>
    <col min="28" max="28" width="29.7109375" style="310" bestFit="1" customWidth="1"/>
    <col min="29" max="16384" width="11.42578125" style="310"/>
  </cols>
  <sheetData>
    <row r="1" spans="1:28" x14ac:dyDescent="0.2">
      <c r="A1" s="107" t="s">
        <v>1498</v>
      </c>
      <c r="H1" s="409" t="s">
        <v>38</v>
      </c>
      <c r="I1" s="409"/>
    </row>
    <row r="2" spans="1:28" x14ac:dyDescent="0.2">
      <c r="A2" s="310" t="s">
        <v>152</v>
      </c>
    </row>
    <row r="5" spans="1:28" ht="25.5" customHeight="1" x14ac:dyDescent="0.2">
      <c r="A5" s="414" t="s">
        <v>2</v>
      </c>
      <c r="B5" s="414" t="s">
        <v>1066</v>
      </c>
      <c r="C5" s="260" t="s">
        <v>1066</v>
      </c>
      <c r="D5" s="414" t="s">
        <v>1065</v>
      </c>
      <c r="E5" s="414" t="s">
        <v>1067</v>
      </c>
      <c r="AA5" s="78"/>
      <c r="AB5" s="78"/>
    </row>
    <row r="6" spans="1:28" ht="12.75" customHeight="1" x14ac:dyDescent="0.2">
      <c r="A6" s="414"/>
      <c r="B6" s="414"/>
      <c r="C6" s="260" t="s">
        <v>1474</v>
      </c>
      <c r="D6" s="414"/>
      <c r="E6" s="414"/>
      <c r="N6" s="323"/>
      <c r="O6" s="323"/>
      <c r="P6" s="323"/>
      <c r="Q6" s="323"/>
      <c r="R6" s="323"/>
      <c r="U6" s="323"/>
      <c r="V6" s="323"/>
      <c r="W6" s="323"/>
      <c r="X6" s="323"/>
      <c r="Y6" s="323"/>
      <c r="AA6" s="78"/>
      <c r="AB6" s="78"/>
    </row>
    <row r="7" spans="1:28" x14ac:dyDescent="0.2">
      <c r="A7" s="98" t="s">
        <v>3</v>
      </c>
      <c r="B7" s="99">
        <v>21551</v>
      </c>
      <c r="C7" s="96">
        <v>6.2E-2</v>
      </c>
      <c r="D7" s="96">
        <v>7.9000000000000001E-2</v>
      </c>
      <c r="E7" s="96">
        <v>1.9E-2</v>
      </c>
      <c r="N7" s="323"/>
      <c r="O7" s="323"/>
      <c r="P7" s="323"/>
      <c r="Q7" s="323"/>
      <c r="R7" s="323"/>
      <c r="U7" s="323"/>
      <c r="V7" s="323"/>
      <c r="W7" s="323"/>
      <c r="X7" s="323"/>
      <c r="Y7" s="323"/>
      <c r="AA7" s="78"/>
      <c r="AB7" s="78"/>
    </row>
    <row r="8" spans="1:28" x14ac:dyDescent="0.2">
      <c r="A8" s="98" t="s">
        <v>4</v>
      </c>
      <c r="B8" s="100">
        <v>71791</v>
      </c>
      <c r="C8" s="97">
        <v>6.9000000000000006E-2</v>
      </c>
      <c r="D8" s="97">
        <v>8.2000000000000003E-2</v>
      </c>
      <c r="E8" s="97">
        <v>6.0000000000000001E-3</v>
      </c>
      <c r="N8" s="323"/>
      <c r="O8" s="323"/>
      <c r="P8" s="323"/>
      <c r="Q8" s="323"/>
      <c r="R8" s="323"/>
      <c r="U8" s="323"/>
      <c r="V8" s="323"/>
      <c r="W8" s="323"/>
      <c r="X8" s="323"/>
      <c r="Y8" s="323"/>
      <c r="AA8" s="78"/>
      <c r="AB8" s="78"/>
    </row>
    <row r="9" spans="1:28" x14ac:dyDescent="0.2">
      <c r="A9" s="98" t="s">
        <v>5</v>
      </c>
      <c r="B9" s="99">
        <v>61377</v>
      </c>
      <c r="C9" s="96">
        <v>0.28599999999999998</v>
      </c>
      <c r="D9" s="96">
        <v>0.11700000000000001</v>
      </c>
      <c r="E9" s="96">
        <v>1.4E-2</v>
      </c>
      <c r="N9" s="323"/>
      <c r="O9" s="323"/>
      <c r="P9" s="323"/>
      <c r="Q9" s="323"/>
      <c r="R9" s="323"/>
      <c r="U9" s="323"/>
      <c r="V9" s="323"/>
      <c r="W9" s="323"/>
      <c r="X9" s="323"/>
      <c r="Y9" s="323"/>
      <c r="AA9" s="78"/>
      <c r="AB9" s="78"/>
    </row>
    <row r="10" spans="1:28" x14ac:dyDescent="0.2">
      <c r="A10" s="98" t="s">
        <v>6</v>
      </c>
      <c r="B10" s="100">
        <v>7402</v>
      </c>
      <c r="C10" s="97">
        <v>5.2999999999999999E-2</v>
      </c>
      <c r="D10" s="97">
        <v>5.3999999999999999E-2</v>
      </c>
      <c r="E10" s="97">
        <v>8.9999999999999993E-3</v>
      </c>
      <c r="N10" s="323"/>
      <c r="O10" s="323"/>
      <c r="P10" s="323"/>
      <c r="Q10" s="323"/>
      <c r="R10" s="323"/>
      <c r="U10" s="323"/>
      <c r="V10" s="323"/>
      <c r="W10" s="323"/>
      <c r="X10" s="323"/>
      <c r="Y10" s="323"/>
      <c r="AA10" s="78"/>
      <c r="AB10" s="78"/>
    </row>
    <row r="11" spans="1:28" x14ac:dyDescent="0.2">
      <c r="A11" s="98" t="s">
        <v>7</v>
      </c>
      <c r="B11" s="99">
        <v>15167</v>
      </c>
      <c r="C11" s="96">
        <v>6.3E-2</v>
      </c>
      <c r="D11" s="96">
        <v>5.7000000000000002E-2</v>
      </c>
      <c r="E11" s="96">
        <v>1.6E-2</v>
      </c>
      <c r="N11" s="323"/>
      <c r="O11" s="323"/>
      <c r="P11" s="323"/>
      <c r="Q11" s="323"/>
      <c r="R11" s="323"/>
      <c r="U11" s="323"/>
      <c r="V11" s="323"/>
      <c r="W11" s="323"/>
      <c r="X11" s="323"/>
      <c r="Y11" s="323"/>
      <c r="AA11" s="78"/>
      <c r="AB11" s="78"/>
    </row>
    <row r="12" spans="1:28" x14ac:dyDescent="0.2">
      <c r="A12" s="98" t="s">
        <v>8</v>
      </c>
      <c r="B12" s="100">
        <v>53516</v>
      </c>
      <c r="C12" s="97">
        <v>5.5E-2</v>
      </c>
      <c r="D12" s="97">
        <v>5.3999999999999999E-2</v>
      </c>
      <c r="E12" s="97">
        <v>1.2999999999999999E-2</v>
      </c>
      <c r="N12" s="323"/>
      <c r="O12" s="323"/>
      <c r="P12" s="323"/>
      <c r="Q12" s="323"/>
      <c r="R12" s="323"/>
      <c r="U12" s="323"/>
      <c r="V12" s="323"/>
      <c r="W12" s="323"/>
      <c r="X12" s="323"/>
      <c r="Y12" s="323"/>
      <c r="AA12" s="78"/>
      <c r="AB12" s="78"/>
    </row>
    <row r="13" spans="1:28" x14ac:dyDescent="0.2">
      <c r="A13" s="98" t="s">
        <v>9</v>
      </c>
      <c r="B13" s="99">
        <v>321941</v>
      </c>
      <c r="C13" s="96">
        <v>9.5000000000000001E-2</v>
      </c>
      <c r="D13" s="96">
        <v>0.10100000000000001</v>
      </c>
      <c r="E13" s="96">
        <v>8.0000000000000002E-3</v>
      </c>
      <c r="N13" s="323"/>
      <c r="O13" s="323"/>
      <c r="P13" s="323"/>
      <c r="Q13" s="323"/>
      <c r="R13" s="323"/>
      <c r="U13" s="323"/>
      <c r="V13" s="323"/>
      <c r="W13" s="323"/>
      <c r="X13" s="323"/>
      <c r="Y13" s="323"/>
      <c r="AA13" s="78"/>
      <c r="AB13" s="78"/>
    </row>
    <row r="14" spans="1:28" x14ac:dyDescent="0.2">
      <c r="A14" s="98" t="s">
        <v>10</v>
      </c>
      <c r="B14" s="100">
        <v>42294</v>
      </c>
      <c r="C14" s="97">
        <v>0.05</v>
      </c>
      <c r="D14" s="97">
        <v>3.3000000000000002E-2</v>
      </c>
      <c r="E14" s="97">
        <v>8.9999999999999993E-3</v>
      </c>
      <c r="N14" s="323"/>
      <c r="O14" s="323"/>
      <c r="P14" s="323"/>
      <c r="Q14" s="323"/>
      <c r="R14" s="323"/>
      <c r="U14" s="323"/>
      <c r="V14" s="323"/>
      <c r="W14" s="323"/>
      <c r="X14" s="323"/>
      <c r="Y14" s="323"/>
      <c r="AA14" s="78"/>
      <c r="AB14" s="78"/>
    </row>
    <row r="15" spans="1:28" x14ac:dyDescent="0.2">
      <c r="A15" s="98" t="s">
        <v>11</v>
      </c>
      <c r="B15" s="99">
        <v>10892</v>
      </c>
      <c r="C15" s="96">
        <v>7.3999999999999996E-2</v>
      </c>
      <c r="D15" s="96">
        <v>4.9000000000000002E-2</v>
      </c>
      <c r="E15" s="96">
        <v>1.4999999999999999E-2</v>
      </c>
      <c r="N15" s="323"/>
      <c r="O15" s="323"/>
      <c r="P15" s="323"/>
      <c r="Q15" s="323"/>
      <c r="R15" s="323"/>
      <c r="U15" s="323"/>
      <c r="V15" s="323"/>
      <c r="W15" s="323"/>
      <c r="X15" s="323"/>
      <c r="Y15" s="323"/>
      <c r="AA15" s="78"/>
      <c r="AB15" s="78"/>
    </row>
    <row r="16" spans="1:28" x14ac:dyDescent="0.2">
      <c r="A16" s="98" t="s">
        <v>12</v>
      </c>
      <c r="B16" s="100">
        <v>11305</v>
      </c>
      <c r="C16" s="97">
        <v>4.2999999999999997E-2</v>
      </c>
      <c r="D16" s="97">
        <v>3.7999999999999999E-2</v>
      </c>
      <c r="E16" s="97">
        <v>1E-3</v>
      </c>
      <c r="N16" s="323"/>
      <c r="O16" s="323"/>
      <c r="P16" s="323"/>
      <c r="Q16" s="323"/>
      <c r="R16" s="323"/>
      <c r="U16" s="323"/>
      <c r="V16" s="323"/>
      <c r="W16" s="323"/>
      <c r="X16" s="323"/>
      <c r="Y16" s="323"/>
      <c r="AA16" s="78"/>
      <c r="AB16" s="78"/>
    </row>
    <row r="17" spans="1:28" x14ac:dyDescent="0.2">
      <c r="A17" s="98" t="s">
        <v>13</v>
      </c>
      <c r="B17" s="99">
        <v>83270</v>
      </c>
      <c r="C17" s="96">
        <v>4.8000000000000001E-2</v>
      </c>
      <c r="D17" s="96">
        <v>9.9000000000000005E-2</v>
      </c>
      <c r="E17" s="96">
        <v>1.6E-2</v>
      </c>
      <c r="N17" s="323"/>
      <c r="O17" s="323"/>
      <c r="P17" s="323"/>
      <c r="Q17" s="323"/>
      <c r="R17" s="323"/>
      <c r="U17" s="323"/>
      <c r="V17" s="323"/>
      <c r="W17" s="323"/>
      <c r="X17" s="323"/>
      <c r="Y17" s="323"/>
      <c r="AA17" s="78"/>
      <c r="AB17" s="78"/>
    </row>
    <row r="18" spans="1:28" x14ac:dyDescent="0.2">
      <c r="A18" s="98" t="s">
        <v>14</v>
      </c>
      <c r="B18" s="100">
        <v>62294</v>
      </c>
      <c r="C18" s="97">
        <v>5.8000000000000003E-2</v>
      </c>
      <c r="D18" s="97">
        <v>6.0999999999999999E-2</v>
      </c>
      <c r="E18" s="97">
        <v>-2E-3</v>
      </c>
      <c r="N18" s="323"/>
      <c r="O18" s="323"/>
      <c r="P18" s="323"/>
      <c r="Q18" s="323"/>
      <c r="R18" s="323"/>
      <c r="U18" s="323"/>
      <c r="V18" s="323"/>
      <c r="W18" s="323"/>
      <c r="X18" s="323"/>
      <c r="Y18" s="323"/>
      <c r="AA18" s="78"/>
      <c r="AB18" s="78"/>
    </row>
    <row r="19" spans="1:28" x14ac:dyDescent="0.2">
      <c r="A19" s="98" t="s">
        <v>15</v>
      </c>
      <c r="B19" s="99">
        <v>30291</v>
      </c>
      <c r="C19" s="96">
        <v>0.192</v>
      </c>
      <c r="D19" s="96">
        <v>0.05</v>
      </c>
      <c r="E19" s="96">
        <v>1.4E-2</v>
      </c>
      <c r="N19" s="323"/>
      <c r="O19" s="323"/>
      <c r="P19" s="323"/>
      <c r="Q19" s="323"/>
      <c r="R19" s="323"/>
      <c r="U19" s="323"/>
      <c r="V19" s="323"/>
      <c r="W19" s="323"/>
      <c r="X19" s="323"/>
      <c r="Y19" s="323"/>
      <c r="AA19" s="78"/>
      <c r="AB19" s="78"/>
    </row>
    <row r="20" spans="1:28" x14ac:dyDescent="0.2">
      <c r="A20" s="98" t="s">
        <v>16</v>
      </c>
      <c r="B20" s="100">
        <v>11731</v>
      </c>
      <c r="C20" s="97">
        <v>4.4999999999999998E-2</v>
      </c>
      <c r="D20" s="97">
        <v>7.8E-2</v>
      </c>
      <c r="E20" s="97">
        <v>8.0000000000000002E-3</v>
      </c>
      <c r="N20" s="323"/>
      <c r="O20" s="323"/>
      <c r="P20" s="323"/>
      <c r="Q20" s="323"/>
      <c r="R20" s="323"/>
      <c r="U20" s="323"/>
      <c r="V20" s="323"/>
      <c r="W20" s="323"/>
      <c r="X20" s="323"/>
      <c r="Y20" s="323"/>
      <c r="AA20" s="78"/>
      <c r="AB20" s="78"/>
    </row>
    <row r="21" spans="1:28" x14ac:dyDescent="0.2">
      <c r="A21" s="101" t="s">
        <v>0</v>
      </c>
      <c r="B21" s="102">
        <v>140132</v>
      </c>
      <c r="C21" s="103">
        <v>7.0999999999999994E-2</v>
      </c>
      <c r="D21" s="103">
        <v>8.6999999999999994E-2</v>
      </c>
      <c r="E21" s="103">
        <v>8.9999999999999993E-3</v>
      </c>
      <c r="N21" s="323"/>
      <c r="O21" s="323"/>
      <c r="P21" s="323"/>
      <c r="Q21" s="323"/>
      <c r="R21" s="323"/>
      <c r="U21" s="323"/>
      <c r="V21" s="323"/>
      <c r="W21" s="323"/>
      <c r="X21" s="323"/>
      <c r="Y21" s="323"/>
      <c r="AA21" s="78"/>
      <c r="AB21" s="78"/>
    </row>
    <row r="22" spans="1:28" x14ac:dyDescent="0.2">
      <c r="A22" s="98" t="s">
        <v>17</v>
      </c>
      <c r="B22" s="100">
        <v>25410</v>
      </c>
      <c r="C22" s="97">
        <v>5.2999999999999999E-2</v>
      </c>
      <c r="D22" s="97">
        <v>2E-3</v>
      </c>
      <c r="E22" s="97">
        <v>5.0000000000000001E-3</v>
      </c>
      <c r="N22" s="323"/>
      <c r="O22" s="323"/>
      <c r="P22" s="323"/>
      <c r="Q22" s="323"/>
      <c r="R22" s="323"/>
      <c r="U22" s="323"/>
      <c r="V22" s="323"/>
      <c r="W22" s="323"/>
      <c r="X22" s="323"/>
      <c r="Y22" s="323"/>
      <c r="AA22" s="78"/>
      <c r="AB22" s="78"/>
    </row>
    <row r="23" spans="1:28" x14ac:dyDescent="0.2">
      <c r="A23" s="98" t="s">
        <v>18</v>
      </c>
      <c r="B23" s="99">
        <v>17314</v>
      </c>
      <c r="C23" s="96">
        <v>0.08</v>
      </c>
      <c r="D23" s="96">
        <v>7.1999999999999995E-2</v>
      </c>
      <c r="E23" s="96">
        <v>1.0999999999999999E-2</v>
      </c>
      <c r="N23" s="323"/>
      <c r="O23" s="323"/>
      <c r="P23" s="323"/>
      <c r="Q23" s="323"/>
      <c r="R23" s="323"/>
      <c r="U23" s="323"/>
      <c r="V23" s="323"/>
      <c r="W23" s="323"/>
      <c r="X23" s="323"/>
      <c r="Y23" s="323"/>
      <c r="AA23" s="78"/>
      <c r="AB23" s="78"/>
    </row>
    <row r="24" spans="1:28" x14ac:dyDescent="0.2">
      <c r="A24" s="98" t="s">
        <v>19</v>
      </c>
      <c r="B24" s="100">
        <v>34644</v>
      </c>
      <c r="C24" s="97">
        <v>0.19400000000000001</v>
      </c>
      <c r="D24" s="97">
        <v>7.8E-2</v>
      </c>
      <c r="E24" s="97">
        <v>6.0000000000000001E-3</v>
      </c>
      <c r="N24" s="323"/>
      <c r="O24" s="323"/>
      <c r="P24" s="323"/>
      <c r="Q24" s="323"/>
      <c r="R24" s="323"/>
      <c r="U24" s="323"/>
      <c r="V24" s="323"/>
      <c r="W24" s="323"/>
      <c r="X24" s="323"/>
      <c r="Y24" s="323"/>
      <c r="AA24" s="78"/>
      <c r="AB24" s="78"/>
    </row>
    <row r="25" spans="1:28" x14ac:dyDescent="0.2">
      <c r="A25" s="98" t="s">
        <v>20</v>
      </c>
      <c r="B25" s="99">
        <v>104115</v>
      </c>
      <c r="C25" s="96">
        <v>5.8000000000000003E-2</v>
      </c>
      <c r="D25" s="96">
        <v>6.7000000000000004E-2</v>
      </c>
      <c r="E25" s="96">
        <v>6.0000000000000001E-3</v>
      </c>
      <c r="N25" s="323"/>
      <c r="O25" s="323"/>
      <c r="P25" s="323"/>
      <c r="Q25" s="323"/>
      <c r="R25" s="323"/>
      <c r="U25" s="323"/>
      <c r="V25" s="323"/>
      <c r="W25" s="323"/>
      <c r="X25" s="323"/>
      <c r="Y25" s="323"/>
      <c r="AA25" s="78"/>
      <c r="AB25" s="78"/>
    </row>
    <row r="26" spans="1:28" x14ac:dyDescent="0.2">
      <c r="A26" s="98" t="s">
        <v>21</v>
      </c>
      <c r="B26" s="100">
        <v>17991</v>
      </c>
      <c r="C26" s="97">
        <v>7.9000000000000001E-2</v>
      </c>
      <c r="D26" s="97">
        <v>9.6000000000000002E-2</v>
      </c>
      <c r="E26" s="97">
        <v>5.0000000000000001E-3</v>
      </c>
      <c r="N26" s="323"/>
      <c r="O26" s="323"/>
      <c r="P26" s="323"/>
      <c r="Q26" s="323"/>
      <c r="R26" s="323"/>
      <c r="U26" s="323"/>
      <c r="V26" s="323"/>
      <c r="W26" s="323"/>
      <c r="X26" s="323"/>
      <c r="Y26" s="323"/>
      <c r="AA26" s="78"/>
      <c r="AB26" s="78"/>
    </row>
    <row r="27" spans="1:28" x14ac:dyDescent="0.2">
      <c r="A27" s="98" t="s">
        <v>22</v>
      </c>
      <c r="B27" s="99">
        <v>34921</v>
      </c>
      <c r="C27" s="96">
        <v>5.5E-2</v>
      </c>
      <c r="D27" s="96">
        <v>9.2999999999999999E-2</v>
      </c>
      <c r="E27" s="96">
        <v>6.0000000000000001E-3</v>
      </c>
      <c r="N27" s="323"/>
      <c r="O27" s="323"/>
      <c r="P27" s="323"/>
      <c r="Q27" s="323"/>
      <c r="R27" s="323"/>
      <c r="U27" s="323"/>
      <c r="V27" s="323"/>
      <c r="W27" s="323"/>
      <c r="X27" s="323"/>
      <c r="Y27" s="323"/>
      <c r="AA27" s="78"/>
      <c r="AB27" s="78"/>
    </row>
    <row r="28" spans="1:28" x14ac:dyDescent="0.2">
      <c r="A28" s="98" t="s">
        <v>23</v>
      </c>
      <c r="B28" s="100">
        <v>37779</v>
      </c>
      <c r="C28" s="97">
        <v>5.6000000000000001E-2</v>
      </c>
      <c r="D28" s="97">
        <v>0.109</v>
      </c>
      <c r="E28" s="97">
        <v>1.4E-2</v>
      </c>
      <c r="N28" s="323"/>
      <c r="O28" s="323"/>
      <c r="P28" s="323"/>
      <c r="Q28" s="323"/>
      <c r="R28" s="323"/>
      <c r="U28" s="323"/>
      <c r="V28" s="323"/>
      <c r="W28" s="323"/>
      <c r="X28" s="323"/>
      <c r="Y28" s="323"/>
      <c r="AA28" s="78"/>
      <c r="AB28" s="78"/>
    </row>
    <row r="29" spans="1:28" x14ac:dyDescent="0.2">
      <c r="A29" s="98" t="s">
        <v>24</v>
      </c>
      <c r="B29" s="99">
        <v>217636</v>
      </c>
      <c r="C29" s="96">
        <v>0.44700000000000001</v>
      </c>
      <c r="D29" s="96">
        <v>0.13700000000000001</v>
      </c>
      <c r="E29" s="96">
        <v>1.2999999999999999E-2</v>
      </c>
      <c r="N29" s="323"/>
      <c r="O29" s="323"/>
      <c r="P29" s="323"/>
      <c r="Q29" s="323"/>
      <c r="R29" s="323"/>
      <c r="U29" s="323"/>
      <c r="V29" s="323"/>
      <c r="W29" s="323"/>
      <c r="X29" s="323"/>
      <c r="Y29" s="323"/>
      <c r="AA29" s="78"/>
      <c r="AB29" s="78"/>
    </row>
    <row r="30" spans="1:28" x14ac:dyDescent="0.2">
      <c r="A30" s="98" t="s">
        <v>25</v>
      </c>
      <c r="B30" s="100">
        <v>27131</v>
      </c>
      <c r="C30" s="97">
        <v>5.8000000000000003E-2</v>
      </c>
      <c r="D30" s="97">
        <v>6.8000000000000005E-2</v>
      </c>
      <c r="E30" s="97">
        <v>1.6E-2</v>
      </c>
      <c r="N30" s="323"/>
      <c r="O30" s="323"/>
      <c r="P30" s="323"/>
      <c r="Q30" s="323"/>
      <c r="R30" s="323"/>
      <c r="U30" s="323"/>
      <c r="V30" s="323"/>
      <c r="W30" s="323"/>
      <c r="X30" s="323"/>
      <c r="Y30" s="323"/>
      <c r="AA30" s="78"/>
      <c r="AB30" s="78"/>
    </row>
    <row r="31" spans="1:28" x14ac:dyDescent="0.2">
      <c r="A31" s="98" t="s">
        <v>26</v>
      </c>
      <c r="B31" s="99">
        <v>46694</v>
      </c>
      <c r="C31" s="96">
        <v>7.5999999999999998E-2</v>
      </c>
      <c r="D31" s="96">
        <v>6.9000000000000006E-2</v>
      </c>
      <c r="E31" s="96">
        <v>5.0000000000000001E-3</v>
      </c>
      <c r="N31" s="323"/>
      <c r="O31" s="323"/>
      <c r="P31" s="323"/>
      <c r="Q31" s="323"/>
      <c r="R31" s="323"/>
      <c r="U31" s="323"/>
      <c r="V31" s="323"/>
      <c r="W31" s="323"/>
      <c r="X31" s="323"/>
      <c r="Y31" s="323"/>
      <c r="AA31" s="78"/>
      <c r="AB31" s="78"/>
    </row>
    <row r="32" spans="1:28" x14ac:dyDescent="0.2">
      <c r="A32" s="98" t="s">
        <v>27</v>
      </c>
      <c r="B32" s="100">
        <v>42752</v>
      </c>
      <c r="C32" s="97">
        <v>6.5000000000000002E-2</v>
      </c>
      <c r="D32" s="97">
        <v>4.9000000000000002E-2</v>
      </c>
      <c r="E32" s="97">
        <v>0.01</v>
      </c>
      <c r="N32" s="323"/>
      <c r="O32" s="323"/>
      <c r="P32" s="323"/>
      <c r="Q32" s="323"/>
      <c r="R32" s="323"/>
      <c r="U32" s="323"/>
      <c r="V32" s="323"/>
      <c r="W32" s="323"/>
      <c r="X32" s="323"/>
      <c r="Y32" s="323"/>
      <c r="AA32" s="78"/>
      <c r="AB32" s="78"/>
    </row>
    <row r="33" spans="1:28" x14ac:dyDescent="0.2">
      <c r="A33" s="98" t="s">
        <v>28</v>
      </c>
      <c r="B33" s="99">
        <v>12038</v>
      </c>
      <c r="C33" s="96">
        <v>0.05</v>
      </c>
      <c r="D33" s="96">
        <v>8.5999999999999993E-2</v>
      </c>
      <c r="E33" s="96">
        <v>-5.0000000000000001E-3</v>
      </c>
      <c r="N33" s="323"/>
      <c r="O33" s="323"/>
      <c r="P33" s="323"/>
      <c r="Q33" s="323"/>
      <c r="R33" s="323"/>
      <c r="U33" s="323"/>
      <c r="V33" s="323"/>
      <c r="W33" s="323"/>
      <c r="X33" s="323"/>
      <c r="Y33" s="323"/>
      <c r="AA33" s="78"/>
      <c r="AB33" s="78"/>
    </row>
    <row r="34" spans="1:28" x14ac:dyDescent="0.2">
      <c r="A34" s="98" t="s">
        <v>29</v>
      </c>
      <c r="B34" s="100">
        <v>42851</v>
      </c>
      <c r="C34" s="97">
        <v>6.2E-2</v>
      </c>
      <c r="D34" s="97">
        <v>4.9000000000000002E-2</v>
      </c>
      <c r="E34" s="97">
        <v>4.0000000000000001E-3</v>
      </c>
      <c r="N34" s="323"/>
      <c r="O34" s="323"/>
      <c r="P34" s="323"/>
      <c r="Q34" s="323"/>
      <c r="R34" s="323"/>
      <c r="U34" s="323"/>
      <c r="V34" s="323"/>
      <c r="W34" s="323"/>
      <c r="X34" s="323"/>
      <c r="Y34" s="323"/>
      <c r="AA34" s="78"/>
      <c r="AB34" s="78"/>
    </row>
    <row r="35" spans="1:28" x14ac:dyDescent="0.2">
      <c r="A35" s="98" t="s">
        <v>30</v>
      </c>
      <c r="B35" s="99">
        <v>3481</v>
      </c>
      <c r="C35" s="96">
        <v>3.1E-2</v>
      </c>
      <c r="D35" s="96">
        <v>6.0999999999999999E-2</v>
      </c>
      <c r="E35" s="96">
        <v>-4.2000000000000003E-2</v>
      </c>
      <c r="N35" s="323"/>
      <c r="O35" s="323"/>
      <c r="P35" s="323"/>
      <c r="Q35" s="323"/>
      <c r="R35" s="323"/>
      <c r="U35" s="323"/>
      <c r="V35" s="323"/>
      <c r="W35" s="323"/>
      <c r="X35" s="323"/>
      <c r="Y35" s="323"/>
      <c r="AA35" s="78"/>
      <c r="AB35" s="78"/>
    </row>
    <row r="36" spans="1:28" x14ac:dyDescent="0.2">
      <c r="A36" s="98" t="s">
        <v>31</v>
      </c>
      <c r="B36" s="100">
        <v>48651</v>
      </c>
      <c r="C36" s="97">
        <v>6.4000000000000001E-2</v>
      </c>
      <c r="D36" s="97">
        <v>4.3999999999999997E-2</v>
      </c>
      <c r="E36" s="97">
        <v>3.0000000000000001E-3</v>
      </c>
      <c r="N36" s="323"/>
      <c r="O36" s="323"/>
      <c r="P36" s="323"/>
      <c r="Q36" s="323"/>
      <c r="R36" s="323"/>
      <c r="U36" s="323"/>
      <c r="V36" s="323"/>
      <c r="W36" s="323"/>
      <c r="X36" s="323"/>
      <c r="Y36" s="323"/>
      <c r="AA36" s="78"/>
      <c r="AB36" s="78"/>
    </row>
    <row r="37" spans="1:28" x14ac:dyDescent="0.2">
      <c r="A37" s="98" t="s">
        <v>32</v>
      </c>
      <c r="B37" s="99">
        <v>26035</v>
      </c>
      <c r="C37" s="96">
        <v>6.2E-2</v>
      </c>
      <c r="D37" s="96">
        <v>0.13300000000000001</v>
      </c>
      <c r="E37" s="96">
        <v>1.2E-2</v>
      </c>
      <c r="N37" s="323"/>
      <c r="O37" s="323"/>
      <c r="P37" s="323"/>
      <c r="Q37" s="323"/>
      <c r="R37" s="323"/>
      <c r="U37" s="323"/>
      <c r="V37" s="323"/>
      <c r="W37" s="323"/>
      <c r="X37" s="323"/>
      <c r="Y37" s="323"/>
      <c r="AA37" s="78"/>
      <c r="AB37" s="78"/>
    </row>
    <row r="38" spans="1:28" x14ac:dyDescent="0.2">
      <c r="A38" s="98" t="s">
        <v>33</v>
      </c>
      <c r="B38" s="100">
        <v>7454</v>
      </c>
      <c r="C38" s="97">
        <v>3.7999999999999999E-2</v>
      </c>
      <c r="D38" s="97">
        <v>4.2999999999999997E-2</v>
      </c>
      <c r="E38" s="97">
        <v>-1E-3</v>
      </c>
      <c r="P38" s="22"/>
      <c r="Q38" s="22"/>
      <c r="R38" s="22"/>
      <c r="W38" s="22"/>
      <c r="X38" s="22"/>
      <c r="Y38" s="22"/>
      <c r="AA38" s="78"/>
      <c r="AB38" s="78"/>
    </row>
    <row r="39" spans="1:28" x14ac:dyDescent="0.2">
      <c r="A39" s="101" t="s">
        <v>1</v>
      </c>
      <c r="B39" s="102">
        <v>1691851</v>
      </c>
      <c r="C39" s="103">
        <v>7.8E-2</v>
      </c>
      <c r="D39" s="103">
        <v>8.5999999999999993E-2</v>
      </c>
      <c r="E39" s="103">
        <v>8.9999999999999993E-3</v>
      </c>
    </row>
    <row r="41" spans="1:28" x14ac:dyDescent="0.2">
      <c r="B41" s="21"/>
      <c r="C41" s="284"/>
    </row>
    <row r="50" spans="6:17" x14ac:dyDescent="0.2">
      <c r="F50" s="24"/>
      <c r="G50" s="24"/>
      <c r="H50" s="24"/>
      <c r="I50" s="24"/>
      <c r="J50" s="24"/>
      <c r="K50" s="24"/>
      <c r="L50" s="24"/>
      <c r="M50" s="24"/>
      <c r="N50" s="24"/>
      <c r="O50" s="24"/>
      <c r="P50" s="24" t="s">
        <v>2</v>
      </c>
      <c r="Q50" s="77" t="s">
        <v>1067</v>
      </c>
    </row>
    <row r="51" spans="6:17" x14ac:dyDescent="0.2">
      <c r="F51" s="24"/>
      <c r="G51" s="24"/>
      <c r="H51" s="24"/>
      <c r="I51" s="24"/>
      <c r="J51" s="24"/>
      <c r="K51" s="24"/>
      <c r="L51" s="24"/>
      <c r="M51" s="24"/>
      <c r="N51" s="24"/>
      <c r="O51" s="24"/>
      <c r="P51" s="24" t="s">
        <v>6</v>
      </c>
      <c r="Q51" s="77">
        <v>2.6632667516645503E-2</v>
      </c>
    </row>
    <row r="52" spans="6:17" x14ac:dyDescent="0.2">
      <c r="F52" s="24"/>
      <c r="G52" s="24"/>
      <c r="H52" s="24"/>
      <c r="I52" s="24"/>
      <c r="J52" s="24"/>
      <c r="K52" s="24"/>
      <c r="L52" s="24"/>
      <c r="M52" s="24"/>
      <c r="N52" s="24"/>
      <c r="O52" s="24"/>
      <c r="P52" s="24" t="s">
        <v>29</v>
      </c>
      <c r="Q52" s="77">
        <v>2.1756511205330176E-2</v>
      </c>
    </row>
    <row r="53" spans="6:17" x14ac:dyDescent="0.2">
      <c r="F53" s="24"/>
      <c r="G53" s="24"/>
      <c r="H53" s="24"/>
      <c r="I53" s="24"/>
      <c r="J53" s="24"/>
      <c r="K53" s="24"/>
      <c r="L53" s="24"/>
      <c r="M53" s="24"/>
      <c r="N53" s="24"/>
      <c r="O53" s="24"/>
      <c r="P53" s="24" t="s">
        <v>21</v>
      </c>
      <c r="Q53" s="77">
        <v>2.019428907859866E-2</v>
      </c>
    </row>
    <row r="54" spans="6:17" x14ac:dyDescent="0.2">
      <c r="F54" s="24"/>
      <c r="G54" s="24"/>
      <c r="H54" s="24"/>
      <c r="I54" s="24"/>
      <c r="J54" s="24"/>
      <c r="K54" s="24"/>
      <c r="L54" s="24"/>
      <c r="M54" s="24"/>
      <c r="N54" s="24"/>
      <c r="O54" s="24"/>
      <c r="P54" s="24" t="s">
        <v>22</v>
      </c>
      <c r="Q54" s="77">
        <v>1.6201647729013002E-2</v>
      </c>
    </row>
    <row r="55" spans="6:17" x14ac:dyDescent="0.2">
      <c r="F55" s="24"/>
      <c r="G55" s="24"/>
      <c r="H55" s="24"/>
      <c r="I55" s="24"/>
      <c r="J55" s="24"/>
      <c r="K55" s="24"/>
      <c r="L55" s="24"/>
      <c r="M55" s="24"/>
      <c r="N55" s="24"/>
      <c r="O55" s="24"/>
      <c r="P55" s="24" t="s">
        <v>32</v>
      </c>
      <c r="Q55" s="77">
        <v>1.2579692781652385E-2</v>
      </c>
    </row>
    <row r="56" spans="6:17" x14ac:dyDescent="0.2">
      <c r="F56" s="24"/>
      <c r="G56" s="24"/>
      <c r="H56" s="24"/>
      <c r="I56" s="24"/>
      <c r="J56" s="24"/>
      <c r="K56" s="24"/>
      <c r="L56" s="24"/>
      <c r="M56" s="24"/>
      <c r="N56" s="24"/>
      <c r="O56" s="24"/>
      <c r="P56" s="24" t="s">
        <v>12</v>
      </c>
      <c r="Q56" s="77">
        <v>1.229060451565922E-2</v>
      </c>
    </row>
    <row r="57" spans="6:17" x14ac:dyDescent="0.2">
      <c r="F57" s="24"/>
      <c r="G57" s="24"/>
      <c r="H57" s="24"/>
      <c r="I57" s="24"/>
      <c r="J57" s="24"/>
      <c r="K57" s="24"/>
      <c r="L57" s="24"/>
      <c r="M57" s="24"/>
      <c r="N57" s="24"/>
      <c r="O57" s="24"/>
      <c r="P57" s="24" t="s">
        <v>5</v>
      </c>
      <c r="Q57" s="77">
        <v>1.1955833743582556E-2</v>
      </c>
    </row>
    <row r="58" spans="6:17" x14ac:dyDescent="0.2">
      <c r="F58" s="24"/>
      <c r="G58" s="24"/>
      <c r="H58" s="24"/>
      <c r="I58" s="24"/>
      <c r="J58" s="24"/>
      <c r="K58" s="24"/>
      <c r="L58" s="24"/>
      <c r="M58" s="24"/>
      <c r="N58" s="24"/>
      <c r="O58" s="24"/>
      <c r="P58" s="24" t="s">
        <v>9</v>
      </c>
      <c r="Q58" s="77">
        <v>1.1737316907556528E-2</v>
      </c>
    </row>
    <row r="59" spans="6:17" x14ac:dyDescent="0.2">
      <c r="F59" s="24"/>
      <c r="G59" s="24"/>
      <c r="H59" s="24"/>
      <c r="I59" s="24"/>
      <c r="J59" s="24"/>
      <c r="K59" s="24"/>
      <c r="L59" s="24"/>
      <c r="M59" s="24"/>
      <c r="N59" s="24"/>
      <c r="O59" s="24"/>
      <c r="P59" s="24" t="s">
        <v>20</v>
      </c>
      <c r="Q59" s="77">
        <v>1.1298861999716081E-2</v>
      </c>
    </row>
    <row r="60" spans="6:17" x14ac:dyDescent="0.2">
      <c r="F60" s="24"/>
      <c r="G60" s="24"/>
      <c r="H60" s="24"/>
      <c r="I60" s="24"/>
      <c r="J60" s="24"/>
      <c r="K60" s="24"/>
      <c r="L60" s="24"/>
      <c r="M60" s="24"/>
      <c r="N60" s="24"/>
      <c r="O60" s="24"/>
      <c r="P60" s="24" t="s">
        <v>14</v>
      </c>
      <c r="Q60" s="77">
        <v>1.0297056532195148E-2</v>
      </c>
    </row>
    <row r="61" spans="6:17" x14ac:dyDescent="0.2">
      <c r="F61" s="24"/>
      <c r="G61" s="24"/>
      <c r="H61" s="24"/>
      <c r="I61" s="24"/>
      <c r="J61" s="24"/>
      <c r="K61" s="24"/>
      <c r="L61" s="24"/>
      <c r="M61" s="24"/>
      <c r="N61" s="24"/>
      <c r="O61" s="24"/>
      <c r="P61" s="24" t="s">
        <v>16</v>
      </c>
      <c r="Q61" s="77">
        <v>9.8264872521245383E-3</v>
      </c>
    </row>
    <row r="62" spans="6:17" x14ac:dyDescent="0.2">
      <c r="F62" s="24"/>
      <c r="G62" s="24"/>
      <c r="H62" s="24"/>
      <c r="I62" s="24"/>
      <c r="J62" s="24"/>
      <c r="K62" s="24"/>
      <c r="L62" s="24"/>
      <c r="M62" s="24"/>
      <c r="N62" s="24"/>
      <c r="O62" s="24"/>
      <c r="P62" s="24" t="s">
        <v>4</v>
      </c>
      <c r="Q62" s="77">
        <v>9.5527316684849151E-3</v>
      </c>
    </row>
    <row r="63" spans="6:17" x14ac:dyDescent="0.2">
      <c r="F63" s="24"/>
      <c r="G63" s="24"/>
      <c r="H63" s="24"/>
      <c r="I63" s="24"/>
      <c r="J63" s="24"/>
      <c r="K63" s="24"/>
      <c r="L63" s="24"/>
      <c r="M63" s="24"/>
      <c r="N63" s="24"/>
      <c r="O63" s="24"/>
      <c r="P63" s="24" t="s">
        <v>18</v>
      </c>
      <c r="Q63" s="77">
        <v>9.2420332473144295E-3</v>
      </c>
    </row>
    <row r="64" spans="6:17" x14ac:dyDescent="0.2">
      <c r="F64" s="24"/>
      <c r="G64" s="24"/>
      <c r="H64" s="24"/>
      <c r="I64" s="24"/>
      <c r="J64" s="24"/>
      <c r="K64" s="24"/>
      <c r="L64" s="24"/>
      <c r="M64" s="24"/>
      <c r="N64" s="24"/>
      <c r="O64" s="24"/>
      <c r="P64" s="24" t="s">
        <v>23</v>
      </c>
      <c r="Q64" s="77">
        <v>8.7867818776272699E-3</v>
      </c>
    </row>
    <row r="65" spans="1:17" x14ac:dyDescent="0.2">
      <c r="F65" s="24"/>
      <c r="G65" s="24"/>
      <c r="H65" s="24"/>
      <c r="I65" s="24"/>
      <c r="J65" s="24"/>
      <c r="K65" s="24"/>
      <c r="L65" s="24"/>
      <c r="M65" s="24"/>
      <c r="N65" s="24"/>
      <c r="O65" s="24"/>
      <c r="P65" s="24" t="s">
        <v>26</v>
      </c>
      <c r="Q65" s="77">
        <v>8.6972277586518931E-3</v>
      </c>
    </row>
    <row r="66" spans="1:17" x14ac:dyDescent="0.2">
      <c r="F66" s="24"/>
      <c r="G66" s="24"/>
      <c r="H66" s="24"/>
      <c r="I66" s="24"/>
      <c r="J66" s="24"/>
      <c r="K66" s="24"/>
      <c r="L66" s="24"/>
      <c r="M66" s="24"/>
      <c r="N66" s="24"/>
      <c r="O66" s="24"/>
      <c r="P66" s="24" t="s">
        <v>7</v>
      </c>
      <c r="Q66" s="77">
        <v>7.9550130297627586E-3</v>
      </c>
    </row>
    <row r="67" spans="1:17" x14ac:dyDescent="0.2">
      <c r="F67" s="24"/>
      <c r="G67" s="24"/>
      <c r="H67" s="24"/>
      <c r="I67" s="24"/>
      <c r="J67" s="24"/>
      <c r="K67" s="24"/>
      <c r="L67" s="24"/>
      <c r="M67" s="24"/>
      <c r="N67" s="24"/>
      <c r="O67" s="24"/>
      <c r="P67" s="24" t="s">
        <v>8</v>
      </c>
      <c r="Q67" s="77">
        <v>7.9274097965686963E-3</v>
      </c>
    </row>
    <row r="68" spans="1:17" x14ac:dyDescent="0.2">
      <c r="F68" s="24"/>
      <c r="G68" s="24"/>
      <c r="H68" s="24"/>
      <c r="I68" s="24"/>
      <c r="J68" s="24"/>
      <c r="K68" s="24"/>
      <c r="L68" s="24"/>
      <c r="M68" s="24"/>
      <c r="N68" s="24"/>
      <c r="O68" s="24"/>
      <c r="P68" s="24" t="s">
        <v>31</v>
      </c>
      <c r="Q68" s="77">
        <v>7.4056734268264091E-3</v>
      </c>
    </row>
    <row r="69" spans="1:17" x14ac:dyDescent="0.2">
      <c r="F69" s="24"/>
      <c r="G69" s="24"/>
      <c r="H69" s="24"/>
      <c r="I69" s="24"/>
      <c r="J69" s="24"/>
      <c r="K69" s="24"/>
      <c r="L69" s="24"/>
      <c r="M69" s="24"/>
      <c r="N69" s="24"/>
      <c r="O69" s="24"/>
      <c r="P69" s="24" t="s">
        <v>1</v>
      </c>
      <c r="Q69" s="77">
        <v>6.6350681108129361E-3</v>
      </c>
    </row>
    <row r="70" spans="1:17" x14ac:dyDescent="0.2">
      <c r="F70" s="24"/>
      <c r="G70" s="24"/>
      <c r="H70" s="24"/>
      <c r="I70" s="24"/>
      <c r="J70" s="24"/>
      <c r="K70" s="24"/>
      <c r="L70" s="24"/>
      <c r="M70" s="24"/>
      <c r="N70" s="24"/>
      <c r="O70" s="24"/>
      <c r="P70" s="24" t="s">
        <v>0</v>
      </c>
      <c r="Q70" s="77">
        <v>5.0222358533966727E-3</v>
      </c>
    </row>
    <row r="71" spans="1:17" x14ac:dyDescent="0.2">
      <c r="F71" s="24"/>
      <c r="G71" s="24"/>
      <c r="H71" s="24"/>
      <c r="I71" s="24"/>
      <c r="J71" s="24"/>
      <c r="K71" s="24"/>
      <c r="L71" s="24"/>
      <c r="M71" s="24"/>
      <c r="N71" s="24"/>
      <c r="O71" s="24"/>
      <c r="P71" s="24" t="s">
        <v>24</v>
      </c>
      <c r="Q71" s="77">
        <v>4.1302271624938935E-3</v>
      </c>
    </row>
    <row r="72" spans="1:17" x14ac:dyDescent="0.2">
      <c r="F72" s="24"/>
      <c r="G72" s="24"/>
      <c r="H72" s="24"/>
      <c r="I72" s="24"/>
      <c r="J72" s="24"/>
      <c r="K72" s="24"/>
      <c r="L72" s="24"/>
      <c r="M72" s="24"/>
      <c r="N72" s="24"/>
      <c r="O72" s="24"/>
      <c r="P72" s="24" t="s">
        <v>11</v>
      </c>
      <c r="Q72" s="77">
        <v>3.808798324128837E-3</v>
      </c>
    </row>
    <row r="73" spans="1:17" x14ac:dyDescent="0.2">
      <c r="F73" s="24"/>
      <c r="G73" s="24"/>
      <c r="H73" s="24"/>
      <c r="I73" s="24"/>
      <c r="J73" s="24"/>
      <c r="K73" s="24"/>
      <c r="L73" s="24"/>
      <c r="M73" s="24"/>
      <c r="N73" s="24"/>
      <c r="O73" s="24"/>
      <c r="P73" s="24" t="s">
        <v>30</v>
      </c>
      <c r="Q73" s="77">
        <v>3.3152501506932275E-3</v>
      </c>
    </row>
    <row r="74" spans="1:17" x14ac:dyDescent="0.2">
      <c r="F74" s="24"/>
      <c r="G74" s="24"/>
      <c r="H74" s="24"/>
      <c r="I74" s="24"/>
      <c r="J74" s="24"/>
      <c r="K74" s="24"/>
      <c r="L74" s="24"/>
      <c r="M74" s="24"/>
      <c r="N74" s="24"/>
      <c r="O74" s="24"/>
      <c r="P74" s="24" t="s">
        <v>25</v>
      </c>
      <c r="Q74" s="77">
        <v>3.2271861269879132E-3</v>
      </c>
    </row>
    <row r="75" spans="1:17" x14ac:dyDescent="0.2">
      <c r="F75" s="24"/>
      <c r="G75" s="24"/>
      <c r="H75" s="24"/>
      <c r="I75" s="24"/>
      <c r="J75" s="24"/>
      <c r="K75" s="24"/>
      <c r="L75" s="24"/>
      <c r="M75" s="24"/>
      <c r="N75" s="24"/>
      <c r="O75" s="24"/>
      <c r="P75" s="24" t="s">
        <v>27</v>
      </c>
      <c r="Q75" s="77">
        <v>2.6266507770509318E-3</v>
      </c>
    </row>
    <row r="76" spans="1:17" x14ac:dyDescent="0.2">
      <c r="F76" s="24"/>
      <c r="G76" s="24"/>
      <c r="H76" s="24"/>
      <c r="I76" s="24"/>
      <c r="J76" s="24"/>
      <c r="K76" s="24"/>
      <c r="L76" s="24"/>
      <c r="M76" s="24"/>
      <c r="N76" s="24"/>
      <c r="O76" s="24"/>
      <c r="P76" s="24" t="s">
        <v>28</v>
      </c>
      <c r="Q76" s="77">
        <v>2.3882633913339113E-3</v>
      </c>
    </row>
    <row r="77" spans="1:17" x14ac:dyDescent="0.2">
      <c r="F77" s="24"/>
      <c r="G77" s="24"/>
      <c r="H77" s="24"/>
      <c r="I77" s="24"/>
      <c r="J77" s="24"/>
      <c r="K77" s="24"/>
      <c r="L77" s="24"/>
      <c r="M77" s="24"/>
      <c r="N77" s="24"/>
      <c r="O77" s="24"/>
      <c r="P77" s="24" t="s">
        <v>10</v>
      </c>
      <c r="Q77" s="77">
        <v>1.2962238309528473E-3</v>
      </c>
    </row>
    <row r="78" spans="1:17" x14ac:dyDescent="0.2">
      <c r="F78" s="24"/>
      <c r="G78" s="24"/>
      <c r="H78" s="24"/>
      <c r="I78" s="24"/>
      <c r="J78" s="24"/>
      <c r="K78" s="24"/>
      <c r="L78" s="24"/>
      <c r="M78" s="24"/>
      <c r="N78" s="24"/>
      <c r="O78" s="24"/>
      <c r="P78" s="24" t="s">
        <v>33</v>
      </c>
      <c r="Q78" s="77">
        <v>-8.2999031677966073E-4</v>
      </c>
    </row>
    <row r="79" spans="1:17" x14ac:dyDescent="0.2">
      <c r="A79" s="24"/>
      <c r="B79" s="21"/>
      <c r="C79" s="24"/>
      <c r="D79" s="24"/>
      <c r="E79" s="24"/>
      <c r="F79" s="24"/>
      <c r="G79" s="24"/>
      <c r="H79" s="24"/>
      <c r="I79" s="24"/>
      <c r="J79" s="24"/>
      <c r="K79" s="24"/>
      <c r="L79" s="24"/>
      <c r="M79" s="24"/>
      <c r="N79" s="24"/>
      <c r="O79" s="24"/>
      <c r="P79" s="24" t="s">
        <v>17</v>
      </c>
      <c r="Q79" s="77">
        <v>-4.8333658156304304E-3</v>
      </c>
    </row>
    <row r="80" spans="1:17" x14ac:dyDescent="0.2">
      <c r="A80" s="24"/>
      <c r="B80" s="21"/>
      <c r="C80" s="24"/>
      <c r="D80" s="24"/>
      <c r="E80" s="24"/>
      <c r="F80" s="24"/>
      <c r="G80" s="24"/>
      <c r="H80" s="24"/>
      <c r="I80" s="24"/>
      <c r="J80" s="24"/>
      <c r="K80" s="24"/>
      <c r="L80" s="24"/>
      <c r="M80" s="24"/>
      <c r="N80" s="24"/>
      <c r="O80" s="24"/>
      <c r="P80" s="24" t="s">
        <v>15</v>
      </c>
      <c r="Q80" s="77">
        <v>-5.7879772542648311E-3</v>
      </c>
    </row>
    <row r="81" spans="1:17" x14ac:dyDescent="0.2">
      <c r="A81" s="24"/>
      <c r="B81" s="21"/>
      <c r="C81" s="24"/>
      <c r="D81" s="24"/>
      <c r="E81" s="24"/>
      <c r="F81" s="24"/>
      <c r="G81" s="24"/>
      <c r="H81" s="24"/>
      <c r="I81" s="24"/>
      <c r="J81" s="24"/>
      <c r="K81" s="24"/>
      <c r="L81" s="24"/>
      <c r="M81" s="24"/>
      <c r="N81" s="24"/>
      <c r="O81" s="24"/>
      <c r="P81" s="24" t="s">
        <v>13</v>
      </c>
      <c r="Q81" s="77">
        <v>-7.1752951861944192E-3</v>
      </c>
    </row>
    <row r="82" spans="1:17" x14ac:dyDescent="0.2">
      <c r="A82" s="24"/>
      <c r="B82" s="21"/>
      <c r="C82" s="24"/>
      <c r="D82" s="24"/>
      <c r="E82" s="24"/>
      <c r="F82" s="24"/>
      <c r="G82" s="24"/>
      <c r="H82" s="24"/>
      <c r="I82" s="24"/>
      <c r="J82" s="24"/>
      <c r="K82" s="24"/>
      <c r="L82" s="24"/>
      <c r="M82" s="24"/>
      <c r="N82" s="24"/>
      <c r="O82" s="24"/>
      <c r="P82" s="24" t="s">
        <v>19</v>
      </c>
      <c r="Q82" s="77">
        <v>-1.7692788848181595E-2</v>
      </c>
    </row>
    <row r="83" spans="1:17" x14ac:dyDescent="0.2">
      <c r="A83" s="24"/>
      <c r="B83" s="21"/>
      <c r="C83" s="24"/>
      <c r="D83" s="24"/>
      <c r="E83" s="24"/>
      <c r="F83" s="24"/>
      <c r="G83" s="24"/>
      <c r="H83" s="24"/>
      <c r="I83" s="24"/>
      <c r="J83" s="24"/>
      <c r="K83" s="24"/>
      <c r="L83" s="24"/>
      <c r="M83" s="24"/>
      <c r="N83" s="24"/>
      <c r="O83" s="24"/>
      <c r="P83" s="24" t="s">
        <v>3</v>
      </c>
      <c r="Q83" s="77">
        <v>-2.709652840611454E-2</v>
      </c>
    </row>
    <row r="84" spans="1:17" x14ac:dyDescent="0.2">
      <c r="A84" s="24"/>
      <c r="B84" s="21"/>
      <c r="C84" s="24"/>
      <c r="D84" s="24"/>
      <c r="E84" s="24"/>
      <c r="F84" s="24"/>
      <c r="G84" s="24"/>
      <c r="H84" s="24"/>
      <c r="I84" s="24"/>
      <c r="J84" s="24"/>
      <c r="K84" s="24"/>
      <c r="L84" s="24"/>
    </row>
    <row r="85" spans="1:17" x14ac:dyDescent="0.2">
      <c r="A85" s="24"/>
      <c r="B85" s="21"/>
      <c r="C85" s="24"/>
      <c r="D85" s="24"/>
      <c r="E85" s="24"/>
      <c r="F85" s="24"/>
      <c r="G85" s="24"/>
      <c r="H85" s="24"/>
      <c r="I85" s="24"/>
      <c r="J85" s="24"/>
      <c r="K85" s="24"/>
      <c r="L85" s="24"/>
    </row>
    <row r="86" spans="1:17" x14ac:dyDescent="0.2">
      <c r="A86" s="24"/>
      <c r="B86" s="21"/>
      <c r="C86" s="24"/>
      <c r="D86" s="24"/>
      <c r="E86" s="24"/>
      <c r="F86" s="24"/>
      <c r="G86" s="24"/>
      <c r="H86" s="24"/>
      <c r="I86" s="24"/>
      <c r="J86" s="24"/>
      <c r="K86" s="24"/>
      <c r="L86" s="24"/>
    </row>
    <row r="87" spans="1:17" x14ac:dyDescent="0.2">
      <c r="A87" s="24"/>
      <c r="B87" s="21"/>
      <c r="C87" s="24"/>
      <c r="D87" s="24"/>
      <c r="E87" s="24"/>
      <c r="F87" s="24"/>
      <c r="G87" s="24"/>
      <c r="H87" s="24"/>
      <c r="I87" s="24"/>
      <c r="J87" s="24"/>
      <c r="K87" s="24"/>
      <c r="L87" s="24"/>
    </row>
    <row r="88" spans="1:17" x14ac:dyDescent="0.2">
      <c r="A88" s="24"/>
      <c r="B88" s="21"/>
      <c r="C88" s="24"/>
      <c r="D88" s="24"/>
      <c r="E88" s="24"/>
      <c r="F88" s="24"/>
      <c r="G88" s="24"/>
      <c r="H88" s="24"/>
      <c r="I88" s="24"/>
      <c r="J88" s="24"/>
      <c r="K88" s="24"/>
      <c r="L88" s="24"/>
    </row>
    <row r="89" spans="1:17" x14ac:dyDescent="0.2">
      <c r="A89" s="24"/>
      <c r="B89" s="21"/>
      <c r="C89" s="24"/>
      <c r="D89" s="24"/>
      <c r="E89" s="24"/>
      <c r="F89" s="24"/>
      <c r="G89" s="24"/>
      <c r="H89" s="24"/>
      <c r="I89" s="24"/>
      <c r="J89" s="24"/>
      <c r="K89" s="24"/>
      <c r="L89" s="24"/>
    </row>
    <row r="90" spans="1:17" x14ac:dyDescent="0.2">
      <c r="A90" s="24"/>
      <c r="B90" s="21"/>
      <c r="C90" s="24"/>
      <c r="D90" s="24"/>
      <c r="E90" s="24"/>
      <c r="F90" s="24"/>
      <c r="G90" s="24"/>
      <c r="H90" s="24"/>
      <c r="I90" s="24"/>
      <c r="J90" s="24"/>
      <c r="K90" s="24"/>
      <c r="L90" s="24"/>
    </row>
    <row r="91" spans="1:17" x14ac:dyDescent="0.2">
      <c r="A91" s="24"/>
      <c r="B91" s="21"/>
      <c r="C91" s="24"/>
      <c r="D91" s="24"/>
      <c r="E91" s="24"/>
      <c r="F91" s="24"/>
      <c r="G91" s="24"/>
      <c r="H91" s="24"/>
      <c r="I91" s="24"/>
      <c r="J91" s="24"/>
      <c r="K91" s="24"/>
      <c r="L91" s="24"/>
    </row>
    <row r="92" spans="1:17" x14ac:dyDescent="0.2">
      <c r="A92" s="24"/>
      <c r="B92" s="21"/>
      <c r="C92" s="24"/>
      <c r="D92" s="24"/>
      <c r="E92" s="24"/>
      <c r="F92" s="24"/>
      <c r="G92" s="24"/>
      <c r="H92" s="24"/>
      <c r="I92" s="24"/>
      <c r="J92" s="24"/>
      <c r="K92" s="24"/>
      <c r="L92" s="24"/>
    </row>
    <row r="93" spans="1:17" x14ac:dyDescent="0.2">
      <c r="A93" s="24"/>
      <c r="B93" s="21"/>
      <c r="C93" s="24"/>
      <c r="D93" s="24"/>
      <c r="E93" s="24"/>
      <c r="F93" s="24"/>
      <c r="G93" s="24"/>
      <c r="H93" s="24"/>
      <c r="I93" s="24"/>
      <c r="J93" s="24"/>
      <c r="K93" s="24"/>
      <c r="L93" s="24"/>
    </row>
    <row r="94" spans="1:17" x14ac:dyDescent="0.2">
      <c r="A94" s="24"/>
      <c r="B94" s="21"/>
      <c r="C94" s="24"/>
      <c r="D94" s="24"/>
      <c r="E94" s="24"/>
      <c r="F94" s="24"/>
      <c r="G94" s="24"/>
      <c r="H94" s="24"/>
      <c r="I94" s="24"/>
      <c r="J94" s="24"/>
      <c r="K94" s="24"/>
      <c r="L94" s="24"/>
    </row>
    <row r="95" spans="1:17" x14ac:dyDescent="0.2">
      <c r="A95" s="24"/>
      <c r="B95" s="21"/>
      <c r="C95" s="24"/>
      <c r="D95" s="24"/>
      <c r="E95" s="24"/>
      <c r="F95" s="24"/>
      <c r="G95" s="24"/>
      <c r="H95" s="24"/>
      <c r="I95" s="24"/>
      <c r="J95" s="24"/>
      <c r="K95" s="24"/>
      <c r="L95" s="24"/>
    </row>
    <row r="96" spans="1:17" x14ac:dyDescent="0.2">
      <c r="A96" s="24"/>
      <c r="B96" s="21"/>
      <c r="C96" s="24"/>
      <c r="D96" s="24"/>
      <c r="E96" s="24"/>
      <c r="F96" s="24"/>
      <c r="G96" s="24"/>
      <c r="H96" s="24"/>
      <c r="I96" s="24"/>
      <c r="J96" s="24"/>
      <c r="K96" s="24"/>
      <c r="L96" s="24"/>
    </row>
    <row r="97" spans="1:12" x14ac:dyDescent="0.2">
      <c r="A97" s="24"/>
      <c r="B97" s="21"/>
      <c r="C97" s="24"/>
      <c r="D97" s="24"/>
      <c r="E97" s="24"/>
      <c r="F97" s="24"/>
      <c r="G97" s="24"/>
      <c r="H97" s="24"/>
      <c r="I97" s="24"/>
      <c r="J97" s="24"/>
      <c r="K97" s="24"/>
      <c r="L97" s="24"/>
    </row>
    <row r="98" spans="1:12" x14ac:dyDescent="0.2">
      <c r="A98" s="24"/>
      <c r="B98" s="21"/>
      <c r="C98" s="24"/>
      <c r="D98" s="24"/>
      <c r="E98" s="24"/>
      <c r="F98" s="24"/>
      <c r="G98" s="24"/>
      <c r="H98" s="24"/>
      <c r="I98" s="24"/>
      <c r="J98" s="24"/>
      <c r="K98" s="24"/>
      <c r="L98" s="24"/>
    </row>
    <row r="99" spans="1:12" x14ac:dyDescent="0.2">
      <c r="A99" s="24"/>
      <c r="B99" s="21"/>
      <c r="C99" s="24"/>
      <c r="D99" s="24"/>
      <c r="E99" s="24"/>
      <c r="F99" s="24"/>
      <c r="G99" s="24"/>
      <c r="H99" s="24"/>
      <c r="I99" s="24"/>
      <c r="J99" s="24"/>
      <c r="K99" s="24"/>
      <c r="L99" s="24"/>
    </row>
    <row r="100" spans="1:12" x14ac:dyDescent="0.2">
      <c r="A100" s="24"/>
      <c r="B100" s="21"/>
      <c r="C100" s="24"/>
      <c r="D100" s="24"/>
      <c r="E100" s="24"/>
      <c r="F100" s="24"/>
      <c r="G100" s="24"/>
      <c r="H100" s="24"/>
      <c r="I100" s="24"/>
      <c r="J100" s="24"/>
      <c r="K100" s="24"/>
      <c r="L100" s="24"/>
    </row>
    <row r="101" spans="1:12" x14ac:dyDescent="0.2">
      <c r="A101" s="24"/>
      <c r="B101" s="21"/>
      <c r="C101" s="24"/>
      <c r="D101" s="24"/>
      <c r="E101" s="24"/>
      <c r="F101" s="24"/>
      <c r="G101" s="24"/>
      <c r="H101" s="24"/>
      <c r="I101" s="24"/>
      <c r="J101" s="24"/>
      <c r="K101" s="24"/>
      <c r="L101" s="24"/>
    </row>
    <row r="102" spans="1:12" x14ac:dyDescent="0.2">
      <c r="A102" s="24"/>
      <c r="B102" s="21"/>
      <c r="C102" s="24"/>
      <c r="D102" s="24"/>
      <c r="E102" s="24"/>
      <c r="F102" s="24"/>
      <c r="G102" s="24"/>
      <c r="H102" s="24"/>
      <c r="I102" s="24"/>
      <c r="J102" s="24"/>
      <c r="K102" s="24"/>
      <c r="L102" s="24"/>
    </row>
    <row r="103" spans="1:12" x14ac:dyDescent="0.2">
      <c r="A103" s="24"/>
      <c r="B103" s="21"/>
      <c r="C103" s="24"/>
      <c r="D103" s="24"/>
      <c r="E103" s="24"/>
      <c r="F103" s="24"/>
      <c r="G103" s="24"/>
      <c r="H103" s="24"/>
      <c r="I103" s="24"/>
      <c r="J103" s="24"/>
      <c r="K103" s="24"/>
      <c r="L103" s="24"/>
    </row>
    <row r="104" spans="1:12" x14ac:dyDescent="0.2">
      <c r="A104" s="24"/>
      <c r="B104" s="21"/>
      <c r="C104" s="24"/>
      <c r="D104" s="24"/>
      <c r="E104" s="24"/>
      <c r="F104" s="24"/>
      <c r="G104" s="24"/>
      <c r="H104" s="24"/>
      <c r="I104" s="24"/>
      <c r="J104" s="24"/>
      <c r="K104" s="24"/>
      <c r="L104" s="24"/>
    </row>
    <row r="105" spans="1:12" x14ac:dyDescent="0.2">
      <c r="A105" s="24"/>
      <c r="B105" s="21"/>
      <c r="C105" s="24"/>
      <c r="D105" s="24"/>
      <c r="E105" s="24"/>
      <c r="F105" s="24"/>
      <c r="G105" s="24"/>
      <c r="H105" s="24"/>
      <c r="I105" s="24"/>
      <c r="J105" s="24"/>
      <c r="K105" s="24"/>
      <c r="L105" s="24"/>
    </row>
    <row r="106" spans="1:12" x14ac:dyDescent="0.2">
      <c r="A106" s="24"/>
      <c r="B106" s="21"/>
      <c r="C106" s="24"/>
      <c r="D106" s="24"/>
      <c r="E106" s="24"/>
      <c r="F106" s="24"/>
      <c r="G106" s="24"/>
      <c r="H106" s="24"/>
      <c r="I106" s="24"/>
      <c r="J106" s="24"/>
      <c r="K106" s="24"/>
      <c r="L106" s="24"/>
    </row>
    <row r="107" spans="1:12" x14ac:dyDescent="0.2">
      <c r="A107" s="24"/>
      <c r="B107" s="21"/>
      <c r="C107" s="24"/>
      <c r="D107" s="24"/>
      <c r="E107" s="24"/>
      <c r="F107" s="24"/>
      <c r="G107" s="24"/>
      <c r="H107" s="24"/>
      <c r="I107" s="24"/>
      <c r="J107" s="24"/>
      <c r="K107" s="24"/>
      <c r="L107" s="24"/>
    </row>
    <row r="108" spans="1:12" x14ac:dyDescent="0.2">
      <c r="A108" s="24"/>
      <c r="B108" s="21"/>
      <c r="C108" s="24"/>
      <c r="D108" s="24"/>
      <c r="E108" s="24"/>
      <c r="F108" s="24"/>
      <c r="G108" s="24"/>
      <c r="H108" s="24"/>
      <c r="I108" s="24"/>
      <c r="J108" s="24"/>
      <c r="K108" s="24"/>
      <c r="L108" s="24"/>
    </row>
    <row r="109" spans="1:12" x14ac:dyDescent="0.2">
      <c r="A109" s="24"/>
      <c r="B109" s="21"/>
      <c r="C109" s="24"/>
      <c r="D109" s="24"/>
      <c r="E109" s="24"/>
      <c r="F109" s="24"/>
      <c r="G109" s="24"/>
      <c r="H109" s="24"/>
      <c r="I109" s="24"/>
      <c r="J109" s="24"/>
      <c r="K109" s="24"/>
      <c r="L109" s="24"/>
    </row>
    <row r="110" spans="1:12" x14ac:dyDescent="0.2">
      <c r="A110" s="24"/>
      <c r="B110" s="21"/>
      <c r="C110" s="24"/>
      <c r="D110" s="24"/>
      <c r="E110" s="24"/>
      <c r="F110" s="24"/>
      <c r="G110" s="24"/>
      <c r="H110" s="24"/>
      <c r="I110" s="24"/>
      <c r="J110" s="24"/>
      <c r="K110" s="24"/>
      <c r="L110" s="24"/>
    </row>
    <row r="111" spans="1:12" x14ac:dyDescent="0.2">
      <c r="A111" s="24"/>
      <c r="B111" s="21"/>
      <c r="C111" s="24"/>
      <c r="D111" s="24"/>
      <c r="E111" s="24"/>
      <c r="F111" s="24"/>
      <c r="G111" s="24"/>
      <c r="H111" s="24"/>
      <c r="I111" s="24"/>
      <c r="J111" s="24"/>
      <c r="K111" s="24"/>
      <c r="L111" s="24"/>
    </row>
    <row r="112" spans="1:12" x14ac:dyDescent="0.2">
      <c r="A112" s="24"/>
      <c r="B112" s="21"/>
      <c r="C112" s="24"/>
      <c r="D112" s="24"/>
      <c r="E112" s="24"/>
      <c r="F112" s="24"/>
      <c r="G112" s="24"/>
      <c r="H112" s="24"/>
      <c r="I112" s="24"/>
      <c r="J112" s="24"/>
      <c r="K112" s="24"/>
      <c r="L112" s="24"/>
    </row>
    <row r="113" spans="1:12" x14ac:dyDescent="0.2">
      <c r="A113" s="24"/>
      <c r="B113" s="21"/>
      <c r="C113" s="24"/>
      <c r="D113" s="24"/>
      <c r="E113" s="24"/>
      <c r="F113" s="24"/>
      <c r="G113" s="24"/>
      <c r="H113" s="24"/>
      <c r="I113" s="24"/>
      <c r="J113" s="24"/>
      <c r="K113" s="24"/>
      <c r="L113" s="24"/>
    </row>
    <row r="114" spans="1:12" x14ac:dyDescent="0.2">
      <c r="A114" s="24"/>
      <c r="B114" s="21"/>
      <c r="C114" s="24"/>
      <c r="D114" s="24"/>
      <c r="E114" s="24"/>
      <c r="F114" s="24"/>
      <c r="G114" s="24"/>
      <c r="H114" s="24"/>
      <c r="I114" s="24"/>
      <c r="J114" s="24"/>
      <c r="K114" s="24"/>
      <c r="L114" s="24"/>
    </row>
    <row r="115" spans="1:12" x14ac:dyDescent="0.2">
      <c r="A115" s="24"/>
      <c r="B115" s="21"/>
      <c r="C115" s="24"/>
      <c r="D115" s="24"/>
      <c r="E115" s="24"/>
      <c r="F115" s="24"/>
      <c r="G115" s="24"/>
      <c r="H115" s="24"/>
      <c r="I115" s="24"/>
      <c r="J115" s="24"/>
      <c r="K115" s="24"/>
      <c r="L115" s="24"/>
    </row>
    <row r="116" spans="1:12" x14ac:dyDescent="0.2">
      <c r="A116" s="24"/>
      <c r="B116" s="21"/>
      <c r="C116" s="24"/>
      <c r="D116" s="24"/>
      <c r="E116" s="24"/>
      <c r="F116" s="24"/>
      <c r="G116" s="24"/>
      <c r="H116" s="24"/>
      <c r="I116" s="24"/>
      <c r="J116" s="24"/>
      <c r="K116" s="24"/>
      <c r="L116" s="24"/>
    </row>
    <row r="117" spans="1:12" x14ac:dyDescent="0.2">
      <c r="A117" s="24"/>
      <c r="B117" s="21"/>
      <c r="C117" s="24"/>
      <c r="D117" s="24"/>
      <c r="E117" s="24"/>
      <c r="F117" s="24"/>
      <c r="G117" s="24"/>
      <c r="H117" s="24"/>
      <c r="I117" s="24"/>
      <c r="J117" s="24"/>
      <c r="K117" s="24"/>
      <c r="L117" s="24"/>
    </row>
    <row r="118" spans="1:12" x14ac:dyDescent="0.2">
      <c r="A118" s="24"/>
      <c r="B118" s="21"/>
      <c r="C118" s="24"/>
      <c r="D118" s="24"/>
      <c r="E118" s="24"/>
      <c r="F118" s="24"/>
      <c r="G118" s="24"/>
      <c r="H118" s="24"/>
      <c r="I118" s="24"/>
      <c r="J118" s="24"/>
      <c r="K118" s="24"/>
      <c r="L118" s="24"/>
    </row>
    <row r="119" spans="1:12" x14ac:dyDescent="0.2">
      <c r="A119" s="24"/>
      <c r="B119" s="21"/>
      <c r="C119" s="24"/>
      <c r="D119" s="24"/>
      <c r="E119" s="24"/>
      <c r="F119" s="24"/>
      <c r="G119" s="24"/>
      <c r="H119" s="24"/>
      <c r="I119" s="24"/>
      <c r="J119" s="24"/>
      <c r="K119" s="24"/>
      <c r="L119" s="24"/>
    </row>
    <row r="120" spans="1:12" x14ac:dyDescent="0.2">
      <c r="A120" s="24"/>
      <c r="B120" s="21"/>
      <c r="C120" s="24"/>
      <c r="D120" s="24"/>
      <c r="E120" s="24"/>
      <c r="F120" s="24"/>
      <c r="G120" s="24"/>
      <c r="H120" s="24"/>
      <c r="I120" s="24"/>
      <c r="J120" s="24"/>
      <c r="K120" s="24"/>
      <c r="L120" s="24"/>
    </row>
    <row r="121" spans="1:12" x14ac:dyDescent="0.2">
      <c r="A121" s="24"/>
      <c r="B121" s="21"/>
      <c r="C121" s="24"/>
      <c r="D121" s="24"/>
      <c r="E121" s="24"/>
      <c r="F121" s="24"/>
      <c r="G121" s="24"/>
      <c r="H121" s="24"/>
      <c r="I121" s="24"/>
      <c r="J121" s="24"/>
      <c r="K121" s="24"/>
      <c r="L121" s="24"/>
    </row>
    <row r="122" spans="1:12" x14ac:dyDescent="0.2">
      <c r="A122" s="24"/>
      <c r="B122" s="21"/>
      <c r="C122" s="24"/>
      <c r="D122" s="24"/>
      <c r="E122" s="24"/>
      <c r="F122" s="24"/>
      <c r="G122" s="24"/>
      <c r="H122" s="24"/>
      <c r="I122" s="24"/>
      <c r="J122" s="24"/>
      <c r="K122" s="24"/>
      <c r="L122" s="24"/>
    </row>
    <row r="123" spans="1:12" x14ac:dyDescent="0.2">
      <c r="A123" s="24"/>
      <c r="B123" s="21"/>
      <c r="C123" s="24"/>
      <c r="D123" s="24"/>
      <c r="E123" s="24"/>
      <c r="F123" s="24"/>
      <c r="G123" s="24"/>
      <c r="H123" s="24"/>
      <c r="I123" s="24"/>
      <c r="J123" s="24"/>
      <c r="K123" s="24"/>
      <c r="L123" s="24"/>
    </row>
    <row r="124" spans="1:12" x14ac:dyDescent="0.2">
      <c r="A124" s="24"/>
      <c r="B124" s="21"/>
      <c r="C124" s="24"/>
      <c r="D124" s="24"/>
      <c r="E124" s="24"/>
      <c r="F124" s="24"/>
      <c r="G124" s="24"/>
      <c r="H124" s="24"/>
      <c r="I124" s="24"/>
      <c r="J124" s="24"/>
      <c r="K124" s="24"/>
      <c r="L124" s="24"/>
    </row>
    <row r="125" spans="1:12" x14ac:dyDescent="0.2">
      <c r="A125" s="24"/>
      <c r="B125" s="21"/>
      <c r="C125" s="24"/>
      <c r="D125" s="24"/>
      <c r="E125" s="24"/>
      <c r="F125" s="24"/>
      <c r="G125" s="24"/>
      <c r="H125" s="24"/>
      <c r="I125" s="24"/>
      <c r="J125" s="24"/>
      <c r="K125" s="24"/>
      <c r="L125" s="24"/>
    </row>
    <row r="126" spans="1:12" x14ac:dyDescent="0.2">
      <c r="A126" s="24"/>
      <c r="B126" s="21"/>
      <c r="C126" s="24"/>
      <c r="D126" s="24"/>
      <c r="E126" s="24"/>
      <c r="F126" s="24"/>
      <c r="G126" s="24"/>
      <c r="H126" s="24"/>
      <c r="I126" s="24"/>
      <c r="J126" s="24"/>
      <c r="K126" s="24"/>
      <c r="L126" s="24"/>
    </row>
    <row r="127" spans="1:12" x14ac:dyDescent="0.2">
      <c r="A127" s="24"/>
      <c r="B127" s="21"/>
      <c r="C127" s="24"/>
      <c r="D127" s="24"/>
      <c r="E127" s="24"/>
      <c r="F127" s="24"/>
      <c r="G127" s="24"/>
      <c r="H127" s="24"/>
      <c r="I127" s="24"/>
      <c r="J127" s="24"/>
      <c r="K127" s="24"/>
      <c r="L127" s="24"/>
    </row>
    <row r="128" spans="1:12" x14ac:dyDescent="0.2">
      <c r="A128" s="24"/>
      <c r="B128" s="21"/>
      <c r="C128" s="24"/>
      <c r="D128" s="24"/>
      <c r="E128" s="24"/>
      <c r="F128" s="24"/>
      <c r="G128" s="24"/>
      <c r="H128" s="24"/>
      <c r="I128" s="24"/>
      <c r="J128" s="24"/>
      <c r="K128" s="24"/>
      <c r="L128" s="24"/>
    </row>
    <row r="129" spans="1:12" x14ac:dyDescent="0.2">
      <c r="A129" s="24"/>
      <c r="B129" s="21"/>
      <c r="C129" s="24"/>
      <c r="D129" s="24"/>
      <c r="E129" s="24"/>
      <c r="F129" s="24"/>
      <c r="G129" s="24"/>
      <c r="H129" s="24"/>
      <c r="I129" s="24"/>
      <c r="J129" s="24"/>
      <c r="K129" s="24"/>
      <c r="L129" s="24"/>
    </row>
    <row r="130" spans="1:12" x14ac:dyDescent="0.2">
      <c r="A130" s="24"/>
      <c r="B130" s="21"/>
      <c r="C130" s="24"/>
      <c r="D130" s="24"/>
      <c r="E130" s="24"/>
      <c r="F130" s="24"/>
      <c r="G130" s="24"/>
      <c r="H130" s="24"/>
      <c r="I130" s="24"/>
      <c r="J130" s="24"/>
      <c r="K130" s="24"/>
      <c r="L130" s="24"/>
    </row>
    <row r="131" spans="1:12" x14ac:dyDescent="0.2">
      <c r="A131" s="24"/>
      <c r="B131" s="21"/>
      <c r="C131" s="24"/>
      <c r="D131" s="24"/>
      <c r="E131" s="24"/>
      <c r="F131" s="24"/>
      <c r="G131" s="24"/>
      <c r="H131" s="24"/>
      <c r="I131" s="24"/>
      <c r="J131" s="24"/>
      <c r="K131" s="24"/>
      <c r="L131" s="24"/>
    </row>
    <row r="132" spans="1:12" x14ac:dyDescent="0.2">
      <c r="A132" s="24"/>
      <c r="B132" s="21"/>
      <c r="C132" s="24"/>
      <c r="D132" s="24"/>
      <c r="E132" s="24"/>
      <c r="F132" s="24"/>
      <c r="G132" s="24"/>
      <c r="H132" s="24"/>
      <c r="I132" s="24"/>
      <c r="J132" s="24"/>
      <c r="K132" s="24"/>
      <c r="L132" s="24"/>
    </row>
    <row r="133" spans="1:12" x14ac:dyDescent="0.2">
      <c r="A133" s="24"/>
      <c r="B133" s="21"/>
      <c r="C133" s="24"/>
      <c r="D133" s="24"/>
      <c r="E133" s="24"/>
      <c r="F133" s="24"/>
      <c r="G133" s="24"/>
      <c r="H133" s="24"/>
      <c r="I133" s="24"/>
      <c r="J133" s="24"/>
      <c r="K133" s="24"/>
      <c r="L133" s="24"/>
    </row>
    <row r="134" spans="1:12" x14ac:dyDescent="0.2">
      <c r="A134" s="24"/>
      <c r="B134" s="21"/>
      <c r="C134" s="24"/>
      <c r="D134" s="24"/>
      <c r="E134" s="24"/>
      <c r="F134" s="24"/>
      <c r="G134" s="24"/>
      <c r="H134" s="24"/>
      <c r="I134" s="24"/>
      <c r="J134" s="24"/>
      <c r="K134" s="24"/>
      <c r="L134" s="24"/>
    </row>
    <row r="135" spans="1:12" x14ac:dyDescent="0.2">
      <c r="A135" s="24"/>
      <c r="B135" s="21"/>
      <c r="C135" s="24"/>
      <c r="D135" s="24"/>
      <c r="E135" s="24"/>
      <c r="F135" s="24"/>
      <c r="G135" s="24"/>
      <c r="H135" s="24"/>
      <c r="I135" s="24"/>
      <c r="J135" s="24"/>
      <c r="K135" s="24"/>
      <c r="L135" s="24"/>
    </row>
    <row r="136" spans="1:12" x14ac:dyDescent="0.2">
      <c r="A136" s="24"/>
      <c r="B136" s="21"/>
      <c r="C136" s="24"/>
      <c r="D136" s="24"/>
      <c r="E136" s="24"/>
      <c r="F136" s="24"/>
      <c r="G136" s="24"/>
      <c r="H136" s="24"/>
      <c r="I136" s="24"/>
      <c r="J136" s="24"/>
      <c r="K136" s="24"/>
      <c r="L136" s="24"/>
    </row>
    <row r="137" spans="1:12" x14ac:dyDescent="0.2">
      <c r="A137" s="24"/>
      <c r="B137" s="21"/>
      <c r="C137" s="24"/>
      <c r="D137" s="24"/>
      <c r="E137" s="24"/>
      <c r="F137" s="24"/>
      <c r="G137" s="24"/>
      <c r="H137" s="24"/>
      <c r="I137" s="24"/>
      <c r="J137" s="24"/>
      <c r="K137" s="24"/>
      <c r="L137" s="24"/>
    </row>
    <row r="138" spans="1:12" x14ac:dyDescent="0.2">
      <c r="A138" s="24"/>
      <c r="B138" s="21"/>
      <c r="C138" s="24"/>
      <c r="D138" s="24"/>
      <c r="E138" s="24"/>
      <c r="F138" s="24"/>
      <c r="G138" s="24"/>
      <c r="H138" s="24"/>
      <c r="I138" s="24"/>
      <c r="J138" s="24"/>
      <c r="K138" s="24"/>
      <c r="L138" s="24"/>
    </row>
    <row r="139" spans="1:12" x14ac:dyDescent="0.2">
      <c r="A139" s="24"/>
      <c r="B139" s="21"/>
      <c r="C139" s="24"/>
      <c r="D139" s="24"/>
      <c r="E139" s="24"/>
      <c r="F139" s="24"/>
      <c r="G139" s="24"/>
      <c r="H139" s="24"/>
      <c r="I139" s="24"/>
      <c r="J139" s="24"/>
      <c r="K139" s="24"/>
      <c r="L139" s="24"/>
    </row>
    <row r="140" spans="1:12" x14ac:dyDescent="0.2">
      <c r="A140" s="24"/>
      <c r="B140" s="21"/>
      <c r="C140" s="24"/>
      <c r="D140" s="24"/>
      <c r="E140" s="24"/>
      <c r="F140" s="24"/>
      <c r="G140" s="24"/>
      <c r="H140" s="24"/>
      <c r="I140" s="24"/>
      <c r="J140" s="24"/>
      <c r="K140" s="24"/>
      <c r="L140" s="24"/>
    </row>
    <row r="141" spans="1:12" x14ac:dyDescent="0.2">
      <c r="A141" s="24"/>
      <c r="B141" s="21"/>
      <c r="C141" s="24"/>
      <c r="D141" s="24"/>
      <c r="E141" s="24"/>
      <c r="F141" s="24"/>
      <c r="G141" s="24"/>
      <c r="H141" s="24"/>
      <c r="I141" s="24"/>
      <c r="J141" s="24"/>
      <c r="K141" s="24"/>
      <c r="L141" s="24"/>
    </row>
    <row r="142" spans="1:12" x14ac:dyDescent="0.2">
      <c r="A142" s="24"/>
      <c r="B142" s="21"/>
      <c r="C142" s="24"/>
      <c r="D142" s="24"/>
      <c r="E142" s="24"/>
      <c r="F142" s="24"/>
      <c r="G142" s="24"/>
      <c r="H142" s="24"/>
      <c r="I142" s="24"/>
      <c r="J142" s="24"/>
      <c r="K142" s="24"/>
      <c r="L142" s="24"/>
    </row>
    <row r="143" spans="1:12" x14ac:dyDescent="0.2">
      <c r="A143" s="24"/>
      <c r="B143" s="21"/>
      <c r="C143" s="24"/>
      <c r="D143" s="24"/>
      <c r="E143" s="24"/>
      <c r="F143" s="24"/>
      <c r="G143" s="24"/>
      <c r="H143" s="24"/>
      <c r="I143" s="24"/>
      <c r="J143" s="24"/>
      <c r="K143" s="24"/>
      <c r="L143" s="24"/>
    </row>
    <row r="144" spans="1:12" x14ac:dyDescent="0.2">
      <c r="A144" s="24"/>
      <c r="B144" s="21"/>
      <c r="C144" s="24"/>
      <c r="D144" s="24"/>
      <c r="E144" s="24"/>
      <c r="F144" s="24"/>
      <c r="G144" s="24"/>
      <c r="H144" s="24"/>
      <c r="I144" s="24"/>
      <c r="J144" s="24"/>
      <c r="K144" s="24"/>
      <c r="L144" s="24"/>
    </row>
    <row r="145" spans="1:12" x14ac:dyDescent="0.2">
      <c r="A145" s="24"/>
      <c r="B145" s="21"/>
      <c r="C145" s="24"/>
      <c r="D145" s="24"/>
      <c r="E145" s="24"/>
      <c r="F145" s="24"/>
      <c r="G145" s="24"/>
      <c r="H145" s="24"/>
      <c r="I145" s="24"/>
      <c r="J145" s="24"/>
      <c r="K145" s="24"/>
      <c r="L145" s="24"/>
    </row>
    <row r="146" spans="1:12" x14ac:dyDescent="0.2">
      <c r="A146" s="24"/>
      <c r="B146" s="21"/>
      <c r="C146" s="24"/>
      <c r="D146" s="24"/>
      <c r="E146" s="24"/>
      <c r="F146" s="24"/>
      <c r="G146" s="24"/>
      <c r="H146" s="24"/>
      <c r="I146" s="24"/>
      <c r="J146" s="24"/>
      <c r="K146" s="24"/>
      <c r="L146" s="24"/>
    </row>
    <row r="147" spans="1:12" x14ac:dyDescent="0.2">
      <c r="A147" s="24"/>
      <c r="B147" s="21"/>
      <c r="C147" s="24"/>
      <c r="D147" s="24"/>
      <c r="E147" s="24"/>
      <c r="F147" s="24"/>
      <c r="G147" s="24"/>
      <c r="H147" s="24"/>
      <c r="I147" s="24"/>
      <c r="J147" s="24"/>
      <c r="K147" s="24"/>
      <c r="L147" s="24"/>
    </row>
    <row r="148" spans="1:12" x14ac:dyDescent="0.2">
      <c r="A148" s="24"/>
      <c r="B148" s="21"/>
      <c r="C148" s="24"/>
      <c r="D148" s="24"/>
      <c r="E148" s="24"/>
      <c r="F148" s="24"/>
      <c r="G148" s="24"/>
      <c r="H148" s="24"/>
      <c r="I148" s="24"/>
      <c r="J148" s="24"/>
      <c r="K148" s="24"/>
      <c r="L148" s="24"/>
    </row>
    <row r="149" spans="1:12" x14ac:dyDescent="0.2">
      <c r="A149" s="24"/>
      <c r="B149" s="21"/>
      <c r="C149" s="24"/>
      <c r="D149" s="24"/>
      <c r="E149" s="24"/>
      <c r="F149" s="24"/>
      <c r="G149" s="24"/>
      <c r="H149" s="24"/>
      <c r="I149" s="24"/>
      <c r="J149" s="24"/>
      <c r="K149" s="24"/>
      <c r="L149" s="24"/>
    </row>
    <row r="150" spans="1:12" x14ac:dyDescent="0.2">
      <c r="A150" s="24"/>
      <c r="B150" s="21"/>
      <c r="C150" s="24"/>
      <c r="D150" s="24"/>
      <c r="E150" s="24"/>
      <c r="F150" s="24"/>
      <c r="G150" s="24"/>
      <c r="H150" s="24"/>
      <c r="I150" s="24"/>
      <c r="J150" s="24"/>
      <c r="K150" s="24"/>
      <c r="L150" s="24"/>
    </row>
    <row r="151" spans="1:12" x14ac:dyDescent="0.2">
      <c r="A151" s="24"/>
      <c r="B151" s="21"/>
      <c r="C151" s="24"/>
      <c r="D151" s="24"/>
      <c r="E151" s="24"/>
      <c r="F151" s="24"/>
      <c r="G151" s="24"/>
      <c r="H151" s="24"/>
      <c r="I151" s="24"/>
      <c r="J151" s="24"/>
      <c r="K151" s="24"/>
      <c r="L151" s="24"/>
    </row>
    <row r="152" spans="1:12" x14ac:dyDescent="0.2">
      <c r="A152" s="24"/>
      <c r="B152" s="21"/>
      <c r="C152" s="24"/>
      <c r="D152" s="24"/>
      <c r="E152" s="24"/>
      <c r="F152" s="24"/>
      <c r="G152" s="24"/>
      <c r="H152" s="24"/>
      <c r="I152" s="24"/>
      <c r="J152" s="24"/>
      <c r="K152" s="24"/>
      <c r="L152" s="24"/>
    </row>
    <row r="153" spans="1:12" x14ac:dyDescent="0.2">
      <c r="A153" s="24"/>
      <c r="B153" s="21"/>
      <c r="C153" s="24"/>
      <c r="D153" s="24"/>
      <c r="E153" s="24"/>
      <c r="F153" s="24"/>
      <c r="G153" s="24"/>
      <c r="H153" s="24"/>
      <c r="I153" s="24"/>
      <c r="J153" s="24"/>
      <c r="K153" s="24"/>
      <c r="L153" s="24"/>
    </row>
    <row r="154" spans="1:12" x14ac:dyDescent="0.2">
      <c r="A154" s="24"/>
      <c r="B154" s="21"/>
      <c r="C154" s="24"/>
      <c r="D154" s="24"/>
      <c r="E154" s="24"/>
      <c r="F154" s="24"/>
      <c r="G154" s="24"/>
      <c r="H154" s="24"/>
      <c r="I154" s="24"/>
      <c r="J154" s="24"/>
      <c r="K154" s="24"/>
      <c r="L154" s="24"/>
    </row>
    <row r="155" spans="1:12" x14ac:dyDescent="0.2">
      <c r="A155" s="24"/>
      <c r="B155" s="21"/>
      <c r="C155" s="24"/>
      <c r="D155" s="24"/>
      <c r="E155" s="24"/>
      <c r="F155" s="24"/>
      <c r="G155" s="24"/>
      <c r="H155" s="24"/>
      <c r="I155" s="24"/>
      <c r="J155" s="24"/>
      <c r="K155" s="24"/>
      <c r="L155" s="24"/>
    </row>
    <row r="156" spans="1:12" x14ac:dyDescent="0.2">
      <c r="A156" s="24"/>
      <c r="B156" s="21"/>
      <c r="C156" s="24"/>
      <c r="D156" s="24"/>
      <c r="E156" s="24"/>
      <c r="F156" s="24"/>
      <c r="G156" s="24"/>
      <c r="H156" s="24"/>
      <c r="I156" s="24"/>
      <c r="J156" s="24"/>
      <c r="K156" s="24"/>
      <c r="L156" s="24"/>
    </row>
    <row r="157" spans="1:12" x14ac:dyDescent="0.2">
      <c r="A157" s="24"/>
      <c r="B157" s="21"/>
      <c r="C157" s="24"/>
      <c r="D157" s="24"/>
      <c r="E157" s="24"/>
      <c r="F157" s="24"/>
      <c r="G157" s="24"/>
      <c r="H157" s="24"/>
      <c r="I157" s="24"/>
      <c r="J157" s="24"/>
      <c r="K157" s="24"/>
      <c r="L157" s="24"/>
    </row>
    <row r="158" spans="1:12" x14ac:dyDescent="0.2">
      <c r="A158" s="24"/>
      <c r="B158" s="21"/>
      <c r="C158" s="24"/>
      <c r="D158" s="24"/>
      <c r="E158" s="24"/>
      <c r="F158" s="24"/>
      <c r="G158" s="24"/>
      <c r="H158" s="24"/>
      <c r="I158" s="24"/>
      <c r="J158" s="24"/>
      <c r="K158" s="24"/>
      <c r="L158" s="24"/>
    </row>
    <row r="159" spans="1:12" x14ac:dyDescent="0.2">
      <c r="B159" s="21"/>
    </row>
    <row r="160" spans="1:12" x14ac:dyDescent="0.2">
      <c r="B160" s="21"/>
    </row>
    <row r="161" spans="2:2" x14ac:dyDescent="0.2">
      <c r="B161" s="21"/>
    </row>
    <row r="162" spans="2:2" x14ac:dyDescent="0.2">
      <c r="B162" s="21"/>
    </row>
    <row r="163" spans="2:2" x14ac:dyDescent="0.2">
      <c r="B163" s="21"/>
    </row>
    <row r="164" spans="2:2" x14ac:dyDescent="0.2">
      <c r="B164" s="21"/>
    </row>
    <row r="165" spans="2:2" x14ac:dyDescent="0.2">
      <c r="B165" s="21"/>
    </row>
    <row r="166" spans="2:2" x14ac:dyDescent="0.2">
      <c r="B166" s="21"/>
    </row>
    <row r="167" spans="2:2" x14ac:dyDescent="0.2">
      <c r="B167" s="21"/>
    </row>
    <row r="168" spans="2:2" x14ac:dyDescent="0.2">
      <c r="B168" s="21"/>
    </row>
    <row r="169" spans="2:2" x14ac:dyDescent="0.2">
      <c r="B169" s="21"/>
    </row>
    <row r="170" spans="2:2" x14ac:dyDescent="0.2">
      <c r="B170" s="21"/>
    </row>
    <row r="171" spans="2:2" x14ac:dyDescent="0.2">
      <c r="B171" s="21"/>
    </row>
    <row r="172" spans="2:2" x14ac:dyDescent="0.2">
      <c r="B172" s="21"/>
    </row>
    <row r="173" spans="2:2" x14ac:dyDescent="0.2">
      <c r="B173" s="21"/>
    </row>
    <row r="174" spans="2:2" x14ac:dyDescent="0.2">
      <c r="B174" s="21"/>
    </row>
    <row r="175" spans="2:2" x14ac:dyDescent="0.2">
      <c r="B175" s="21"/>
    </row>
    <row r="176" spans="2:2" x14ac:dyDescent="0.2">
      <c r="B176" s="21"/>
    </row>
    <row r="177" spans="2:2" x14ac:dyDescent="0.2">
      <c r="B177" s="21"/>
    </row>
    <row r="178" spans="2:2" x14ac:dyDescent="0.2">
      <c r="B178" s="21"/>
    </row>
    <row r="179" spans="2:2" x14ac:dyDescent="0.2">
      <c r="B179" s="21"/>
    </row>
    <row r="180" spans="2:2" x14ac:dyDescent="0.2">
      <c r="B180" s="21"/>
    </row>
    <row r="181" spans="2:2" x14ac:dyDescent="0.2">
      <c r="B181" s="21"/>
    </row>
    <row r="182" spans="2:2" x14ac:dyDescent="0.2">
      <c r="B182" s="21"/>
    </row>
    <row r="183" spans="2:2" x14ac:dyDescent="0.2">
      <c r="B183" s="21"/>
    </row>
    <row r="184" spans="2:2" x14ac:dyDescent="0.2">
      <c r="B184" s="21"/>
    </row>
    <row r="185" spans="2:2" x14ac:dyDescent="0.2">
      <c r="B185" s="21"/>
    </row>
    <row r="186" spans="2:2" x14ac:dyDescent="0.2">
      <c r="B186" s="21"/>
    </row>
    <row r="187" spans="2:2" x14ac:dyDescent="0.2">
      <c r="B187" s="21"/>
    </row>
    <row r="188" spans="2:2" x14ac:dyDescent="0.2">
      <c r="B188" s="21"/>
    </row>
    <row r="189" spans="2:2" x14ac:dyDescent="0.2">
      <c r="B189" s="21"/>
    </row>
    <row r="190" spans="2:2" x14ac:dyDescent="0.2">
      <c r="B190" s="21"/>
    </row>
    <row r="191" spans="2:2" x14ac:dyDescent="0.2">
      <c r="B191" s="21"/>
    </row>
    <row r="192" spans="2:2" x14ac:dyDescent="0.2">
      <c r="B192" s="21"/>
    </row>
    <row r="193" spans="2:2" x14ac:dyDescent="0.2">
      <c r="B193" s="21"/>
    </row>
    <row r="194" spans="2:2" x14ac:dyDescent="0.2">
      <c r="B194" s="21"/>
    </row>
    <row r="195" spans="2:2" x14ac:dyDescent="0.2">
      <c r="B195" s="21"/>
    </row>
    <row r="196" spans="2:2" x14ac:dyDescent="0.2">
      <c r="B196" s="21"/>
    </row>
    <row r="197" spans="2:2" x14ac:dyDescent="0.2">
      <c r="B197" s="21"/>
    </row>
    <row r="198" spans="2:2" x14ac:dyDescent="0.2">
      <c r="B198" s="21"/>
    </row>
    <row r="199" spans="2:2" x14ac:dyDescent="0.2">
      <c r="B199" s="21"/>
    </row>
    <row r="200" spans="2:2" x14ac:dyDescent="0.2">
      <c r="B200" s="21"/>
    </row>
    <row r="201" spans="2:2" x14ac:dyDescent="0.2">
      <c r="B201" s="21"/>
    </row>
    <row r="202" spans="2:2" x14ac:dyDescent="0.2">
      <c r="B202" s="21"/>
    </row>
    <row r="203" spans="2:2" x14ac:dyDescent="0.2">
      <c r="B203" s="21"/>
    </row>
    <row r="204" spans="2:2" x14ac:dyDescent="0.2">
      <c r="B204" s="21"/>
    </row>
    <row r="205" spans="2:2" x14ac:dyDescent="0.2">
      <c r="B205" s="21"/>
    </row>
    <row r="206" spans="2:2" x14ac:dyDescent="0.2">
      <c r="B206" s="21"/>
    </row>
    <row r="207" spans="2:2" x14ac:dyDescent="0.2">
      <c r="B207" s="21"/>
    </row>
    <row r="208" spans="2:2" x14ac:dyDescent="0.2">
      <c r="B208" s="21"/>
    </row>
    <row r="209" spans="2:2" x14ac:dyDescent="0.2">
      <c r="B209" s="21"/>
    </row>
    <row r="210" spans="2:2" x14ac:dyDescent="0.2">
      <c r="B210" s="21"/>
    </row>
    <row r="211" spans="2:2" x14ac:dyDescent="0.2">
      <c r="B211" s="21"/>
    </row>
    <row r="212" spans="2:2" x14ac:dyDescent="0.2">
      <c r="B212" s="21"/>
    </row>
    <row r="213" spans="2:2" x14ac:dyDescent="0.2">
      <c r="B213" s="21"/>
    </row>
    <row r="214" spans="2:2" x14ac:dyDescent="0.2">
      <c r="B214" s="21"/>
    </row>
    <row r="215" spans="2:2" x14ac:dyDescent="0.2">
      <c r="B215" s="21"/>
    </row>
    <row r="216" spans="2:2" x14ac:dyDescent="0.2">
      <c r="B216" s="21"/>
    </row>
  </sheetData>
  <autoFilter ref="A5:E6" xr:uid="{00000000-0009-0000-0000-000005000000}">
    <sortState ref="A8:E39">
      <sortCondition ref="A5:A6"/>
    </sortState>
  </autoFilter>
  <mergeCells count="5">
    <mergeCell ref="A5:A6"/>
    <mergeCell ref="B5:B6"/>
    <mergeCell ref="D5:D6"/>
    <mergeCell ref="E5:E6"/>
    <mergeCell ref="H1:I1"/>
  </mergeCells>
  <hyperlinks>
    <hyperlink ref="H1:I1" location="Index!A1" display="Regresar al Índice" xr:uid="{00000000-0004-0000-05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4"/>
  <dimension ref="A1:T216"/>
  <sheetViews>
    <sheetView zoomScaleNormal="100" workbookViewId="0">
      <selection activeCell="A2" sqref="A2"/>
    </sheetView>
  </sheetViews>
  <sheetFormatPr baseColWidth="10" defaultColWidth="11.42578125" defaultRowHeight="12.75" x14ac:dyDescent="0.2"/>
  <cols>
    <col min="1" max="1" width="27.85546875" style="319" customWidth="1"/>
    <col min="2" max="2" width="16.7109375" style="86" customWidth="1"/>
    <col min="3" max="3" width="14.140625" style="319" customWidth="1"/>
    <col min="4" max="4" width="11.85546875" style="319" customWidth="1"/>
    <col min="5" max="5" width="10.85546875" style="319" customWidth="1"/>
    <col min="6" max="16384" width="11.42578125" style="319"/>
  </cols>
  <sheetData>
    <row r="1" spans="1:20" x14ac:dyDescent="0.2">
      <c r="A1" s="107" t="s">
        <v>1499</v>
      </c>
      <c r="G1" s="29"/>
      <c r="H1" s="409" t="s">
        <v>38</v>
      </c>
      <c r="I1" s="409"/>
      <c r="J1" s="29"/>
      <c r="K1" s="29"/>
      <c r="L1" s="29"/>
      <c r="M1" s="29"/>
      <c r="N1" s="29"/>
      <c r="O1" s="29"/>
      <c r="P1" s="29"/>
      <c r="Q1" s="29"/>
      <c r="R1" s="29"/>
      <c r="S1" s="29"/>
      <c r="T1" s="29"/>
    </row>
    <row r="2" spans="1:20" x14ac:dyDescent="0.2">
      <c r="A2" s="319" t="s">
        <v>278</v>
      </c>
    </row>
    <row r="4" spans="1:20" ht="45.75" customHeight="1" x14ac:dyDescent="0.2">
      <c r="A4" s="415" t="s">
        <v>279</v>
      </c>
      <c r="B4" s="114" t="s">
        <v>39</v>
      </c>
      <c r="C4" s="114" t="s">
        <v>40</v>
      </c>
      <c r="D4" s="415" t="s">
        <v>34</v>
      </c>
      <c r="E4" s="415" t="s">
        <v>280</v>
      </c>
    </row>
    <row r="5" spans="1:20" ht="13.5" thickBot="1" x14ac:dyDescent="0.25">
      <c r="A5" s="416"/>
      <c r="B5" s="114">
        <v>2023</v>
      </c>
      <c r="C5" s="114">
        <v>2023</v>
      </c>
      <c r="D5" s="416"/>
      <c r="E5" s="416"/>
    </row>
    <row r="6" spans="1:20" ht="26.25" thickBot="1" x14ac:dyDescent="0.25">
      <c r="A6" s="115" t="s">
        <v>281</v>
      </c>
      <c r="B6" s="116">
        <v>125411</v>
      </c>
      <c r="C6" s="116">
        <v>126199</v>
      </c>
      <c r="D6" s="196">
        <v>788</v>
      </c>
      <c r="E6" s="117">
        <v>6.3E-3</v>
      </c>
    </row>
    <row r="7" spans="1:20" ht="13.5" thickBot="1" x14ac:dyDescent="0.25">
      <c r="A7" s="118" t="s">
        <v>282</v>
      </c>
      <c r="B7" s="197">
        <v>397405</v>
      </c>
      <c r="C7" s="197">
        <v>399812</v>
      </c>
      <c r="D7" s="197">
        <v>2407</v>
      </c>
      <c r="E7" s="198">
        <v>6.1000000000000004E-3</v>
      </c>
    </row>
    <row r="8" spans="1:20" ht="13.5" thickBot="1" x14ac:dyDescent="0.25">
      <c r="A8" s="118" t="s">
        <v>283</v>
      </c>
      <c r="B8" s="199">
        <v>148827</v>
      </c>
      <c r="C8" s="199">
        <v>150599</v>
      </c>
      <c r="D8" s="197">
        <v>1772</v>
      </c>
      <c r="E8" s="198">
        <v>1.1900000000000001E-2</v>
      </c>
    </row>
    <row r="9" spans="1:20" ht="26.25" thickBot="1" x14ac:dyDescent="0.25">
      <c r="A9" s="119" t="s">
        <v>284</v>
      </c>
      <c r="B9" s="197">
        <v>9847</v>
      </c>
      <c r="C9" s="197">
        <v>9971</v>
      </c>
      <c r="D9" s="200">
        <v>124</v>
      </c>
      <c r="E9" s="198">
        <v>1.26E-2</v>
      </c>
    </row>
    <row r="10" spans="1:20" ht="13.5" thickBot="1" x14ac:dyDescent="0.25">
      <c r="A10" s="118" t="s">
        <v>285</v>
      </c>
      <c r="B10" s="197">
        <v>512903</v>
      </c>
      <c r="C10" s="197">
        <v>517652</v>
      </c>
      <c r="D10" s="197">
        <v>4749</v>
      </c>
      <c r="E10" s="198">
        <v>9.2999999999999992E-3</v>
      </c>
    </row>
    <row r="11" spans="1:20" ht="13.5" thickBot="1" x14ac:dyDescent="0.25">
      <c r="A11" s="118" t="s">
        <v>286</v>
      </c>
      <c r="B11" s="197">
        <v>2580</v>
      </c>
      <c r="C11" s="197">
        <v>2633</v>
      </c>
      <c r="D11" s="200">
        <v>53</v>
      </c>
      <c r="E11" s="198">
        <v>2.0500000000000001E-2</v>
      </c>
    </row>
    <row r="12" spans="1:20" ht="13.5" thickBot="1" x14ac:dyDescent="0.25">
      <c r="A12" s="118" t="s">
        <v>287</v>
      </c>
      <c r="B12" s="197">
        <v>649778</v>
      </c>
      <c r="C12" s="197">
        <v>653050</v>
      </c>
      <c r="D12" s="197">
        <v>3272</v>
      </c>
      <c r="E12" s="198">
        <v>5.0000000000000001E-3</v>
      </c>
    </row>
    <row r="13" spans="1:20" ht="13.5" thickBot="1" x14ac:dyDescent="0.25">
      <c r="A13" s="118" t="s">
        <v>288</v>
      </c>
      <c r="B13" s="197">
        <v>104505</v>
      </c>
      <c r="C13" s="197">
        <v>104603</v>
      </c>
      <c r="D13" s="200">
        <v>98</v>
      </c>
      <c r="E13" s="198">
        <v>8.9999999999999998E-4</v>
      </c>
    </row>
    <row r="14" spans="1:20" ht="13.5" thickBot="1" x14ac:dyDescent="0.25">
      <c r="A14" s="120" t="s">
        <v>53</v>
      </c>
      <c r="B14" s="121">
        <v>1951256</v>
      </c>
      <c r="C14" s="121">
        <v>1964519</v>
      </c>
      <c r="D14" s="121">
        <v>13263</v>
      </c>
      <c r="E14" s="201">
        <v>6.7999999999999996E-3</v>
      </c>
    </row>
    <row r="26" spans="2:2" x14ac:dyDescent="0.2">
      <c r="B26" s="21"/>
    </row>
    <row r="27" spans="2:2" x14ac:dyDescent="0.2">
      <c r="B27" s="21"/>
    </row>
    <row r="28" spans="2:2" x14ac:dyDescent="0.2">
      <c r="B28" s="21"/>
    </row>
    <row r="29" spans="2:2" x14ac:dyDescent="0.2">
      <c r="B29" s="21"/>
    </row>
    <row r="30" spans="2:2" x14ac:dyDescent="0.2">
      <c r="B30" s="21"/>
    </row>
    <row r="31" spans="2:2" x14ac:dyDescent="0.2">
      <c r="B31" s="21"/>
    </row>
    <row r="32" spans="2:2" x14ac:dyDescent="0.2">
      <c r="B32" s="21"/>
    </row>
    <row r="33" spans="2:2" x14ac:dyDescent="0.2">
      <c r="B33" s="21"/>
    </row>
    <row r="34" spans="2:2" x14ac:dyDescent="0.2">
      <c r="B34" s="21"/>
    </row>
    <row r="35" spans="2:2" x14ac:dyDescent="0.2">
      <c r="B35" s="21"/>
    </row>
    <row r="36" spans="2:2" x14ac:dyDescent="0.2">
      <c r="B36" s="21"/>
    </row>
    <row r="37" spans="2:2" x14ac:dyDescent="0.2">
      <c r="B37" s="21"/>
    </row>
    <row r="38" spans="2:2" x14ac:dyDescent="0.2">
      <c r="B38" s="21"/>
    </row>
    <row r="39" spans="2:2" x14ac:dyDescent="0.2">
      <c r="B39" s="21"/>
    </row>
    <row r="40" spans="2:2" x14ac:dyDescent="0.2">
      <c r="B40" s="21"/>
    </row>
    <row r="41" spans="2:2" x14ac:dyDescent="0.2">
      <c r="B41" s="21"/>
    </row>
    <row r="42" spans="2:2" x14ac:dyDescent="0.2">
      <c r="B42" s="21"/>
    </row>
    <row r="43" spans="2:2" x14ac:dyDescent="0.2">
      <c r="B43" s="21"/>
    </row>
    <row r="44" spans="2:2" x14ac:dyDescent="0.2">
      <c r="B44" s="21"/>
    </row>
    <row r="45" spans="2:2" x14ac:dyDescent="0.2">
      <c r="B45" s="21"/>
    </row>
    <row r="46" spans="2:2" x14ac:dyDescent="0.2">
      <c r="B46" s="21"/>
    </row>
    <row r="47" spans="2:2" x14ac:dyDescent="0.2">
      <c r="B47" s="21"/>
    </row>
    <row r="48" spans="2:2" x14ac:dyDescent="0.2">
      <c r="B48" s="21"/>
    </row>
    <row r="49" spans="2:2" x14ac:dyDescent="0.2">
      <c r="B49" s="21"/>
    </row>
    <row r="50" spans="2:2" x14ac:dyDescent="0.2">
      <c r="B50" s="21"/>
    </row>
    <row r="51" spans="2:2" x14ac:dyDescent="0.2">
      <c r="B51" s="21"/>
    </row>
    <row r="52" spans="2:2" x14ac:dyDescent="0.2">
      <c r="B52" s="21"/>
    </row>
    <row r="53" spans="2:2" x14ac:dyDescent="0.2">
      <c r="B53" s="21"/>
    </row>
    <row r="54" spans="2:2" x14ac:dyDescent="0.2">
      <c r="B54" s="21"/>
    </row>
    <row r="55" spans="2:2" x14ac:dyDescent="0.2">
      <c r="B55" s="21"/>
    </row>
    <row r="56" spans="2:2" x14ac:dyDescent="0.2">
      <c r="B56" s="21"/>
    </row>
    <row r="57" spans="2:2" x14ac:dyDescent="0.2">
      <c r="B57" s="21"/>
    </row>
    <row r="58" spans="2:2" x14ac:dyDescent="0.2">
      <c r="B58" s="21"/>
    </row>
    <row r="59" spans="2:2" x14ac:dyDescent="0.2">
      <c r="B59" s="21"/>
    </row>
    <row r="60" spans="2:2" x14ac:dyDescent="0.2">
      <c r="B60" s="21"/>
    </row>
    <row r="61" spans="2:2" x14ac:dyDescent="0.2">
      <c r="B61" s="21"/>
    </row>
    <row r="62" spans="2:2" x14ac:dyDescent="0.2">
      <c r="B62" s="21"/>
    </row>
    <row r="63" spans="2:2" x14ac:dyDescent="0.2">
      <c r="B63" s="21"/>
    </row>
    <row r="64" spans="2:2" x14ac:dyDescent="0.2">
      <c r="B64" s="21"/>
    </row>
    <row r="65" spans="2:2" x14ac:dyDescent="0.2">
      <c r="B65" s="21"/>
    </row>
    <row r="66" spans="2:2" x14ac:dyDescent="0.2">
      <c r="B66" s="21"/>
    </row>
    <row r="67" spans="2:2" x14ac:dyDescent="0.2">
      <c r="B67" s="21"/>
    </row>
    <row r="68" spans="2:2" x14ac:dyDescent="0.2">
      <c r="B68" s="21"/>
    </row>
    <row r="69" spans="2:2" x14ac:dyDescent="0.2">
      <c r="B69" s="21"/>
    </row>
    <row r="70" spans="2:2" x14ac:dyDescent="0.2">
      <c r="B70" s="21"/>
    </row>
    <row r="71" spans="2:2" x14ac:dyDescent="0.2">
      <c r="B71" s="21"/>
    </row>
    <row r="72" spans="2:2" x14ac:dyDescent="0.2">
      <c r="B72" s="21"/>
    </row>
    <row r="73" spans="2:2" x14ac:dyDescent="0.2">
      <c r="B73" s="21"/>
    </row>
    <row r="74" spans="2:2" x14ac:dyDescent="0.2">
      <c r="B74" s="21"/>
    </row>
    <row r="75" spans="2:2" x14ac:dyDescent="0.2">
      <c r="B75" s="21"/>
    </row>
    <row r="76" spans="2:2" x14ac:dyDescent="0.2">
      <c r="B76" s="21"/>
    </row>
    <row r="77" spans="2:2" x14ac:dyDescent="0.2">
      <c r="B77" s="21"/>
    </row>
    <row r="78" spans="2:2" x14ac:dyDescent="0.2">
      <c r="B78" s="21"/>
    </row>
    <row r="79" spans="2:2" x14ac:dyDescent="0.2">
      <c r="B79" s="21"/>
    </row>
    <row r="80" spans="2:2" x14ac:dyDescent="0.2">
      <c r="B80" s="21"/>
    </row>
    <row r="81" spans="2:2" x14ac:dyDescent="0.2">
      <c r="B81" s="21"/>
    </row>
    <row r="82" spans="2:2" x14ac:dyDescent="0.2">
      <c r="B82" s="21"/>
    </row>
    <row r="83" spans="2:2" x14ac:dyDescent="0.2">
      <c r="B83" s="21"/>
    </row>
    <row r="84" spans="2:2" x14ac:dyDescent="0.2">
      <c r="B84" s="21"/>
    </row>
    <row r="85" spans="2:2" x14ac:dyDescent="0.2">
      <c r="B85" s="21"/>
    </row>
    <row r="86" spans="2:2" x14ac:dyDescent="0.2">
      <c r="B86" s="21"/>
    </row>
    <row r="87" spans="2:2" x14ac:dyDescent="0.2">
      <c r="B87" s="21"/>
    </row>
    <row r="88" spans="2:2" x14ac:dyDescent="0.2">
      <c r="B88" s="21"/>
    </row>
    <row r="89" spans="2:2" x14ac:dyDescent="0.2">
      <c r="B89" s="21"/>
    </row>
    <row r="90" spans="2:2" x14ac:dyDescent="0.2">
      <c r="B90" s="21"/>
    </row>
    <row r="91" spans="2:2" x14ac:dyDescent="0.2">
      <c r="B91" s="21"/>
    </row>
    <row r="92" spans="2:2" x14ac:dyDescent="0.2">
      <c r="B92" s="21"/>
    </row>
    <row r="93" spans="2:2" x14ac:dyDescent="0.2">
      <c r="B93" s="21"/>
    </row>
    <row r="94" spans="2:2" x14ac:dyDescent="0.2">
      <c r="B94" s="21"/>
    </row>
    <row r="95" spans="2:2" x14ac:dyDescent="0.2">
      <c r="B95" s="21"/>
    </row>
    <row r="96" spans="2:2" x14ac:dyDescent="0.2">
      <c r="B96" s="21"/>
    </row>
    <row r="97" spans="2:2" x14ac:dyDescent="0.2">
      <c r="B97" s="21"/>
    </row>
    <row r="98" spans="2:2" x14ac:dyDescent="0.2">
      <c r="B98" s="21"/>
    </row>
    <row r="99" spans="2:2" x14ac:dyDescent="0.2">
      <c r="B99" s="21"/>
    </row>
    <row r="100" spans="2:2" x14ac:dyDescent="0.2">
      <c r="B100" s="21"/>
    </row>
    <row r="101" spans="2:2" x14ac:dyDescent="0.2">
      <c r="B101" s="21"/>
    </row>
    <row r="102" spans="2:2" x14ac:dyDescent="0.2">
      <c r="B102" s="21"/>
    </row>
    <row r="103" spans="2:2" x14ac:dyDescent="0.2">
      <c r="B103" s="21"/>
    </row>
    <row r="104" spans="2:2" x14ac:dyDescent="0.2">
      <c r="B104" s="21"/>
    </row>
    <row r="105" spans="2:2" x14ac:dyDescent="0.2">
      <c r="B105" s="21"/>
    </row>
    <row r="106" spans="2:2" x14ac:dyDescent="0.2">
      <c r="B106" s="21"/>
    </row>
    <row r="107" spans="2:2" x14ac:dyDescent="0.2">
      <c r="B107" s="21"/>
    </row>
    <row r="108" spans="2:2" x14ac:dyDescent="0.2">
      <c r="B108" s="21"/>
    </row>
    <row r="109" spans="2:2" x14ac:dyDescent="0.2">
      <c r="B109" s="21"/>
    </row>
    <row r="110" spans="2:2" x14ac:dyDescent="0.2">
      <c r="B110" s="21"/>
    </row>
    <row r="111" spans="2:2" x14ac:dyDescent="0.2">
      <c r="B111" s="21"/>
    </row>
    <row r="112" spans="2:2" x14ac:dyDescent="0.2">
      <c r="B112" s="21"/>
    </row>
    <row r="113" spans="2:2" x14ac:dyDescent="0.2">
      <c r="B113" s="21"/>
    </row>
    <row r="114" spans="2:2" x14ac:dyDescent="0.2">
      <c r="B114" s="21"/>
    </row>
    <row r="115" spans="2:2" x14ac:dyDescent="0.2">
      <c r="B115" s="21"/>
    </row>
    <row r="116" spans="2:2" x14ac:dyDescent="0.2">
      <c r="B116" s="21"/>
    </row>
    <row r="117" spans="2:2" x14ac:dyDescent="0.2">
      <c r="B117" s="21"/>
    </row>
    <row r="118" spans="2:2" x14ac:dyDescent="0.2">
      <c r="B118" s="21"/>
    </row>
    <row r="119" spans="2:2" x14ac:dyDescent="0.2">
      <c r="B119" s="21"/>
    </row>
    <row r="120" spans="2:2" x14ac:dyDescent="0.2">
      <c r="B120" s="21"/>
    </row>
    <row r="121" spans="2:2" x14ac:dyDescent="0.2">
      <c r="B121" s="21"/>
    </row>
    <row r="122" spans="2:2" x14ac:dyDescent="0.2">
      <c r="B122" s="21"/>
    </row>
    <row r="123" spans="2:2" x14ac:dyDescent="0.2">
      <c r="B123" s="21"/>
    </row>
    <row r="124" spans="2:2" x14ac:dyDescent="0.2">
      <c r="B124" s="21"/>
    </row>
    <row r="125" spans="2:2" x14ac:dyDescent="0.2">
      <c r="B125" s="21"/>
    </row>
    <row r="126" spans="2:2" x14ac:dyDescent="0.2">
      <c r="B126" s="21"/>
    </row>
    <row r="127" spans="2:2" x14ac:dyDescent="0.2">
      <c r="B127" s="21"/>
    </row>
    <row r="128" spans="2:2" x14ac:dyDescent="0.2">
      <c r="B128" s="21"/>
    </row>
    <row r="129" spans="2:2" x14ac:dyDescent="0.2">
      <c r="B129" s="21"/>
    </row>
    <row r="130" spans="2:2" x14ac:dyDescent="0.2">
      <c r="B130" s="21"/>
    </row>
    <row r="131" spans="2:2" x14ac:dyDescent="0.2">
      <c r="B131" s="21"/>
    </row>
    <row r="132" spans="2:2" x14ac:dyDescent="0.2">
      <c r="B132" s="21"/>
    </row>
    <row r="133" spans="2:2" x14ac:dyDescent="0.2">
      <c r="B133" s="21"/>
    </row>
    <row r="134" spans="2:2" x14ac:dyDescent="0.2">
      <c r="B134" s="21"/>
    </row>
    <row r="135" spans="2:2" x14ac:dyDescent="0.2">
      <c r="B135" s="21"/>
    </row>
    <row r="136" spans="2:2" x14ac:dyDescent="0.2">
      <c r="B136" s="21"/>
    </row>
    <row r="137" spans="2:2" x14ac:dyDescent="0.2">
      <c r="B137" s="21"/>
    </row>
    <row r="138" spans="2:2" x14ac:dyDescent="0.2">
      <c r="B138" s="21"/>
    </row>
    <row r="139" spans="2:2" x14ac:dyDescent="0.2">
      <c r="B139" s="21"/>
    </row>
    <row r="140" spans="2:2" x14ac:dyDescent="0.2">
      <c r="B140" s="21"/>
    </row>
    <row r="141" spans="2:2" x14ac:dyDescent="0.2">
      <c r="B141" s="21"/>
    </row>
    <row r="142" spans="2:2" x14ac:dyDescent="0.2">
      <c r="B142" s="21"/>
    </row>
    <row r="143" spans="2:2" x14ac:dyDescent="0.2">
      <c r="B143" s="21"/>
    </row>
    <row r="144" spans="2:2" x14ac:dyDescent="0.2">
      <c r="B144" s="21"/>
    </row>
    <row r="145" spans="2:2" x14ac:dyDescent="0.2">
      <c r="B145" s="21"/>
    </row>
    <row r="146" spans="2:2" x14ac:dyDescent="0.2">
      <c r="B146" s="21"/>
    </row>
    <row r="147" spans="2:2" x14ac:dyDescent="0.2">
      <c r="B147" s="21"/>
    </row>
    <row r="148" spans="2:2" x14ac:dyDescent="0.2">
      <c r="B148" s="21"/>
    </row>
    <row r="149" spans="2:2" x14ac:dyDescent="0.2">
      <c r="B149" s="21"/>
    </row>
    <row r="150" spans="2:2" x14ac:dyDescent="0.2">
      <c r="B150" s="21"/>
    </row>
    <row r="151" spans="2:2" x14ac:dyDescent="0.2">
      <c r="B151" s="21"/>
    </row>
    <row r="152" spans="2:2" x14ac:dyDescent="0.2">
      <c r="B152" s="21"/>
    </row>
    <row r="153" spans="2:2" x14ac:dyDescent="0.2">
      <c r="B153" s="21"/>
    </row>
    <row r="154" spans="2:2" x14ac:dyDescent="0.2">
      <c r="B154" s="21"/>
    </row>
    <row r="155" spans="2:2" x14ac:dyDescent="0.2">
      <c r="B155" s="21"/>
    </row>
    <row r="156" spans="2:2" x14ac:dyDescent="0.2">
      <c r="B156" s="21"/>
    </row>
    <row r="157" spans="2:2" x14ac:dyDescent="0.2">
      <c r="B157" s="21"/>
    </row>
    <row r="158" spans="2:2" x14ac:dyDescent="0.2">
      <c r="B158" s="21"/>
    </row>
    <row r="159" spans="2:2" x14ac:dyDescent="0.2">
      <c r="B159" s="21"/>
    </row>
    <row r="160" spans="2:2" x14ac:dyDescent="0.2">
      <c r="B160" s="21"/>
    </row>
    <row r="161" spans="2:2" x14ac:dyDescent="0.2">
      <c r="B161" s="21"/>
    </row>
    <row r="162" spans="2:2" x14ac:dyDescent="0.2">
      <c r="B162" s="21"/>
    </row>
    <row r="163" spans="2:2" x14ac:dyDescent="0.2">
      <c r="B163" s="21"/>
    </row>
    <row r="164" spans="2:2" x14ac:dyDescent="0.2">
      <c r="B164" s="21"/>
    </row>
    <row r="165" spans="2:2" x14ac:dyDescent="0.2">
      <c r="B165" s="21"/>
    </row>
    <row r="166" spans="2:2" x14ac:dyDescent="0.2">
      <c r="B166" s="21"/>
    </row>
    <row r="167" spans="2:2" x14ac:dyDescent="0.2">
      <c r="B167" s="21"/>
    </row>
    <row r="168" spans="2:2" x14ac:dyDescent="0.2">
      <c r="B168" s="21"/>
    </row>
    <row r="169" spans="2:2" x14ac:dyDescent="0.2">
      <c r="B169" s="21"/>
    </row>
    <row r="170" spans="2:2" x14ac:dyDescent="0.2">
      <c r="B170" s="21"/>
    </row>
    <row r="171" spans="2:2" x14ac:dyDescent="0.2">
      <c r="B171" s="21"/>
    </row>
    <row r="172" spans="2:2" x14ac:dyDescent="0.2">
      <c r="B172" s="21"/>
    </row>
    <row r="173" spans="2:2" x14ac:dyDescent="0.2">
      <c r="B173" s="21"/>
    </row>
    <row r="174" spans="2:2" x14ac:dyDescent="0.2">
      <c r="B174" s="21"/>
    </row>
    <row r="175" spans="2:2" x14ac:dyDescent="0.2">
      <c r="B175" s="21"/>
    </row>
    <row r="176" spans="2:2" x14ac:dyDescent="0.2">
      <c r="B176" s="21"/>
    </row>
    <row r="177" spans="2:2" x14ac:dyDescent="0.2">
      <c r="B177" s="21"/>
    </row>
    <row r="178" spans="2:2" x14ac:dyDescent="0.2">
      <c r="B178" s="21"/>
    </row>
    <row r="179" spans="2:2" x14ac:dyDescent="0.2">
      <c r="B179" s="21"/>
    </row>
    <row r="180" spans="2:2" x14ac:dyDescent="0.2">
      <c r="B180" s="21"/>
    </row>
    <row r="181" spans="2:2" x14ac:dyDescent="0.2">
      <c r="B181" s="21"/>
    </row>
    <row r="182" spans="2:2" x14ac:dyDescent="0.2">
      <c r="B182" s="21"/>
    </row>
    <row r="183" spans="2:2" x14ac:dyDescent="0.2">
      <c r="B183" s="21"/>
    </row>
    <row r="184" spans="2:2" x14ac:dyDescent="0.2">
      <c r="B184" s="21"/>
    </row>
    <row r="185" spans="2:2" x14ac:dyDescent="0.2">
      <c r="B185" s="21"/>
    </row>
    <row r="186" spans="2:2" x14ac:dyDescent="0.2">
      <c r="B186" s="21"/>
    </row>
    <row r="187" spans="2:2" x14ac:dyDescent="0.2">
      <c r="B187" s="21"/>
    </row>
    <row r="188" spans="2:2" x14ac:dyDescent="0.2">
      <c r="B188" s="21"/>
    </row>
    <row r="189" spans="2:2" x14ac:dyDescent="0.2">
      <c r="B189" s="21"/>
    </row>
    <row r="190" spans="2:2" x14ac:dyDescent="0.2">
      <c r="B190" s="21"/>
    </row>
    <row r="191" spans="2:2" x14ac:dyDescent="0.2">
      <c r="B191" s="21"/>
    </row>
    <row r="192" spans="2:2" x14ac:dyDescent="0.2">
      <c r="B192" s="21"/>
    </row>
    <row r="193" spans="2:2" x14ac:dyDescent="0.2">
      <c r="B193" s="21"/>
    </row>
    <row r="194" spans="2:2" x14ac:dyDescent="0.2">
      <c r="B194" s="21"/>
    </row>
    <row r="195" spans="2:2" x14ac:dyDescent="0.2">
      <c r="B195" s="21"/>
    </row>
    <row r="196" spans="2:2" x14ac:dyDescent="0.2">
      <c r="B196" s="21"/>
    </row>
    <row r="197" spans="2:2" x14ac:dyDescent="0.2">
      <c r="B197" s="21"/>
    </row>
    <row r="198" spans="2:2" x14ac:dyDescent="0.2">
      <c r="B198" s="21"/>
    </row>
    <row r="199" spans="2:2" x14ac:dyDescent="0.2">
      <c r="B199" s="21"/>
    </row>
    <row r="200" spans="2:2" x14ac:dyDescent="0.2">
      <c r="B200" s="21"/>
    </row>
    <row r="201" spans="2:2" x14ac:dyDescent="0.2">
      <c r="B201" s="21"/>
    </row>
    <row r="202" spans="2:2" x14ac:dyDescent="0.2">
      <c r="B202" s="21"/>
    </row>
    <row r="203" spans="2:2" x14ac:dyDescent="0.2">
      <c r="B203" s="21"/>
    </row>
    <row r="204" spans="2:2" x14ac:dyDescent="0.2">
      <c r="B204" s="21"/>
    </row>
    <row r="205" spans="2:2" x14ac:dyDescent="0.2">
      <c r="B205" s="21"/>
    </row>
    <row r="206" spans="2:2" x14ac:dyDescent="0.2">
      <c r="B206" s="21"/>
    </row>
    <row r="207" spans="2:2" x14ac:dyDescent="0.2">
      <c r="B207" s="21"/>
    </row>
    <row r="208" spans="2:2" x14ac:dyDescent="0.2">
      <c r="B208" s="21"/>
    </row>
    <row r="209" spans="2:2" x14ac:dyDescent="0.2">
      <c r="B209" s="21"/>
    </row>
    <row r="210" spans="2:2" x14ac:dyDescent="0.2">
      <c r="B210" s="21"/>
    </row>
    <row r="211" spans="2:2" x14ac:dyDescent="0.2">
      <c r="B211" s="21"/>
    </row>
    <row r="212" spans="2:2" x14ac:dyDescent="0.2">
      <c r="B212" s="21"/>
    </row>
    <row r="213" spans="2:2" x14ac:dyDescent="0.2">
      <c r="B213" s="21"/>
    </row>
    <row r="214" spans="2:2" x14ac:dyDescent="0.2">
      <c r="B214" s="21"/>
    </row>
    <row r="215" spans="2:2" x14ac:dyDescent="0.2">
      <c r="B215" s="21"/>
    </row>
    <row r="216" spans="2:2" x14ac:dyDescent="0.2">
      <c r="B216" s="21"/>
    </row>
  </sheetData>
  <mergeCells count="4">
    <mergeCell ref="H1:I1"/>
    <mergeCell ref="A4:A5"/>
    <mergeCell ref="D4:D5"/>
    <mergeCell ref="E4:E5"/>
  </mergeCells>
  <hyperlinks>
    <hyperlink ref="H1:I1" location="Index!A1" display="Regresar al Índice" xr:uid="{00000000-0004-0000-0600-000000000000}"/>
  </hyperlinks>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01F26-601B-4562-AD34-AAD04942F84C}">
  <sheetPr codeName="Hoja1"/>
  <dimension ref="A1:I39"/>
  <sheetViews>
    <sheetView workbookViewId="0">
      <selection activeCell="A2" sqref="A2"/>
    </sheetView>
  </sheetViews>
  <sheetFormatPr baseColWidth="10" defaultRowHeight="12.75" x14ac:dyDescent="0.2"/>
  <cols>
    <col min="1" max="1" width="17" style="107" customWidth="1"/>
    <col min="2" max="16384" width="11.42578125" style="107"/>
  </cols>
  <sheetData>
    <row r="1" spans="1:9" x14ac:dyDescent="0.2">
      <c r="A1" s="107" t="s">
        <v>1482</v>
      </c>
      <c r="H1" s="408" t="s">
        <v>38</v>
      </c>
      <c r="I1" s="408"/>
    </row>
    <row r="6" spans="1:9" x14ac:dyDescent="0.2">
      <c r="A6" s="254" t="s">
        <v>2</v>
      </c>
      <c r="B6" s="254" t="s">
        <v>1290</v>
      </c>
      <c r="C6" s="254" t="s">
        <v>1291</v>
      </c>
      <c r="D6" s="254" t="s">
        <v>53</v>
      </c>
      <c r="E6" s="254" t="s">
        <v>1353</v>
      </c>
    </row>
    <row r="7" spans="1:9" x14ac:dyDescent="0.2">
      <c r="A7" s="154" t="s">
        <v>3</v>
      </c>
      <c r="B7" s="155">
        <v>1679</v>
      </c>
      <c r="C7" s="155">
        <v>20339</v>
      </c>
      <c r="D7" s="155">
        <v>22018</v>
      </c>
      <c r="E7" s="156">
        <v>0.92400000000000004</v>
      </c>
    </row>
    <row r="8" spans="1:9" x14ac:dyDescent="0.2">
      <c r="A8" s="157" t="s">
        <v>627</v>
      </c>
      <c r="B8" s="158">
        <v>3157</v>
      </c>
      <c r="C8" s="158">
        <v>44585</v>
      </c>
      <c r="D8" s="158">
        <v>47742</v>
      </c>
      <c r="E8" s="159">
        <v>0.93400000000000005</v>
      </c>
    </row>
    <row r="9" spans="1:9" x14ac:dyDescent="0.2">
      <c r="A9" s="154" t="s">
        <v>624</v>
      </c>
      <c r="B9" s="155">
        <v>2000</v>
      </c>
      <c r="C9" s="155">
        <v>21252</v>
      </c>
      <c r="D9" s="155">
        <v>23252</v>
      </c>
      <c r="E9" s="156">
        <v>0.91400000000000003</v>
      </c>
    </row>
    <row r="10" spans="1:9" x14ac:dyDescent="0.2">
      <c r="A10" s="157" t="s">
        <v>6</v>
      </c>
      <c r="B10" s="158">
        <v>1860</v>
      </c>
      <c r="C10" s="158">
        <v>18805</v>
      </c>
      <c r="D10" s="158">
        <v>20665</v>
      </c>
      <c r="E10" s="159">
        <v>0.91</v>
      </c>
    </row>
    <row r="11" spans="1:9" x14ac:dyDescent="0.2">
      <c r="A11" s="154" t="s">
        <v>7</v>
      </c>
      <c r="B11" s="155">
        <v>5606</v>
      </c>
      <c r="C11" s="155">
        <v>66362</v>
      </c>
      <c r="D11" s="155">
        <v>71968</v>
      </c>
      <c r="E11" s="156">
        <v>0.92200000000000004</v>
      </c>
    </row>
    <row r="12" spans="1:9" x14ac:dyDescent="0.2">
      <c r="A12" s="157" t="s">
        <v>8</v>
      </c>
      <c r="B12" s="158">
        <v>3566</v>
      </c>
      <c r="C12" s="158">
        <v>44119</v>
      </c>
      <c r="D12" s="158">
        <v>47685</v>
      </c>
      <c r="E12" s="159">
        <v>0.92500000000000004</v>
      </c>
    </row>
    <row r="13" spans="1:9" x14ac:dyDescent="0.2">
      <c r="A13" s="154" t="s">
        <v>625</v>
      </c>
      <c r="B13" s="155">
        <v>31598</v>
      </c>
      <c r="C13" s="155">
        <v>185985</v>
      </c>
      <c r="D13" s="155">
        <v>217583</v>
      </c>
      <c r="E13" s="156">
        <v>0.85499999999999998</v>
      </c>
    </row>
    <row r="14" spans="1:9" x14ac:dyDescent="0.2">
      <c r="A14" s="157" t="s">
        <v>10</v>
      </c>
      <c r="B14" s="158">
        <v>8556</v>
      </c>
      <c r="C14" s="158">
        <v>35938</v>
      </c>
      <c r="D14" s="158">
        <v>44494</v>
      </c>
      <c r="E14" s="159">
        <v>0.80800000000000005</v>
      </c>
    </row>
    <row r="15" spans="1:9" x14ac:dyDescent="0.2">
      <c r="A15" s="154" t="s">
        <v>11</v>
      </c>
      <c r="B15" s="155">
        <v>2209</v>
      </c>
      <c r="C15" s="155">
        <v>13475</v>
      </c>
      <c r="D15" s="155">
        <v>15684</v>
      </c>
      <c r="E15" s="156">
        <v>0.85899999999999999</v>
      </c>
    </row>
    <row r="16" spans="1:9" x14ac:dyDescent="0.2">
      <c r="A16" s="157" t="s">
        <v>12</v>
      </c>
      <c r="B16" s="158">
        <v>2948</v>
      </c>
      <c r="C16" s="158">
        <v>24629</v>
      </c>
      <c r="D16" s="158">
        <v>27577</v>
      </c>
      <c r="E16" s="159">
        <v>0.89300000000000002</v>
      </c>
    </row>
    <row r="17" spans="1:5" x14ac:dyDescent="0.2">
      <c r="A17" s="154" t="s">
        <v>629</v>
      </c>
      <c r="B17" s="155">
        <v>31527</v>
      </c>
      <c r="C17" s="155">
        <v>336260</v>
      </c>
      <c r="D17" s="155">
        <v>367787</v>
      </c>
      <c r="E17" s="156">
        <v>0.91400000000000003</v>
      </c>
    </row>
    <row r="18" spans="1:5" x14ac:dyDescent="0.2">
      <c r="A18" s="157" t="s">
        <v>14</v>
      </c>
      <c r="B18" s="158">
        <v>12350</v>
      </c>
      <c r="C18" s="158">
        <v>103824</v>
      </c>
      <c r="D18" s="158">
        <v>116174</v>
      </c>
      <c r="E18" s="159">
        <v>0.89400000000000002</v>
      </c>
    </row>
    <row r="19" spans="1:5" x14ac:dyDescent="0.2">
      <c r="A19" s="154" t="s">
        <v>15</v>
      </c>
      <c r="B19" s="155">
        <v>5218</v>
      </c>
      <c r="C19" s="155">
        <v>54133</v>
      </c>
      <c r="D19" s="155">
        <v>59351</v>
      </c>
      <c r="E19" s="156">
        <v>0.91200000000000003</v>
      </c>
    </row>
    <row r="20" spans="1:5" x14ac:dyDescent="0.2">
      <c r="A20" s="157" t="s">
        <v>16</v>
      </c>
      <c r="B20" s="158">
        <v>2956</v>
      </c>
      <c r="C20" s="158">
        <v>65449</v>
      </c>
      <c r="D20" s="158">
        <v>68405</v>
      </c>
      <c r="E20" s="159">
        <v>0.95699999999999996</v>
      </c>
    </row>
    <row r="21" spans="1:5" x14ac:dyDescent="0.2">
      <c r="A21" s="154" t="s">
        <v>0</v>
      </c>
      <c r="B21" s="155">
        <v>29798</v>
      </c>
      <c r="C21" s="155">
        <v>143913</v>
      </c>
      <c r="D21" s="155">
        <v>173711</v>
      </c>
      <c r="E21" s="156">
        <v>0.82799999999999996</v>
      </c>
    </row>
    <row r="22" spans="1:5" x14ac:dyDescent="0.2">
      <c r="A22" s="157" t="s">
        <v>17</v>
      </c>
      <c r="B22" s="158">
        <v>3808</v>
      </c>
      <c r="C22" s="158">
        <v>79627</v>
      </c>
      <c r="D22" s="158">
        <v>83435</v>
      </c>
      <c r="E22" s="159">
        <v>0.95399999999999996</v>
      </c>
    </row>
    <row r="23" spans="1:5" x14ac:dyDescent="0.2">
      <c r="A23" s="154" t="s">
        <v>18</v>
      </c>
      <c r="B23" s="155">
        <v>13617</v>
      </c>
      <c r="C23" s="155">
        <v>56398</v>
      </c>
      <c r="D23" s="155">
        <v>70015</v>
      </c>
      <c r="E23" s="156">
        <v>0.80600000000000005</v>
      </c>
    </row>
    <row r="24" spans="1:5" x14ac:dyDescent="0.2">
      <c r="A24" s="157" t="s">
        <v>19</v>
      </c>
      <c r="B24" s="158">
        <v>1823</v>
      </c>
      <c r="C24" s="158">
        <v>21569</v>
      </c>
      <c r="D24" s="158">
        <v>23392</v>
      </c>
      <c r="E24" s="159">
        <v>0.92200000000000004</v>
      </c>
    </row>
    <row r="25" spans="1:5" x14ac:dyDescent="0.2">
      <c r="A25" s="154" t="s">
        <v>626</v>
      </c>
      <c r="B25" s="155">
        <v>14906</v>
      </c>
      <c r="C25" s="155">
        <v>76640</v>
      </c>
      <c r="D25" s="155">
        <v>91546</v>
      </c>
      <c r="E25" s="156">
        <v>0.83699999999999997</v>
      </c>
    </row>
    <row r="26" spans="1:5" x14ac:dyDescent="0.2">
      <c r="A26" s="157" t="s">
        <v>21</v>
      </c>
      <c r="B26" s="158">
        <v>4646</v>
      </c>
      <c r="C26" s="158">
        <v>62887</v>
      </c>
      <c r="D26" s="158">
        <v>67533</v>
      </c>
      <c r="E26" s="159">
        <v>0.93100000000000005</v>
      </c>
    </row>
    <row r="27" spans="1:5" x14ac:dyDescent="0.2">
      <c r="A27" s="154" t="s">
        <v>22</v>
      </c>
      <c r="B27" s="155">
        <v>9716</v>
      </c>
      <c r="C27" s="155">
        <v>138694</v>
      </c>
      <c r="D27" s="155">
        <v>148410</v>
      </c>
      <c r="E27" s="156">
        <v>0.93500000000000005</v>
      </c>
    </row>
    <row r="28" spans="1:5" x14ac:dyDescent="0.2">
      <c r="A28" s="157" t="s">
        <v>23</v>
      </c>
      <c r="B28" s="158">
        <v>3758</v>
      </c>
      <c r="C28" s="158">
        <v>47833</v>
      </c>
      <c r="D28" s="158">
        <v>51591</v>
      </c>
      <c r="E28" s="159">
        <v>0.92700000000000005</v>
      </c>
    </row>
    <row r="29" spans="1:5" x14ac:dyDescent="0.2">
      <c r="A29" s="154" t="s">
        <v>623</v>
      </c>
      <c r="B29" s="155">
        <v>3039</v>
      </c>
      <c r="C29" s="155">
        <v>34707</v>
      </c>
      <c r="D29" s="155">
        <v>37746</v>
      </c>
      <c r="E29" s="156">
        <v>0.91900000000000004</v>
      </c>
    </row>
    <row r="30" spans="1:5" x14ac:dyDescent="0.2">
      <c r="A30" s="157" t="s">
        <v>628</v>
      </c>
      <c r="B30" s="158">
        <v>6747</v>
      </c>
      <c r="C30" s="158">
        <v>47794</v>
      </c>
      <c r="D30" s="158">
        <v>54541</v>
      </c>
      <c r="E30" s="159">
        <v>0.876</v>
      </c>
    </row>
    <row r="31" spans="1:5" x14ac:dyDescent="0.2">
      <c r="A31" s="154" t="s">
        <v>26</v>
      </c>
      <c r="B31" s="155">
        <v>1918</v>
      </c>
      <c r="C31" s="155">
        <v>46623</v>
      </c>
      <c r="D31" s="155">
        <v>48541</v>
      </c>
      <c r="E31" s="156">
        <v>0.96</v>
      </c>
    </row>
    <row r="32" spans="1:5" x14ac:dyDescent="0.2">
      <c r="A32" s="157" t="s">
        <v>27</v>
      </c>
      <c r="B32" s="158">
        <v>7819</v>
      </c>
      <c r="C32" s="158">
        <v>33535</v>
      </c>
      <c r="D32" s="158">
        <v>41354</v>
      </c>
      <c r="E32" s="159">
        <v>0.81100000000000005</v>
      </c>
    </row>
    <row r="33" spans="1:5" x14ac:dyDescent="0.2">
      <c r="A33" s="154" t="s">
        <v>28</v>
      </c>
      <c r="B33" s="155">
        <v>4139</v>
      </c>
      <c r="C33" s="155">
        <v>55142</v>
      </c>
      <c r="D33" s="155">
        <v>59281</v>
      </c>
      <c r="E33" s="156">
        <v>0.93</v>
      </c>
    </row>
    <row r="34" spans="1:5" x14ac:dyDescent="0.2">
      <c r="A34" s="157" t="s">
        <v>29</v>
      </c>
      <c r="B34" s="158">
        <v>5594</v>
      </c>
      <c r="C34" s="158">
        <v>44990</v>
      </c>
      <c r="D34" s="158">
        <v>50584</v>
      </c>
      <c r="E34" s="159">
        <v>0.88900000000000001</v>
      </c>
    </row>
    <row r="35" spans="1:5" x14ac:dyDescent="0.2">
      <c r="A35" s="154" t="s">
        <v>30</v>
      </c>
      <c r="B35" s="155">
        <v>1166</v>
      </c>
      <c r="C35" s="155">
        <v>24559</v>
      </c>
      <c r="D35" s="155">
        <v>25725</v>
      </c>
      <c r="E35" s="156">
        <v>0.95499999999999996</v>
      </c>
    </row>
    <row r="36" spans="1:5" x14ac:dyDescent="0.2">
      <c r="A36" s="157" t="s">
        <v>31</v>
      </c>
      <c r="B36" s="158">
        <v>9594</v>
      </c>
      <c r="C36" s="158">
        <v>175058</v>
      </c>
      <c r="D36" s="158">
        <v>184652</v>
      </c>
      <c r="E36" s="159">
        <v>0.94799999999999995</v>
      </c>
    </row>
    <row r="37" spans="1:5" x14ac:dyDescent="0.2">
      <c r="A37" s="154" t="s">
        <v>32</v>
      </c>
      <c r="B37" s="155">
        <v>9206</v>
      </c>
      <c r="C37" s="155">
        <v>55885</v>
      </c>
      <c r="D37" s="155">
        <v>65091</v>
      </c>
      <c r="E37" s="156">
        <v>0.85899999999999999</v>
      </c>
    </row>
    <row r="38" spans="1:5" x14ac:dyDescent="0.2">
      <c r="A38" s="157" t="s">
        <v>33</v>
      </c>
      <c r="B38" s="158">
        <v>1262</v>
      </c>
      <c r="C38" s="158">
        <v>23806</v>
      </c>
      <c r="D38" s="158">
        <v>25068</v>
      </c>
      <c r="E38" s="159">
        <v>0.95</v>
      </c>
    </row>
    <row r="39" spans="1:5" x14ac:dyDescent="0.2">
      <c r="A39" s="160" t="s">
        <v>1</v>
      </c>
      <c r="B39" s="161">
        <v>247786</v>
      </c>
      <c r="C39" s="161">
        <v>2204815</v>
      </c>
      <c r="D39" s="161">
        <v>2452601</v>
      </c>
      <c r="E39" s="162">
        <v>0.89900000000000002</v>
      </c>
    </row>
  </sheetData>
  <mergeCells count="1">
    <mergeCell ref="H1:I1"/>
  </mergeCells>
  <hyperlinks>
    <hyperlink ref="H1:I1" location="Index!A1" display="Regresar al Índice" xr:uid="{0DBF23F7-10F7-4DA7-B0A0-77E0FDBA3061}"/>
  </hyperlink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6"/>
  <dimension ref="A1:T216"/>
  <sheetViews>
    <sheetView zoomScaleNormal="100" workbookViewId="0">
      <selection activeCell="A2" sqref="A2"/>
    </sheetView>
  </sheetViews>
  <sheetFormatPr baseColWidth="10" defaultColWidth="11.42578125" defaultRowHeight="12.75" x14ac:dyDescent="0.2"/>
  <cols>
    <col min="1" max="1" width="27.140625" style="319" customWidth="1"/>
    <col min="2" max="2" width="16" style="86" customWidth="1"/>
    <col min="3" max="3" width="13.42578125" style="319" customWidth="1"/>
    <col min="4" max="4" width="11.85546875" style="319" customWidth="1"/>
    <col min="5" max="5" width="12.85546875" style="319" customWidth="1"/>
    <col min="6" max="16384" width="11.42578125" style="319"/>
  </cols>
  <sheetData>
    <row r="1" spans="1:20" x14ac:dyDescent="0.2">
      <c r="A1" s="107" t="s">
        <v>1500</v>
      </c>
      <c r="G1" s="29"/>
      <c r="H1" s="409" t="s">
        <v>38</v>
      </c>
      <c r="I1" s="409"/>
      <c r="J1" s="29"/>
      <c r="K1" s="29"/>
      <c r="L1" s="29"/>
      <c r="M1" s="29"/>
      <c r="N1" s="29"/>
      <c r="O1" s="29"/>
      <c r="P1" s="29"/>
      <c r="Q1" s="29"/>
      <c r="R1" s="29"/>
      <c r="S1" s="29"/>
      <c r="T1" s="29"/>
    </row>
    <row r="2" spans="1:20" x14ac:dyDescent="0.2">
      <c r="A2" s="319" t="s">
        <v>278</v>
      </c>
    </row>
    <row r="4" spans="1:20" ht="50.25" customHeight="1" x14ac:dyDescent="0.2">
      <c r="A4" s="415" t="s">
        <v>279</v>
      </c>
      <c r="B4" s="114" t="s">
        <v>40</v>
      </c>
      <c r="C4" s="114" t="s">
        <v>40</v>
      </c>
      <c r="D4" s="415" t="s">
        <v>34</v>
      </c>
      <c r="E4" s="114" t="s">
        <v>52</v>
      </c>
    </row>
    <row r="5" spans="1:20" x14ac:dyDescent="0.2">
      <c r="A5" s="415"/>
      <c r="B5" s="114">
        <v>2022</v>
      </c>
      <c r="C5" s="114">
        <v>2023</v>
      </c>
      <c r="D5" s="415"/>
      <c r="E5" s="114" t="s">
        <v>296</v>
      </c>
    </row>
    <row r="6" spans="1:20" ht="13.5" thickBot="1" x14ac:dyDescent="0.25">
      <c r="A6" s="416"/>
      <c r="B6" s="403"/>
      <c r="C6" s="403"/>
      <c r="D6" s="416"/>
      <c r="E6" s="114" t="s">
        <v>1475</v>
      </c>
    </row>
    <row r="7" spans="1:20" ht="26.25" thickBot="1" x14ac:dyDescent="0.25">
      <c r="A7" s="115" t="s">
        <v>281</v>
      </c>
      <c r="B7" s="116">
        <v>123302</v>
      </c>
      <c r="C7" s="116">
        <v>126199</v>
      </c>
      <c r="D7" s="116">
        <v>2897</v>
      </c>
      <c r="E7" s="117">
        <v>2.35E-2</v>
      </c>
    </row>
    <row r="8" spans="1:20" ht="13.5" thickBot="1" x14ac:dyDescent="0.25">
      <c r="A8" s="118" t="s">
        <v>282</v>
      </c>
      <c r="B8" s="197">
        <v>388746</v>
      </c>
      <c r="C8" s="197">
        <v>399812</v>
      </c>
      <c r="D8" s="197">
        <v>11066</v>
      </c>
      <c r="E8" s="198">
        <v>2.8500000000000001E-2</v>
      </c>
    </row>
    <row r="9" spans="1:20" ht="13.5" thickBot="1" x14ac:dyDescent="0.25">
      <c r="A9" s="118" t="s">
        <v>283</v>
      </c>
      <c r="B9" s="199">
        <v>136388</v>
      </c>
      <c r="C9" s="199">
        <v>150599</v>
      </c>
      <c r="D9" s="197">
        <v>14211</v>
      </c>
      <c r="E9" s="198">
        <v>0.1042</v>
      </c>
    </row>
    <row r="10" spans="1:20" ht="26.25" thickBot="1" x14ac:dyDescent="0.25">
      <c r="A10" s="119" t="s">
        <v>284</v>
      </c>
      <c r="B10" s="197">
        <v>9550</v>
      </c>
      <c r="C10" s="197">
        <v>9971</v>
      </c>
      <c r="D10" s="200">
        <v>421</v>
      </c>
      <c r="E10" s="198">
        <v>4.41E-2</v>
      </c>
    </row>
    <row r="11" spans="1:20" ht="13.5" thickBot="1" x14ac:dyDescent="0.25">
      <c r="A11" s="118" t="s">
        <v>285</v>
      </c>
      <c r="B11" s="197">
        <v>487818</v>
      </c>
      <c r="C11" s="197">
        <v>517652</v>
      </c>
      <c r="D11" s="197">
        <v>29834</v>
      </c>
      <c r="E11" s="198">
        <v>6.1199999999999997E-2</v>
      </c>
    </row>
    <row r="12" spans="1:20" ht="13.5" thickBot="1" x14ac:dyDescent="0.25">
      <c r="A12" s="118" t="s">
        <v>286</v>
      </c>
      <c r="B12" s="197">
        <v>2643</v>
      </c>
      <c r="C12" s="197">
        <v>2633</v>
      </c>
      <c r="D12" s="200">
        <v>-10</v>
      </c>
      <c r="E12" s="198">
        <v>-3.8E-3</v>
      </c>
    </row>
    <row r="13" spans="1:20" ht="13.5" thickBot="1" x14ac:dyDescent="0.25">
      <c r="A13" s="118" t="s">
        <v>287</v>
      </c>
      <c r="B13" s="197">
        <v>626630</v>
      </c>
      <c r="C13" s="197">
        <v>653050</v>
      </c>
      <c r="D13" s="197">
        <v>26420</v>
      </c>
      <c r="E13" s="198">
        <v>4.2200000000000001E-2</v>
      </c>
    </row>
    <row r="14" spans="1:20" ht="13.5" thickBot="1" x14ac:dyDescent="0.25">
      <c r="A14" s="118" t="s">
        <v>288</v>
      </c>
      <c r="B14" s="197">
        <v>99545</v>
      </c>
      <c r="C14" s="197">
        <v>104603</v>
      </c>
      <c r="D14" s="197">
        <v>5058</v>
      </c>
      <c r="E14" s="198">
        <v>5.0799999999999998E-2</v>
      </c>
    </row>
    <row r="15" spans="1:20" ht="13.5" thickBot="1" x14ac:dyDescent="0.25">
      <c r="A15" s="120" t="s">
        <v>53</v>
      </c>
      <c r="B15" s="121">
        <v>1874622</v>
      </c>
      <c r="C15" s="121">
        <v>1964519</v>
      </c>
      <c r="D15" s="121">
        <v>89897</v>
      </c>
      <c r="E15" s="201">
        <v>4.8000000000000001E-2</v>
      </c>
    </row>
    <row r="27" spans="2:5" x14ac:dyDescent="0.2">
      <c r="B27" s="21">
        <v>8</v>
      </c>
      <c r="C27" s="319" t="s">
        <v>1289</v>
      </c>
      <c r="D27" s="319">
        <v>99824</v>
      </c>
      <c r="E27" s="319">
        <f>SUM(D26:D27)</f>
        <v>99824</v>
      </c>
    </row>
    <row r="28" spans="2:5" x14ac:dyDescent="0.2">
      <c r="B28" s="86">
        <v>9</v>
      </c>
    </row>
    <row r="29" spans="2:5" x14ac:dyDescent="0.2">
      <c r="B29" s="21"/>
    </row>
    <row r="30" spans="2:5" x14ac:dyDescent="0.2">
      <c r="B30" s="21"/>
    </row>
    <row r="31" spans="2:5" x14ac:dyDescent="0.2">
      <c r="B31" s="21"/>
    </row>
    <row r="32" spans="2:5" x14ac:dyDescent="0.2">
      <c r="B32" s="21"/>
    </row>
    <row r="33" spans="2:2" x14ac:dyDescent="0.2">
      <c r="B33" s="21"/>
    </row>
    <row r="34" spans="2:2" x14ac:dyDescent="0.2">
      <c r="B34" s="21"/>
    </row>
    <row r="35" spans="2:2" x14ac:dyDescent="0.2">
      <c r="B35" s="21"/>
    </row>
    <row r="36" spans="2:2" x14ac:dyDescent="0.2">
      <c r="B36" s="21"/>
    </row>
    <row r="37" spans="2:2" x14ac:dyDescent="0.2">
      <c r="B37" s="21"/>
    </row>
    <row r="38" spans="2:2" x14ac:dyDescent="0.2">
      <c r="B38" s="21"/>
    </row>
    <row r="39" spans="2:2" x14ac:dyDescent="0.2">
      <c r="B39" s="21"/>
    </row>
    <row r="40" spans="2:2" x14ac:dyDescent="0.2">
      <c r="B40" s="21"/>
    </row>
    <row r="41" spans="2:2" x14ac:dyDescent="0.2">
      <c r="B41" s="21"/>
    </row>
    <row r="42" spans="2:2" x14ac:dyDescent="0.2">
      <c r="B42" s="21"/>
    </row>
    <row r="43" spans="2:2" x14ac:dyDescent="0.2">
      <c r="B43" s="21"/>
    </row>
    <row r="44" spans="2:2" x14ac:dyDescent="0.2">
      <c r="B44" s="21"/>
    </row>
    <row r="45" spans="2:2" x14ac:dyDescent="0.2">
      <c r="B45" s="21"/>
    </row>
    <row r="46" spans="2:2" x14ac:dyDescent="0.2">
      <c r="B46" s="21"/>
    </row>
    <row r="47" spans="2:2" x14ac:dyDescent="0.2">
      <c r="B47" s="21"/>
    </row>
    <row r="48" spans="2:2" x14ac:dyDescent="0.2">
      <c r="B48" s="21"/>
    </row>
    <row r="49" spans="2:2" x14ac:dyDescent="0.2">
      <c r="B49" s="21"/>
    </row>
    <row r="50" spans="2:2" x14ac:dyDescent="0.2">
      <c r="B50" s="21"/>
    </row>
    <row r="51" spans="2:2" x14ac:dyDescent="0.2">
      <c r="B51" s="21"/>
    </row>
    <row r="52" spans="2:2" x14ac:dyDescent="0.2">
      <c r="B52" s="21"/>
    </row>
    <row r="53" spans="2:2" x14ac:dyDescent="0.2">
      <c r="B53" s="21"/>
    </row>
    <row r="54" spans="2:2" x14ac:dyDescent="0.2">
      <c r="B54" s="21"/>
    </row>
    <row r="55" spans="2:2" x14ac:dyDescent="0.2">
      <c r="B55" s="21"/>
    </row>
    <row r="56" spans="2:2" x14ac:dyDescent="0.2">
      <c r="B56" s="21"/>
    </row>
    <row r="57" spans="2:2" x14ac:dyDescent="0.2">
      <c r="B57" s="21"/>
    </row>
    <row r="58" spans="2:2" x14ac:dyDescent="0.2">
      <c r="B58" s="21"/>
    </row>
    <row r="59" spans="2:2" x14ac:dyDescent="0.2">
      <c r="B59" s="21"/>
    </row>
    <row r="60" spans="2:2" x14ac:dyDescent="0.2">
      <c r="B60" s="21"/>
    </row>
    <row r="61" spans="2:2" x14ac:dyDescent="0.2">
      <c r="B61" s="21"/>
    </row>
    <row r="62" spans="2:2" x14ac:dyDescent="0.2">
      <c r="B62" s="21"/>
    </row>
    <row r="63" spans="2:2" x14ac:dyDescent="0.2">
      <c r="B63" s="21"/>
    </row>
    <row r="64" spans="2:2" x14ac:dyDescent="0.2">
      <c r="B64" s="21"/>
    </row>
    <row r="65" spans="2:2" x14ac:dyDescent="0.2">
      <c r="B65" s="21"/>
    </row>
    <row r="66" spans="2:2" x14ac:dyDescent="0.2">
      <c r="B66" s="21"/>
    </row>
    <row r="67" spans="2:2" x14ac:dyDescent="0.2">
      <c r="B67" s="21"/>
    </row>
    <row r="68" spans="2:2" x14ac:dyDescent="0.2">
      <c r="B68" s="21"/>
    </row>
    <row r="69" spans="2:2" x14ac:dyDescent="0.2">
      <c r="B69" s="21"/>
    </row>
    <row r="70" spans="2:2" x14ac:dyDescent="0.2">
      <c r="B70" s="21"/>
    </row>
    <row r="71" spans="2:2" x14ac:dyDescent="0.2">
      <c r="B71" s="21"/>
    </row>
    <row r="72" spans="2:2" x14ac:dyDescent="0.2">
      <c r="B72" s="21"/>
    </row>
    <row r="73" spans="2:2" x14ac:dyDescent="0.2">
      <c r="B73" s="21"/>
    </row>
    <row r="74" spans="2:2" x14ac:dyDescent="0.2">
      <c r="B74" s="21"/>
    </row>
    <row r="75" spans="2:2" x14ac:dyDescent="0.2">
      <c r="B75" s="21"/>
    </row>
    <row r="76" spans="2:2" x14ac:dyDescent="0.2">
      <c r="B76" s="21"/>
    </row>
    <row r="77" spans="2:2" x14ac:dyDescent="0.2">
      <c r="B77" s="21"/>
    </row>
    <row r="78" spans="2:2" x14ac:dyDescent="0.2">
      <c r="B78" s="21"/>
    </row>
    <row r="79" spans="2:2" x14ac:dyDescent="0.2">
      <c r="B79" s="21"/>
    </row>
    <row r="80" spans="2:2" x14ac:dyDescent="0.2">
      <c r="B80" s="21"/>
    </row>
    <row r="81" spans="2:2" x14ac:dyDescent="0.2">
      <c r="B81" s="21"/>
    </row>
    <row r="82" spans="2:2" x14ac:dyDescent="0.2">
      <c r="B82" s="21"/>
    </row>
    <row r="83" spans="2:2" x14ac:dyDescent="0.2">
      <c r="B83" s="21"/>
    </row>
    <row r="84" spans="2:2" x14ac:dyDescent="0.2">
      <c r="B84" s="21"/>
    </row>
    <row r="85" spans="2:2" x14ac:dyDescent="0.2">
      <c r="B85" s="21"/>
    </row>
    <row r="86" spans="2:2" x14ac:dyDescent="0.2">
      <c r="B86" s="21"/>
    </row>
    <row r="87" spans="2:2" x14ac:dyDescent="0.2">
      <c r="B87" s="21"/>
    </row>
    <row r="88" spans="2:2" x14ac:dyDescent="0.2">
      <c r="B88" s="21"/>
    </row>
    <row r="89" spans="2:2" x14ac:dyDescent="0.2">
      <c r="B89" s="21"/>
    </row>
    <row r="90" spans="2:2" x14ac:dyDescent="0.2">
      <c r="B90" s="21"/>
    </row>
    <row r="91" spans="2:2" x14ac:dyDescent="0.2">
      <c r="B91" s="21"/>
    </row>
    <row r="92" spans="2:2" x14ac:dyDescent="0.2">
      <c r="B92" s="21"/>
    </row>
    <row r="93" spans="2:2" x14ac:dyDescent="0.2">
      <c r="B93" s="21"/>
    </row>
    <row r="94" spans="2:2" x14ac:dyDescent="0.2">
      <c r="B94" s="21"/>
    </row>
    <row r="95" spans="2:2" x14ac:dyDescent="0.2">
      <c r="B95" s="21"/>
    </row>
    <row r="96" spans="2:2" x14ac:dyDescent="0.2">
      <c r="B96" s="21"/>
    </row>
    <row r="97" spans="2:2" x14ac:dyDescent="0.2">
      <c r="B97" s="21"/>
    </row>
    <row r="98" spans="2:2" x14ac:dyDescent="0.2">
      <c r="B98" s="21"/>
    </row>
    <row r="99" spans="2:2" x14ac:dyDescent="0.2">
      <c r="B99" s="21"/>
    </row>
    <row r="100" spans="2:2" x14ac:dyDescent="0.2">
      <c r="B100" s="21"/>
    </row>
    <row r="101" spans="2:2" x14ac:dyDescent="0.2">
      <c r="B101" s="21"/>
    </row>
    <row r="102" spans="2:2" x14ac:dyDescent="0.2">
      <c r="B102" s="21"/>
    </row>
    <row r="103" spans="2:2" x14ac:dyDescent="0.2">
      <c r="B103" s="21"/>
    </row>
    <row r="104" spans="2:2" x14ac:dyDescent="0.2">
      <c r="B104" s="21"/>
    </row>
    <row r="105" spans="2:2" x14ac:dyDescent="0.2">
      <c r="B105" s="21"/>
    </row>
    <row r="106" spans="2:2" x14ac:dyDescent="0.2">
      <c r="B106" s="21"/>
    </row>
    <row r="107" spans="2:2" x14ac:dyDescent="0.2">
      <c r="B107" s="21"/>
    </row>
    <row r="108" spans="2:2" x14ac:dyDescent="0.2">
      <c r="B108" s="21"/>
    </row>
    <row r="109" spans="2:2" x14ac:dyDescent="0.2">
      <c r="B109" s="21"/>
    </row>
    <row r="110" spans="2:2" x14ac:dyDescent="0.2">
      <c r="B110" s="21"/>
    </row>
    <row r="111" spans="2:2" x14ac:dyDescent="0.2">
      <c r="B111" s="21"/>
    </row>
    <row r="112" spans="2:2" x14ac:dyDescent="0.2">
      <c r="B112" s="21"/>
    </row>
    <row r="113" spans="2:2" x14ac:dyDescent="0.2">
      <c r="B113" s="21"/>
    </row>
    <row r="114" spans="2:2" x14ac:dyDescent="0.2">
      <c r="B114" s="21"/>
    </row>
    <row r="115" spans="2:2" x14ac:dyDescent="0.2">
      <c r="B115" s="21"/>
    </row>
    <row r="116" spans="2:2" x14ac:dyDescent="0.2">
      <c r="B116" s="21"/>
    </row>
    <row r="117" spans="2:2" x14ac:dyDescent="0.2">
      <c r="B117" s="21"/>
    </row>
    <row r="118" spans="2:2" x14ac:dyDescent="0.2">
      <c r="B118" s="21"/>
    </row>
    <row r="119" spans="2:2" x14ac:dyDescent="0.2">
      <c r="B119" s="21"/>
    </row>
    <row r="120" spans="2:2" x14ac:dyDescent="0.2">
      <c r="B120" s="21"/>
    </row>
    <row r="121" spans="2:2" x14ac:dyDescent="0.2">
      <c r="B121" s="21"/>
    </row>
    <row r="122" spans="2:2" x14ac:dyDescent="0.2">
      <c r="B122" s="21"/>
    </row>
    <row r="123" spans="2:2" x14ac:dyDescent="0.2">
      <c r="B123" s="21"/>
    </row>
    <row r="124" spans="2:2" x14ac:dyDescent="0.2">
      <c r="B124" s="21"/>
    </row>
    <row r="125" spans="2:2" x14ac:dyDescent="0.2">
      <c r="B125" s="21"/>
    </row>
    <row r="126" spans="2:2" x14ac:dyDescent="0.2">
      <c r="B126" s="21"/>
    </row>
    <row r="127" spans="2:2" x14ac:dyDescent="0.2">
      <c r="B127" s="21"/>
    </row>
    <row r="128" spans="2:2" x14ac:dyDescent="0.2">
      <c r="B128" s="21"/>
    </row>
    <row r="129" spans="2:2" x14ac:dyDescent="0.2">
      <c r="B129" s="21"/>
    </row>
    <row r="130" spans="2:2" x14ac:dyDescent="0.2">
      <c r="B130" s="21"/>
    </row>
    <row r="131" spans="2:2" x14ac:dyDescent="0.2">
      <c r="B131" s="21"/>
    </row>
    <row r="132" spans="2:2" x14ac:dyDescent="0.2">
      <c r="B132" s="21"/>
    </row>
    <row r="133" spans="2:2" x14ac:dyDescent="0.2">
      <c r="B133" s="21"/>
    </row>
    <row r="134" spans="2:2" x14ac:dyDescent="0.2">
      <c r="B134" s="21"/>
    </row>
    <row r="135" spans="2:2" x14ac:dyDescent="0.2">
      <c r="B135" s="21"/>
    </row>
    <row r="136" spans="2:2" x14ac:dyDescent="0.2">
      <c r="B136" s="21"/>
    </row>
    <row r="137" spans="2:2" x14ac:dyDescent="0.2">
      <c r="B137" s="21"/>
    </row>
    <row r="138" spans="2:2" x14ac:dyDescent="0.2">
      <c r="B138" s="21"/>
    </row>
    <row r="139" spans="2:2" x14ac:dyDescent="0.2">
      <c r="B139" s="21"/>
    </row>
    <row r="140" spans="2:2" x14ac:dyDescent="0.2">
      <c r="B140" s="21"/>
    </row>
    <row r="141" spans="2:2" x14ac:dyDescent="0.2">
      <c r="B141" s="21"/>
    </row>
    <row r="142" spans="2:2" x14ac:dyDescent="0.2">
      <c r="B142" s="21"/>
    </row>
    <row r="143" spans="2:2" x14ac:dyDescent="0.2">
      <c r="B143" s="21"/>
    </row>
    <row r="144" spans="2:2" x14ac:dyDescent="0.2">
      <c r="B144" s="21"/>
    </row>
    <row r="145" spans="2:2" x14ac:dyDescent="0.2">
      <c r="B145" s="21"/>
    </row>
    <row r="146" spans="2:2" x14ac:dyDescent="0.2">
      <c r="B146" s="21"/>
    </row>
    <row r="147" spans="2:2" x14ac:dyDescent="0.2">
      <c r="B147" s="21"/>
    </row>
    <row r="148" spans="2:2" x14ac:dyDescent="0.2">
      <c r="B148" s="21"/>
    </row>
    <row r="149" spans="2:2" x14ac:dyDescent="0.2">
      <c r="B149" s="21"/>
    </row>
    <row r="150" spans="2:2" x14ac:dyDescent="0.2">
      <c r="B150" s="21"/>
    </row>
    <row r="151" spans="2:2" x14ac:dyDescent="0.2">
      <c r="B151" s="21"/>
    </row>
    <row r="152" spans="2:2" x14ac:dyDescent="0.2">
      <c r="B152" s="21"/>
    </row>
    <row r="153" spans="2:2" x14ac:dyDescent="0.2">
      <c r="B153" s="21"/>
    </row>
    <row r="154" spans="2:2" x14ac:dyDescent="0.2">
      <c r="B154" s="21"/>
    </row>
    <row r="155" spans="2:2" x14ac:dyDescent="0.2">
      <c r="B155" s="21"/>
    </row>
    <row r="156" spans="2:2" x14ac:dyDescent="0.2">
      <c r="B156" s="21"/>
    </row>
    <row r="157" spans="2:2" x14ac:dyDescent="0.2">
      <c r="B157" s="21"/>
    </row>
    <row r="158" spans="2:2" x14ac:dyDescent="0.2">
      <c r="B158" s="21"/>
    </row>
    <row r="159" spans="2:2" x14ac:dyDescent="0.2">
      <c r="B159" s="21"/>
    </row>
    <row r="160" spans="2:2" x14ac:dyDescent="0.2">
      <c r="B160" s="21"/>
    </row>
    <row r="161" spans="2:2" x14ac:dyDescent="0.2">
      <c r="B161" s="21"/>
    </row>
    <row r="162" spans="2:2" x14ac:dyDescent="0.2">
      <c r="B162" s="21"/>
    </row>
    <row r="163" spans="2:2" x14ac:dyDescent="0.2">
      <c r="B163" s="21"/>
    </row>
    <row r="164" spans="2:2" x14ac:dyDescent="0.2">
      <c r="B164" s="21"/>
    </row>
    <row r="165" spans="2:2" x14ac:dyDescent="0.2">
      <c r="B165" s="21"/>
    </row>
    <row r="166" spans="2:2" x14ac:dyDescent="0.2">
      <c r="B166" s="21"/>
    </row>
    <row r="167" spans="2:2" x14ac:dyDescent="0.2">
      <c r="B167" s="21"/>
    </row>
    <row r="168" spans="2:2" x14ac:dyDescent="0.2">
      <c r="B168" s="21"/>
    </row>
    <row r="169" spans="2:2" x14ac:dyDescent="0.2">
      <c r="B169" s="21"/>
    </row>
    <row r="170" spans="2:2" x14ac:dyDescent="0.2">
      <c r="B170" s="21"/>
    </row>
    <row r="171" spans="2:2" x14ac:dyDescent="0.2">
      <c r="B171" s="21"/>
    </row>
    <row r="172" spans="2:2" x14ac:dyDescent="0.2">
      <c r="B172" s="21"/>
    </row>
    <row r="173" spans="2:2" x14ac:dyDescent="0.2">
      <c r="B173" s="21"/>
    </row>
    <row r="174" spans="2:2" x14ac:dyDescent="0.2">
      <c r="B174" s="21"/>
    </row>
    <row r="175" spans="2:2" x14ac:dyDescent="0.2">
      <c r="B175" s="21"/>
    </row>
    <row r="176" spans="2:2" x14ac:dyDescent="0.2">
      <c r="B176" s="21"/>
    </row>
    <row r="177" spans="2:2" x14ac:dyDescent="0.2">
      <c r="B177" s="21"/>
    </row>
    <row r="178" spans="2:2" x14ac:dyDescent="0.2">
      <c r="B178" s="21"/>
    </row>
    <row r="179" spans="2:2" x14ac:dyDescent="0.2">
      <c r="B179" s="21"/>
    </row>
    <row r="180" spans="2:2" x14ac:dyDescent="0.2">
      <c r="B180" s="21"/>
    </row>
    <row r="181" spans="2:2" x14ac:dyDescent="0.2">
      <c r="B181" s="21"/>
    </row>
    <row r="182" spans="2:2" x14ac:dyDescent="0.2">
      <c r="B182" s="21"/>
    </row>
    <row r="183" spans="2:2" x14ac:dyDescent="0.2">
      <c r="B183" s="21"/>
    </row>
    <row r="184" spans="2:2" x14ac:dyDescent="0.2">
      <c r="B184" s="21"/>
    </row>
    <row r="185" spans="2:2" x14ac:dyDescent="0.2">
      <c r="B185" s="21"/>
    </row>
    <row r="186" spans="2:2" x14ac:dyDescent="0.2">
      <c r="B186" s="21"/>
    </row>
    <row r="187" spans="2:2" x14ac:dyDescent="0.2">
      <c r="B187" s="21"/>
    </row>
    <row r="188" spans="2:2" x14ac:dyDescent="0.2">
      <c r="B188" s="21"/>
    </row>
    <row r="189" spans="2:2" x14ac:dyDescent="0.2">
      <c r="B189" s="21"/>
    </row>
    <row r="190" spans="2:2" x14ac:dyDescent="0.2">
      <c r="B190" s="21"/>
    </row>
    <row r="191" spans="2:2" x14ac:dyDescent="0.2">
      <c r="B191" s="21"/>
    </row>
    <row r="192" spans="2:2" x14ac:dyDescent="0.2">
      <c r="B192" s="21"/>
    </row>
    <row r="193" spans="2:2" x14ac:dyDescent="0.2">
      <c r="B193" s="21"/>
    </row>
    <row r="194" spans="2:2" x14ac:dyDescent="0.2">
      <c r="B194" s="21"/>
    </row>
    <row r="195" spans="2:2" x14ac:dyDescent="0.2">
      <c r="B195" s="21"/>
    </row>
    <row r="196" spans="2:2" x14ac:dyDescent="0.2">
      <c r="B196" s="21"/>
    </row>
    <row r="197" spans="2:2" x14ac:dyDescent="0.2">
      <c r="B197" s="21"/>
    </row>
    <row r="198" spans="2:2" x14ac:dyDescent="0.2">
      <c r="B198" s="21"/>
    </row>
    <row r="199" spans="2:2" x14ac:dyDescent="0.2">
      <c r="B199" s="21"/>
    </row>
    <row r="200" spans="2:2" x14ac:dyDescent="0.2">
      <c r="B200" s="21"/>
    </row>
    <row r="201" spans="2:2" x14ac:dyDescent="0.2">
      <c r="B201" s="21"/>
    </row>
    <row r="202" spans="2:2" x14ac:dyDescent="0.2">
      <c r="B202" s="21"/>
    </row>
    <row r="203" spans="2:2" x14ac:dyDescent="0.2">
      <c r="B203" s="21"/>
    </row>
    <row r="204" spans="2:2" x14ac:dyDescent="0.2">
      <c r="B204" s="21"/>
    </row>
    <row r="205" spans="2:2" x14ac:dyDescent="0.2">
      <c r="B205" s="21"/>
    </row>
    <row r="206" spans="2:2" x14ac:dyDescent="0.2">
      <c r="B206" s="21"/>
    </row>
    <row r="207" spans="2:2" x14ac:dyDescent="0.2">
      <c r="B207" s="21"/>
    </row>
    <row r="208" spans="2:2" x14ac:dyDescent="0.2">
      <c r="B208" s="21"/>
    </row>
    <row r="209" spans="2:2" x14ac:dyDescent="0.2">
      <c r="B209" s="21"/>
    </row>
    <row r="210" spans="2:2" x14ac:dyDescent="0.2">
      <c r="B210" s="21"/>
    </row>
    <row r="211" spans="2:2" x14ac:dyDescent="0.2">
      <c r="B211" s="21"/>
    </row>
    <row r="212" spans="2:2" x14ac:dyDescent="0.2">
      <c r="B212" s="21"/>
    </row>
    <row r="213" spans="2:2" x14ac:dyDescent="0.2">
      <c r="B213" s="21"/>
    </row>
    <row r="214" spans="2:2" x14ac:dyDescent="0.2">
      <c r="B214" s="21"/>
    </row>
    <row r="215" spans="2:2" x14ac:dyDescent="0.2">
      <c r="B215" s="21"/>
    </row>
    <row r="216" spans="2:2" x14ac:dyDescent="0.2">
      <c r="B216" s="21"/>
    </row>
  </sheetData>
  <mergeCells count="3">
    <mergeCell ref="H1:I1"/>
    <mergeCell ref="A4:A6"/>
    <mergeCell ref="D4:D6"/>
  </mergeCells>
  <hyperlinks>
    <hyperlink ref="H1:I1" location="Index!A1" display="Regresar al Índice" xr:uid="{00000000-0004-0000-0700-000000000000}"/>
  </hyperlinks>
  <pageMargins left="0.7" right="0.7" top="0.75" bottom="0.75" header="0.3" footer="0.3"/>
  <pageSetup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11EC5-76BF-40AA-B2DA-1589CD353A86}">
  <sheetPr codeName="Hoja163"/>
  <dimension ref="A1:T216"/>
  <sheetViews>
    <sheetView zoomScaleNormal="100" workbookViewId="0">
      <selection activeCell="A2" sqref="A2"/>
    </sheetView>
  </sheetViews>
  <sheetFormatPr baseColWidth="10" defaultColWidth="11.42578125" defaultRowHeight="12.75" x14ac:dyDescent="0.2"/>
  <cols>
    <col min="1" max="1" width="27.140625" style="319" customWidth="1"/>
    <col min="2" max="2" width="16" style="86" customWidth="1"/>
    <col min="3" max="3" width="13.42578125" style="319" customWidth="1"/>
    <col min="4" max="4" width="11.85546875" style="319" customWidth="1"/>
    <col min="5" max="5" width="12.85546875" style="319" customWidth="1"/>
    <col min="6" max="16384" width="11.42578125" style="319"/>
  </cols>
  <sheetData>
    <row r="1" spans="1:20" x14ac:dyDescent="0.2">
      <c r="A1" s="107" t="s">
        <v>1501</v>
      </c>
      <c r="G1" s="29"/>
      <c r="H1" s="409" t="s">
        <v>38</v>
      </c>
      <c r="I1" s="409"/>
      <c r="J1" s="29"/>
      <c r="K1" s="29"/>
      <c r="L1" s="29"/>
      <c r="M1" s="29"/>
      <c r="N1" s="29"/>
      <c r="O1" s="29"/>
      <c r="P1" s="29"/>
      <c r="Q1" s="29"/>
      <c r="R1" s="29"/>
      <c r="S1" s="29"/>
      <c r="T1" s="29"/>
    </row>
    <row r="2" spans="1:20" x14ac:dyDescent="0.2">
      <c r="A2" s="319" t="s">
        <v>278</v>
      </c>
    </row>
    <row r="4" spans="1:20" ht="50.25" customHeight="1" x14ac:dyDescent="0.2">
      <c r="A4" s="415" t="s">
        <v>279</v>
      </c>
      <c r="B4" s="114" t="s">
        <v>50</v>
      </c>
      <c r="C4" s="114" t="s">
        <v>40</v>
      </c>
      <c r="D4" s="415" t="s">
        <v>34</v>
      </c>
      <c r="E4" s="114" t="s">
        <v>52</v>
      </c>
    </row>
    <row r="5" spans="1:20" x14ac:dyDescent="0.2">
      <c r="A5" s="415"/>
      <c r="B5" s="114">
        <v>2022</v>
      </c>
      <c r="C5" s="114">
        <v>2023</v>
      </c>
      <c r="D5" s="415"/>
      <c r="E5" s="114" t="s">
        <v>296</v>
      </c>
    </row>
    <row r="6" spans="1:20" ht="13.5" thickBot="1" x14ac:dyDescent="0.25">
      <c r="A6" s="416"/>
      <c r="B6" s="403"/>
      <c r="C6" s="403"/>
      <c r="D6" s="416"/>
      <c r="E6" s="114" t="s">
        <v>1476</v>
      </c>
    </row>
    <row r="7" spans="1:20" ht="26.25" thickBot="1" x14ac:dyDescent="0.25">
      <c r="A7" s="115" t="s">
        <v>281</v>
      </c>
      <c r="B7" s="116">
        <v>118708</v>
      </c>
      <c r="C7" s="116">
        <v>126199</v>
      </c>
      <c r="D7" s="116">
        <v>7491</v>
      </c>
      <c r="E7" s="117">
        <v>6.3100000000000003E-2</v>
      </c>
    </row>
    <row r="8" spans="1:20" ht="13.5" thickBot="1" x14ac:dyDescent="0.25">
      <c r="A8" s="118" t="s">
        <v>282</v>
      </c>
      <c r="B8" s="197">
        <v>399607</v>
      </c>
      <c r="C8" s="197">
        <v>399812</v>
      </c>
      <c r="D8" s="200">
        <v>205</v>
      </c>
      <c r="E8" s="198">
        <v>5.0000000000000001E-4</v>
      </c>
    </row>
    <row r="9" spans="1:20" ht="13.5" thickBot="1" x14ac:dyDescent="0.25">
      <c r="A9" s="118" t="s">
        <v>283</v>
      </c>
      <c r="B9" s="199">
        <v>145346</v>
      </c>
      <c r="C9" s="199">
        <v>150599</v>
      </c>
      <c r="D9" s="197">
        <v>5253</v>
      </c>
      <c r="E9" s="198">
        <v>3.61E-2</v>
      </c>
    </row>
    <row r="10" spans="1:20" ht="26.25" thickBot="1" x14ac:dyDescent="0.25">
      <c r="A10" s="119" t="s">
        <v>284</v>
      </c>
      <c r="B10" s="197">
        <v>9814</v>
      </c>
      <c r="C10" s="197">
        <v>9971</v>
      </c>
      <c r="D10" s="200">
        <v>157</v>
      </c>
      <c r="E10" s="198">
        <v>1.6E-2</v>
      </c>
    </row>
    <row r="11" spans="1:20" ht="13.5" thickBot="1" x14ac:dyDescent="0.25">
      <c r="A11" s="118" t="s">
        <v>285</v>
      </c>
      <c r="B11" s="197">
        <v>508146</v>
      </c>
      <c r="C11" s="197">
        <v>517652</v>
      </c>
      <c r="D11" s="197">
        <v>9506</v>
      </c>
      <c r="E11" s="198">
        <v>1.8700000000000001E-2</v>
      </c>
    </row>
    <row r="12" spans="1:20" ht="13.5" thickBot="1" x14ac:dyDescent="0.25">
      <c r="A12" s="118" t="s">
        <v>286</v>
      </c>
      <c r="B12" s="197">
        <v>2500</v>
      </c>
      <c r="C12" s="197">
        <v>2633</v>
      </c>
      <c r="D12" s="200">
        <v>133</v>
      </c>
      <c r="E12" s="198">
        <v>5.3199999999999997E-2</v>
      </c>
    </row>
    <row r="13" spans="1:20" ht="13.5" thickBot="1" x14ac:dyDescent="0.25">
      <c r="A13" s="118" t="s">
        <v>287</v>
      </c>
      <c r="B13" s="197">
        <v>644397</v>
      </c>
      <c r="C13" s="197">
        <v>653050</v>
      </c>
      <c r="D13" s="197">
        <v>8653</v>
      </c>
      <c r="E13" s="198">
        <v>1.34E-2</v>
      </c>
    </row>
    <row r="14" spans="1:20" ht="13.5" thickBot="1" x14ac:dyDescent="0.25">
      <c r="A14" s="118" t="s">
        <v>288</v>
      </c>
      <c r="B14" s="197">
        <v>104444</v>
      </c>
      <c r="C14" s="197">
        <v>104603</v>
      </c>
      <c r="D14" s="200">
        <v>159</v>
      </c>
      <c r="E14" s="198">
        <v>1.5E-3</v>
      </c>
    </row>
    <row r="15" spans="1:20" ht="13.5" thickBot="1" x14ac:dyDescent="0.25">
      <c r="A15" s="120" t="s">
        <v>53</v>
      </c>
      <c r="B15" s="121">
        <v>1932962</v>
      </c>
      <c r="C15" s="121">
        <v>1964519</v>
      </c>
      <c r="D15" s="121">
        <v>31557</v>
      </c>
      <c r="E15" s="201">
        <v>1.6299999999999999E-2</v>
      </c>
    </row>
    <row r="16" spans="1:20" x14ac:dyDescent="0.2">
      <c r="B16" s="21"/>
    </row>
    <row r="17" spans="2:4" x14ac:dyDescent="0.2">
      <c r="B17" s="21"/>
    </row>
    <row r="19" spans="2:4" x14ac:dyDescent="0.2">
      <c r="B19" s="21"/>
    </row>
    <row r="20" spans="2:4" x14ac:dyDescent="0.2">
      <c r="B20" s="21">
        <v>1</v>
      </c>
      <c r="C20" s="319" t="s">
        <v>1283</v>
      </c>
      <c r="D20" s="319">
        <v>123302</v>
      </c>
    </row>
    <row r="21" spans="2:4" x14ac:dyDescent="0.2">
      <c r="B21" s="21">
        <v>2</v>
      </c>
      <c r="C21" s="319" t="s">
        <v>374</v>
      </c>
      <c r="D21" s="319">
        <v>388746</v>
      </c>
    </row>
    <row r="22" spans="2:4" x14ac:dyDescent="0.2">
      <c r="B22" s="21">
        <v>4</v>
      </c>
      <c r="C22" s="319" t="s">
        <v>1285</v>
      </c>
      <c r="D22" s="319">
        <v>136388</v>
      </c>
    </row>
    <row r="23" spans="2:4" x14ac:dyDescent="0.2">
      <c r="B23" s="21">
        <v>3</v>
      </c>
      <c r="C23" s="319" t="s">
        <v>1284</v>
      </c>
      <c r="D23" s="319">
        <v>9550</v>
      </c>
    </row>
    <row r="24" spans="2:4" x14ac:dyDescent="0.2">
      <c r="B24" s="21">
        <v>5</v>
      </c>
      <c r="C24" s="319" t="s">
        <v>1286</v>
      </c>
      <c r="D24" s="319">
        <v>487818</v>
      </c>
    </row>
    <row r="25" spans="2:4" x14ac:dyDescent="0.2">
      <c r="B25" s="21">
        <v>6</v>
      </c>
      <c r="C25" s="319" t="s">
        <v>1287</v>
      </c>
      <c r="D25" s="319">
        <v>2643</v>
      </c>
    </row>
    <row r="26" spans="2:4" x14ac:dyDescent="0.2">
      <c r="B26" s="21">
        <v>7</v>
      </c>
      <c r="C26" s="319" t="s">
        <v>1288</v>
      </c>
      <c r="D26" s="319">
        <v>626630</v>
      </c>
    </row>
    <row r="27" spans="2:4" x14ac:dyDescent="0.2">
      <c r="B27" s="21">
        <v>9</v>
      </c>
      <c r="C27" s="319" t="s">
        <v>1289</v>
      </c>
      <c r="D27" s="319">
        <v>99545</v>
      </c>
    </row>
    <row r="29" spans="2:4" x14ac:dyDescent="0.2">
      <c r="B29" s="21"/>
    </row>
    <row r="30" spans="2:4" x14ac:dyDescent="0.2">
      <c r="B30" s="21"/>
    </row>
    <row r="31" spans="2:4" x14ac:dyDescent="0.2">
      <c r="B31" s="21"/>
    </row>
    <row r="32" spans="2:4" x14ac:dyDescent="0.2">
      <c r="B32" s="21"/>
    </row>
    <row r="33" spans="2:2" x14ac:dyDescent="0.2">
      <c r="B33" s="21"/>
    </row>
    <row r="34" spans="2:2" x14ac:dyDescent="0.2">
      <c r="B34" s="21"/>
    </row>
    <row r="35" spans="2:2" x14ac:dyDescent="0.2">
      <c r="B35" s="21"/>
    </row>
    <row r="36" spans="2:2" x14ac:dyDescent="0.2">
      <c r="B36" s="21"/>
    </row>
    <row r="37" spans="2:2" x14ac:dyDescent="0.2">
      <c r="B37" s="21"/>
    </row>
    <row r="38" spans="2:2" x14ac:dyDescent="0.2">
      <c r="B38" s="21"/>
    </row>
    <row r="39" spans="2:2" x14ac:dyDescent="0.2">
      <c r="B39" s="21"/>
    </row>
    <row r="40" spans="2:2" x14ac:dyDescent="0.2">
      <c r="B40" s="21"/>
    </row>
    <row r="41" spans="2:2" x14ac:dyDescent="0.2">
      <c r="B41" s="21"/>
    </row>
    <row r="42" spans="2:2" x14ac:dyDescent="0.2">
      <c r="B42" s="21"/>
    </row>
    <row r="43" spans="2:2" x14ac:dyDescent="0.2">
      <c r="B43" s="21"/>
    </row>
    <row r="44" spans="2:2" x14ac:dyDescent="0.2">
      <c r="B44" s="21"/>
    </row>
    <row r="45" spans="2:2" x14ac:dyDescent="0.2">
      <c r="B45" s="21"/>
    </row>
    <row r="46" spans="2:2" x14ac:dyDescent="0.2">
      <c r="B46" s="21"/>
    </row>
    <row r="47" spans="2:2" x14ac:dyDescent="0.2">
      <c r="B47" s="21"/>
    </row>
    <row r="48" spans="2:2" x14ac:dyDescent="0.2">
      <c r="B48" s="21"/>
    </row>
    <row r="49" spans="2:2" x14ac:dyDescent="0.2">
      <c r="B49" s="21"/>
    </row>
    <row r="50" spans="2:2" x14ac:dyDescent="0.2">
      <c r="B50" s="21"/>
    </row>
    <row r="51" spans="2:2" x14ac:dyDescent="0.2">
      <c r="B51" s="21"/>
    </row>
    <row r="52" spans="2:2" x14ac:dyDescent="0.2">
      <c r="B52" s="21"/>
    </row>
    <row r="53" spans="2:2" x14ac:dyDescent="0.2">
      <c r="B53" s="21"/>
    </row>
    <row r="54" spans="2:2" x14ac:dyDescent="0.2">
      <c r="B54" s="21"/>
    </row>
    <row r="55" spans="2:2" x14ac:dyDescent="0.2">
      <c r="B55" s="21"/>
    </row>
    <row r="56" spans="2:2" x14ac:dyDescent="0.2">
      <c r="B56" s="21"/>
    </row>
    <row r="57" spans="2:2" x14ac:dyDescent="0.2">
      <c r="B57" s="21"/>
    </row>
    <row r="58" spans="2:2" x14ac:dyDescent="0.2">
      <c r="B58" s="21"/>
    </row>
    <row r="59" spans="2:2" x14ac:dyDescent="0.2">
      <c r="B59" s="21"/>
    </row>
    <row r="60" spans="2:2" x14ac:dyDescent="0.2">
      <c r="B60" s="21"/>
    </row>
    <row r="61" spans="2:2" x14ac:dyDescent="0.2">
      <c r="B61" s="21"/>
    </row>
    <row r="62" spans="2:2" x14ac:dyDescent="0.2">
      <c r="B62" s="21"/>
    </row>
    <row r="63" spans="2:2" x14ac:dyDescent="0.2">
      <c r="B63" s="21"/>
    </row>
    <row r="64" spans="2:2" x14ac:dyDescent="0.2">
      <c r="B64" s="21"/>
    </row>
    <row r="65" spans="2:2" x14ac:dyDescent="0.2">
      <c r="B65" s="21"/>
    </row>
    <row r="66" spans="2:2" x14ac:dyDescent="0.2">
      <c r="B66" s="21"/>
    </row>
    <row r="67" spans="2:2" x14ac:dyDescent="0.2">
      <c r="B67" s="21"/>
    </row>
    <row r="68" spans="2:2" x14ac:dyDescent="0.2">
      <c r="B68" s="21"/>
    </row>
    <row r="69" spans="2:2" x14ac:dyDescent="0.2">
      <c r="B69" s="21"/>
    </row>
    <row r="70" spans="2:2" x14ac:dyDescent="0.2">
      <c r="B70" s="21"/>
    </row>
    <row r="71" spans="2:2" x14ac:dyDescent="0.2">
      <c r="B71" s="21"/>
    </row>
    <row r="72" spans="2:2" x14ac:dyDescent="0.2">
      <c r="B72" s="21"/>
    </row>
    <row r="73" spans="2:2" x14ac:dyDescent="0.2">
      <c r="B73" s="21"/>
    </row>
    <row r="74" spans="2:2" x14ac:dyDescent="0.2">
      <c r="B74" s="21"/>
    </row>
    <row r="75" spans="2:2" x14ac:dyDescent="0.2">
      <c r="B75" s="21"/>
    </row>
    <row r="76" spans="2:2" x14ac:dyDescent="0.2">
      <c r="B76" s="21"/>
    </row>
    <row r="77" spans="2:2" x14ac:dyDescent="0.2">
      <c r="B77" s="21"/>
    </row>
    <row r="78" spans="2:2" x14ac:dyDescent="0.2">
      <c r="B78" s="21"/>
    </row>
    <row r="79" spans="2:2" x14ac:dyDescent="0.2">
      <c r="B79" s="21"/>
    </row>
    <row r="80" spans="2:2" x14ac:dyDescent="0.2">
      <c r="B80" s="21"/>
    </row>
    <row r="81" spans="2:2" x14ac:dyDescent="0.2">
      <c r="B81" s="21"/>
    </row>
    <row r="82" spans="2:2" x14ac:dyDescent="0.2">
      <c r="B82" s="21"/>
    </row>
    <row r="83" spans="2:2" x14ac:dyDescent="0.2">
      <c r="B83" s="21"/>
    </row>
    <row r="84" spans="2:2" x14ac:dyDescent="0.2">
      <c r="B84" s="21"/>
    </row>
    <row r="85" spans="2:2" x14ac:dyDescent="0.2">
      <c r="B85" s="21"/>
    </row>
    <row r="86" spans="2:2" x14ac:dyDescent="0.2">
      <c r="B86" s="21"/>
    </row>
    <row r="87" spans="2:2" x14ac:dyDescent="0.2">
      <c r="B87" s="21"/>
    </row>
    <row r="88" spans="2:2" x14ac:dyDescent="0.2">
      <c r="B88" s="21"/>
    </row>
    <row r="89" spans="2:2" x14ac:dyDescent="0.2">
      <c r="B89" s="21"/>
    </row>
    <row r="90" spans="2:2" x14ac:dyDescent="0.2">
      <c r="B90" s="21"/>
    </row>
    <row r="91" spans="2:2" x14ac:dyDescent="0.2">
      <c r="B91" s="21"/>
    </row>
    <row r="92" spans="2:2" x14ac:dyDescent="0.2">
      <c r="B92" s="21"/>
    </row>
    <row r="93" spans="2:2" x14ac:dyDescent="0.2">
      <c r="B93" s="21"/>
    </row>
    <row r="94" spans="2:2" x14ac:dyDescent="0.2">
      <c r="B94" s="21"/>
    </row>
    <row r="95" spans="2:2" x14ac:dyDescent="0.2">
      <c r="B95" s="21"/>
    </row>
    <row r="96" spans="2:2" x14ac:dyDescent="0.2">
      <c r="B96" s="21"/>
    </row>
    <row r="97" spans="2:2" x14ac:dyDescent="0.2">
      <c r="B97" s="21"/>
    </row>
    <row r="98" spans="2:2" x14ac:dyDescent="0.2">
      <c r="B98" s="21"/>
    </row>
    <row r="99" spans="2:2" x14ac:dyDescent="0.2">
      <c r="B99" s="21"/>
    </row>
    <row r="100" spans="2:2" x14ac:dyDescent="0.2">
      <c r="B100" s="21"/>
    </row>
    <row r="101" spans="2:2" x14ac:dyDescent="0.2">
      <c r="B101" s="21"/>
    </row>
    <row r="102" spans="2:2" x14ac:dyDescent="0.2">
      <c r="B102" s="21"/>
    </row>
    <row r="103" spans="2:2" x14ac:dyDescent="0.2">
      <c r="B103" s="21"/>
    </row>
    <row r="104" spans="2:2" x14ac:dyDescent="0.2">
      <c r="B104" s="21"/>
    </row>
    <row r="105" spans="2:2" x14ac:dyDescent="0.2">
      <c r="B105" s="21"/>
    </row>
    <row r="106" spans="2:2" x14ac:dyDescent="0.2">
      <c r="B106" s="21"/>
    </row>
    <row r="107" spans="2:2" x14ac:dyDescent="0.2">
      <c r="B107" s="21"/>
    </row>
    <row r="108" spans="2:2" x14ac:dyDescent="0.2">
      <c r="B108" s="21"/>
    </row>
    <row r="109" spans="2:2" x14ac:dyDescent="0.2">
      <c r="B109" s="21"/>
    </row>
    <row r="110" spans="2:2" x14ac:dyDescent="0.2">
      <c r="B110" s="21"/>
    </row>
    <row r="111" spans="2:2" x14ac:dyDescent="0.2">
      <c r="B111" s="21"/>
    </row>
    <row r="112" spans="2:2" x14ac:dyDescent="0.2">
      <c r="B112" s="21"/>
    </row>
    <row r="113" spans="2:2" x14ac:dyDescent="0.2">
      <c r="B113" s="21"/>
    </row>
    <row r="114" spans="2:2" x14ac:dyDescent="0.2">
      <c r="B114" s="21"/>
    </row>
    <row r="115" spans="2:2" x14ac:dyDescent="0.2">
      <c r="B115" s="21"/>
    </row>
    <row r="116" spans="2:2" x14ac:dyDescent="0.2">
      <c r="B116" s="21"/>
    </row>
    <row r="117" spans="2:2" x14ac:dyDescent="0.2">
      <c r="B117" s="21"/>
    </row>
    <row r="118" spans="2:2" x14ac:dyDescent="0.2">
      <c r="B118" s="21"/>
    </row>
    <row r="119" spans="2:2" x14ac:dyDescent="0.2">
      <c r="B119" s="21"/>
    </row>
    <row r="120" spans="2:2" x14ac:dyDescent="0.2">
      <c r="B120" s="21"/>
    </row>
    <row r="121" spans="2:2" x14ac:dyDescent="0.2">
      <c r="B121" s="21"/>
    </row>
    <row r="122" spans="2:2" x14ac:dyDescent="0.2">
      <c r="B122" s="21"/>
    </row>
    <row r="123" spans="2:2" x14ac:dyDescent="0.2">
      <c r="B123" s="21"/>
    </row>
    <row r="124" spans="2:2" x14ac:dyDescent="0.2">
      <c r="B124" s="21"/>
    </row>
    <row r="125" spans="2:2" x14ac:dyDescent="0.2">
      <c r="B125" s="21"/>
    </row>
    <row r="126" spans="2:2" x14ac:dyDescent="0.2">
      <c r="B126" s="21"/>
    </row>
    <row r="127" spans="2:2" x14ac:dyDescent="0.2">
      <c r="B127" s="21"/>
    </row>
    <row r="128" spans="2:2" x14ac:dyDescent="0.2">
      <c r="B128" s="21"/>
    </row>
    <row r="129" spans="2:2" x14ac:dyDescent="0.2">
      <c r="B129" s="21"/>
    </row>
    <row r="130" spans="2:2" x14ac:dyDescent="0.2">
      <c r="B130" s="21"/>
    </row>
    <row r="131" spans="2:2" x14ac:dyDescent="0.2">
      <c r="B131" s="21"/>
    </row>
    <row r="132" spans="2:2" x14ac:dyDescent="0.2">
      <c r="B132" s="21"/>
    </row>
    <row r="133" spans="2:2" x14ac:dyDescent="0.2">
      <c r="B133" s="21"/>
    </row>
    <row r="134" spans="2:2" x14ac:dyDescent="0.2">
      <c r="B134" s="21"/>
    </row>
    <row r="135" spans="2:2" x14ac:dyDescent="0.2">
      <c r="B135" s="21"/>
    </row>
    <row r="136" spans="2:2" x14ac:dyDescent="0.2">
      <c r="B136" s="21"/>
    </row>
    <row r="137" spans="2:2" x14ac:dyDescent="0.2">
      <c r="B137" s="21"/>
    </row>
    <row r="138" spans="2:2" x14ac:dyDescent="0.2">
      <c r="B138" s="21"/>
    </row>
    <row r="139" spans="2:2" x14ac:dyDescent="0.2">
      <c r="B139" s="21"/>
    </row>
    <row r="140" spans="2:2" x14ac:dyDescent="0.2">
      <c r="B140" s="21"/>
    </row>
    <row r="141" spans="2:2" x14ac:dyDescent="0.2">
      <c r="B141" s="21"/>
    </row>
    <row r="142" spans="2:2" x14ac:dyDescent="0.2">
      <c r="B142" s="21"/>
    </row>
    <row r="143" spans="2:2" x14ac:dyDescent="0.2">
      <c r="B143" s="21"/>
    </row>
    <row r="144" spans="2:2" x14ac:dyDescent="0.2">
      <c r="B144" s="21"/>
    </row>
    <row r="145" spans="2:2" x14ac:dyDescent="0.2">
      <c r="B145" s="21"/>
    </row>
    <row r="146" spans="2:2" x14ac:dyDescent="0.2">
      <c r="B146" s="21"/>
    </row>
    <row r="147" spans="2:2" x14ac:dyDescent="0.2">
      <c r="B147" s="21"/>
    </row>
    <row r="148" spans="2:2" x14ac:dyDescent="0.2">
      <c r="B148" s="21"/>
    </row>
    <row r="149" spans="2:2" x14ac:dyDescent="0.2">
      <c r="B149" s="21"/>
    </row>
    <row r="150" spans="2:2" x14ac:dyDescent="0.2">
      <c r="B150" s="21"/>
    </row>
    <row r="151" spans="2:2" x14ac:dyDescent="0.2">
      <c r="B151" s="21"/>
    </row>
    <row r="152" spans="2:2" x14ac:dyDescent="0.2">
      <c r="B152" s="21"/>
    </row>
    <row r="153" spans="2:2" x14ac:dyDescent="0.2">
      <c r="B153" s="21"/>
    </row>
    <row r="154" spans="2:2" x14ac:dyDescent="0.2">
      <c r="B154" s="21"/>
    </row>
    <row r="155" spans="2:2" x14ac:dyDescent="0.2">
      <c r="B155" s="21"/>
    </row>
    <row r="156" spans="2:2" x14ac:dyDescent="0.2">
      <c r="B156" s="21"/>
    </row>
    <row r="157" spans="2:2" x14ac:dyDescent="0.2">
      <c r="B157" s="21"/>
    </row>
    <row r="158" spans="2:2" x14ac:dyDescent="0.2">
      <c r="B158" s="21"/>
    </row>
    <row r="159" spans="2:2" x14ac:dyDescent="0.2">
      <c r="B159" s="21"/>
    </row>
    <row r="160" spans="2:2" x14ac:dyDescent="0.2">
      <c r="B160" s="21"/>
    </row>
    <row r="161" spans="2:2" x14ac:dyDescent="0.2">
      <c r="B161" s="21"/>
    </row>
    <row r="162" spans="2:2" x14ac:dyDescent="0.2">
      <c r="B162" s="21"/>
    </row>
    <row r="163" spans="2:2" x14ac:dyDescent="0.2">
      <c r="B163" s="21"/>
    </row>
    <row r="164" spans="2:2" x14ac:dyDescent="0.2">
      <c r="B164" s="21"/>
    </row>
    <row r="165" spans="2:2" x14ac:dyDescent="0.2">
      <c r="B165" s="21"/>
    </row>
    <row r="166" spans="2:2" x14ac:dyDescent="0.2">
      <c r="B166" s="21"/>
    </row>
    <row r="167" spans="2:2" x14ac:dyDescent="0.2">
      <c r="B167" s="21"/>
    </row>
    <row r="168" spans="2:2" x14ac:dyDescent="0.2">
      <c r="B168" s="21"/>
    </row>
    <row r="169" spans="2:2" x14ac:dyDescent="0.2">
      <c r="B169" s="21"/>
    </row>
    <row r="170" spans="2:2" x14ac:dyDescent="0.2">
      <c r="B170" s="21"/>
    </row>
    <row r="171" spans="2:2" x14ac:dyDescent="0.2">
      <c r="B171" s="21"/>
    </row>
    <row r="172" spans="2:2" x14ac:dyDescent="0.2">
      <c r="B172" s="21"/>
    </row>
    <row r="173" spans="2:2" x14ac:dyDescent="0.2">
      <c r="B173" s="21"/>
    </row>
    <row r="174" spans="2:2" x14ac:dyDescent="0.2">
      <c r="B174" s="21"/>
    </row>
    <row r="175" spans="2:2" x14ac:dyDescent="0.2">
      <c r="B175" s="21"/>
    </row>
    <row r="176" spans="2:2" x14ac:dyDescent="0.2">
      <c r="B176" s="21"/>
    </row>
    <row r="177" spans="2:2" x14ac:dyDescent="0.2">
      <c r="B177" s="21"/>
    </row>
    <row r="178" spans="2:2" x14ac:dyDescent="0.2">
      <c r="B178" s="21"/>
    </row>
    <row r="179" spans="2:2" x14ac:dyDescent="0.2">
      <c r="B179" s="21"/>
    </row>
    <row r="180" spans="2:2" x14ac:dyDescent="0.2">
      <c r="B180" s="21"/>
    </row>
    <row r="181" spans="2:2" x14ac:dyDescent="0.2">
      <c r="B181" s="21"/>
    </row>
    <row r="182" spans="2:2" x14ac:dyDescent="0.2">
      <c r="B182" s="21"/>
    </row>
    <row r="183" spans="2:2" x14ac:dyDescent="0.2">
      <c r="B183" s="21"/>
    </row>
    <row r="184" spans="2:2" x14ac:dyDescent="0.2">
      <c r="B184" s="21"/>
    </row>
    <row r="185" spans="2:2" x14ac:dyDescent="0.2">
      <c r="B185" s="21"/>
    </row>
    <row r="186" spans="2:2" x14ac:dyDescent="0.2">
      <c r="B186" s="21"/>
    </row>
    <row r="187" spans="2:2" x14ac:dyDescent="0.2">
      <c r="B187" s="21"/>
    </row>
    <row r="188" spans="2:2" x14ac:dyDescent="0.2">
      <c r="B188" s="21"/>
    </row>
    <row r="189" spans="2:2" x14ac:dyDescent="0.2">
      <c r="B189" s="21"/>
    </row>
    <row r="190" spans="2:2" x14ac:dyDescent="0.2">
      <c r="B190" s="21"/>
    </row>
    <row r="191" spans="2:2" x14ac:dyDescent="0.2">
      <c r="B191" s="21"/>
    </row>
    <row r="192" spans="2:2" x14ac:dyDescent="0.2">
      <c r="B192" s="21"/>
    </row>
    <row r="193" spans="2:2" x14ac:dyDescent="0.2">
      <c r="B193" s="21"/>
    </row>
    <row r="194" spans="2:2" x14ac:dyDescent="0.2">
      <c r="B194" s="21"/>
    </row>
    <row r="195" spans="2:2" x14ac:dyDescent="0.2">
      <c r="B195" s="21"/>
    </row>
    <row r="196" spans="2:2" x14ac:dyDescent="0.2">
      <c r="B196" s="21"/>
    </row>
    <row r="197" spans="2:2" x14ac:dyDescent="0.2">
      <c r="B197" s="21"/>
    </row>
    <row r="198" spans="2:2" x14ac:dyDescent="0.2">
      <c r="B198" s="21"/>
    </row>
    <row r="199" spans="2:2" x14ac:dyDescent="0.2">
      <c r="B199" s="21"/>
    </row>
    <row r="200" spans="2:2" x14ac:dyDescent="0.2">
      <c r="B200" s="21"/>
    </row>
    <row r="201" spans="2:2" x14ac:dyDescent="0.2">
      <c r="B201" s="21"/>
    </row>
    <row r="202" spans="2:2" x14ac:dyDescent="0.2">
      <c r="B202" s="21"/>
    </row>
    <row r="203" spans="2:2" x14ac:dyDescent="0.2">
      <c r="B203" s="21"/>
    </row>
    <row r="204" spans="2:2" x14ac:dyDescent="0.2">
      <c r="B204" s="21"/>
    </row>
    <row r="205" spans="2:2" x14ac:dyDescent="0.2">
      <c r="B205" s="21"/>
    </row>
    <row r="206" spans="2:2" x14ac:dyDescent="0.2">
      <c r="B206" s="21"/>
    </row>
    <row r="207" spans="2:2" x14ac:dyDescent="0.2">
      <c r="B207" s="21"/>
    </row>
    <row r="208" spans="2:2" x14ac:dyDescent="0.2">
      <c r="B208" s="21"/>
    </row>
    <row r="209" spans="2:2" x14ac:dyDescent="0.2">
      <c r="B209" s="21"/>
    </row>
    <row r="210" spans="2:2" x14ac:dyDescent="0.2">
      <c r="B210" s="21"/>
    </row>
    <row r="211" spans="2:2" x14ac:dyDescent="0.2">
      <c r="B211" s="21"/>
    </row>
    <row r="212" spans="2:2" x14ac:dyDescent="0.2">
      <c r="B212" s="21"/>
    </row>
    <row r="213" spans="2:2" x14ac:dyDescent="0.2">
      <c r="B213" s="21"/>
    </row>
    <row r="214" spans="2:2" x14ac:dyDescent="0.2">
      <c r="B214" s="21"/>
    </row>
    <row r="215" spans="2:2" x14ac:dyDescent="0.2">
      <c r="B215" s="21"/>
    </row>
    <row r="216" spans="2:2" x14ac:dyDescent="0.2">
      <c r="B216" s="21"/>
    </row>
  </sheetData>
  <mergeCells count="3">
    <mergeCell ref="H1:I1"/>
    <mergeCell ref="A4:A6"/>
    <mergeCell ref="D4:D6"/>
  </mergeCells>
  <hyperlinks>
    <hyperlink ref="H1:I1" location="Index!A1" display="Regresar al Índice" xr:uid="{59A5167B-E0DB-4006-AB0B-F6AD16230A77}"/>
  </hyperlinks>
  <pageMargins left="0.7" right="0.7" top="0.75" bottom="0.75" header="0.3" footer="0.3"/>
  <pageSetup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7"/>
  <dimension ref="A1:R216"/>
  <sheetViews>
    <sheetView zoomScaleNormal="100" workbookViewId="0">
      <selection activeCell="A2" sqref="A2"/>
    </sheetView>
  </sheetViews>
  <sheetFormatPr baseColWidth="10" defaultColWidth="11.42578125" defaultRowHeight="12.75" x14ac:dyDescent="0.2"/>
  <cols>
    <col min="1" max="1" width="21.140625" style="319" customWidth="1"/>
    <col min="2" max="2" width="10.85546875" style="86" bestFit="1" customWidth="1"/>
    <col min="3" max="3" width="9" style="319" bestFit="1" customWidth="1"/>
    <col min="4" max="5" width="10.85546875" style="319" bestFit="1" customWidth="1"/>
    <col min="6" max="6" width="9.28515625" style="319" bestFit="1" customWidth="1"/>
    <col min="7" max="7" width="10.85546875" style="319" bestFit="1" customWidth="1"/>
    <col min="8" max="8" width="10.85546875" style="319" customWidth="1"/>
    <col min="9" max="9" width="10.140625" style="319" customWidth="1"/>
    <col min="10" max="10" width="9.140625" style="319" customWidth="1"/>
    <col min="11" max="14" width="11.42578125" style="319"/>
    <col min="15" max="15" width="54.7109375" style="319" bestFit="1" customWidth="1"/>
    <col min="16" max="16" width="10.7109375" style="319" bestFit="1" customWidth="1"/>
    <col min="17" max="17" width="7" style="319" bestFit="1" customWidth="1"/>
    <col min="18" max="18" width="12.5703125" style="319" bestFit="1" customWidth="1"/>
    <col min="19" max="16384" width="11.42578125" style="319"/>
  </cols>
  <sheetData>
    <row r="1" spans="1:18" x14ac:dyDescent="0.2">
      <c r="A1" s="107" t="s">
        <v>1502</v>
      </c>
      <c r="B1" s="91"/>
      <c r="C1" s="321"/>
      <c r="D1" s="321"/>
      <c r="E1" s="321"/>
      <c r="F1" s="321"/>
      <c r="G1" s="321"/>
      <c r="H1" s="409" t="s">
        <v>38</v>
      </c>
      <c r="I1" s="409"/>
      <c r="J1" s="5"/>
      <c r="K1" s="5"/>
      <c r="O1" s="418"/>
      <c r="P1" s="418"/>
    </row>
    <row r="2" spans="1:18" x14ac:dyDescent="0.2">
      <c r="A2" s="319" t="s">
        <v>278</v>
      </c>
    </row>
    <row r="4" spans="1:18" ht="27.75" customHeight="1" x14ac:dyDescent="0.2">
      <c r="A4" s="415" t="s">
        <v>279</v>
      </c>
      <c r="B4" s="415" t="s">
        <v>39</v>
      </c>
      <c r="C4" s="415"/>
      <c r="D4" s="415"/>
      <c r="E4" s="415" t="s">
        <v>40</v>
      </c>
      <c r="F4" s="415"/>
      <c r="G4" s="415"/>
      <c r="H4" s="415" t="s">
        <v>34</v>
      </c>
      <c r="I4" s="415"/>
      <c r="J4" s="415"/>
    </row>
    <row r="5" spans="1:18" ht="24.75" customHeight="1" thickBot="1" x14ac:dyDescent="0.25">
      <c r="A5" s="415"/>
      <c r="B5" s="416">
        <v>2023</v>
      </c>
      <c r="C5" s="416"/>
      <c r="D5" s="416"/>
      <c r="E5" s="416">
        <v>2023</v>
      </c>
      <c r="F5" s="416"/>
      <c r="G5" s="416"/>
      <c r="H5" s="416"/>
      <c r="I5" s="416"/>
      <c r="J5" s="416"/>
    </row>
    <row r="6" spans="1:18" ht="13.5" thickBot="1" x14ac:dyDescent="0.25">
      <c r="A6" s="417"/>
      <c r="B6" s="114" t="s">
        <v>290</v>
      </c>
      <c r="C6" s="114" t="s">
        <v>291</v>
      </c>
      <c r="D6" s="114" t="s">
        <v>53</v>
      </c>
      <c r="E6" s="114" t="s">
        <v>290</v>
      </c>
      <c r="F6" s="114" t="s">
        <v>291</v>
      </c>
      <c r="G6" s="114" t="s">
        <v>53</v>
      </c>
      <c r="H6" s="114" t="s">
        <v>290</v>
      </c>
      <c r="I6" s="114" t="s">
        <v>291</v>
      </c>
      <c r="J6" s="114" t="s">
        <v>53</v>
      </c>
    </row>
    <row r="7" spans="1:18" ht="26.25" thickBot="1" x14ac:dyDescent="0.25">
      <c r="A7" s="119" t="s">
        <v>281</v>
      </c>
      <c r="B7" s="116">
        <v>87506</v>
      </c>
      <c r="C7" s="116">
        <v>37905</v>
      </c>
      <c r="D7" s="116">
        <v>125411</v>
      </c>
      <c r="E7" s="116">
        <v>87922</v>
      </c>
      <c r="F7" s="116">
        <v>38277</v>
      </c>
      <c r="G7" s="116">
        <v>126199</v>
      </c>
      <c r="H7" s="196">
        <v>416</v>
      </c>
      <c r="I7" s="196">
        <v>372</v>
      </c>
      <c r="J7" s="196">
        <v>788</v>
      </c>
    </row>
    <row r="8" spans="1:18" ht="13.5" thickBot="1" x14ac:dyDescent="0.25">
      <c r="A8" s="118" t="s">
        <v>282</v>
      </c>
      <c r="B8" s="197">
        <v>228271</v>
      </c>
      <c r="C8" s="197">
        <v>169134</v>
      </c>
      <c r="D8" s="197">
        <v>397405</v>
      </c>
      <c r="E8" s="197">
        <v>229700</v>
      </c>
      <c r="F8" s="197">
        <v>170112</v>
      </c>
      <c r="G8" s="197">
        <v>399812</v>
      </c>
      <c r="H8" s="197">
        <v>1429</v>
      </c>
      <c r="I8" s="200">
        <v>978</v>
      </c>
      <c r="J8" s="197">
        <v>2407</v>
      </c>
    </row>
    <row r="9" spans="1:18" ht="35.450000000000003" customHeight="1" thickBot="1" x14ac:dyDescent="0.25">
      <c r="A9" s="118" t="s">
        <v>283</v>
      </c>
      <c r="B9" s="197">
        <v>125320</v>
      </c>
      <c r="C9" s="197">
        <v>23507</v>
      </c>
      <c r="D9" s="197">
        <v>148827</v>
      </c>
      <c r="E9" s="197">
        <v>126902</v>
      </c>
      <c r="F9" s="197">
        <v>23697</v>
      </c>
      <c r="G9" s="197">
        <v>150599</v>
      </c>
      <c r="H9" s="197">
        <v>1582</v>
      </c>
      <c r="I9" s="200">
        <v>190</v>
      </c>
      <c r="J9" s="197">
        <v>1772</v>
      </c>
    </row>
    <row r="10" spans="1:18" ht="26.25" thickBot="1" x14ac:dyDescent="0.25">
      <c r="A10" s="119" t="s">
        <v>284</v>
      </c>
      <c r="B10" s="197">
        <v>7415</v>
      </c>
      <c r="C10" s="197">
        <v>2432</v>
      </c>
      <c r="D10" s="197">
        <v>9847</v>
      </c>
      <c r="E10" s="197">
        <v>7505</v>
      </c>
      <c r="F10" s="197">
        <v>2466</v>
      </c>
      <c r="G10" s="197">
        <v>9971</v>
      </c>
      <c r="H10" s="200">
        <v>90</v>
      </c>
      <c r="I10" s="200">
        <v>34</v>
      </c>
      <c r="J10" s="200">
        <v>124</v>
      </c>
    </row>
    <row r="11" spans="1:18" ht="26.25" thickBot="1" x14ac:dyDescent="0.25">
      <c r="A11" s="119" t="s">
        <v>285</v>
      </c>
      <c r="B11" s="322">
        <v>301514</v>
      </c>
      <c r="C11" s="322">
        <v>211389</v>
      </c>
      <c r="D11" s="322">
        <v>512903</v>
      </c>
      <c r="E11" s="322">
        <v>303800</v>
      </c>
      <c r="F11" s="322">
        <v>213852</v>
      </c>
      <c r="G11" s="322">
        <v>517652</v>
      </c>
      <c r="H11" s="197">
        <v>2286</v>
      </c>
      <c r="I11" s="197">
        <v>2463</v>
      </c>
      <c r="J11" s="197">
        <v>4749</v>
      </c>
    </row>
    <row r="12" spans="1:18" ht="13.5" thickBot="1" x14ac:dyDescent="0.25">
      <c r="A12" s="118" t="s">
        <v>286</v>
      </c>
      <c r="B12" s="197">
        <v>2206</v>
      </c>
      <c r="C12" s="200">
        <v>374</v>
      </c>
      <c r="D12" s="197">
        <v>2580</v>
      </c>
      <c r="E12" s="197">
        <v>2248</v>
      </c>
      <c r="F12" s="200">
        <v>385</v>
      </c>
      <c r="G12" s="197">
        <v>2633</v>
      </c>
      <c r="H12" s="200">
        <v>42</v>
      </c>
      <c r="I12" s="200">
        <v>11</v>
      </c>
      <c r="J12" s="200">
        <v>53</v>
      </c>
    </row>
    <row r="13" spans="1:18" ht="13.5" thickBot="1" x14ac:dyDescent="0.25">
      <c r="A13" s="118" t="s">
        <v>287</v>
      </c>
      <c r="B13" s="197">
        <v>331624</v>
      </c>
      <c r="C13" s="197">
        <v>318154</v>
      </c>
      <c r="D13" s="197">
        <v>649778</v>
      </c>
      <c r="E13" s="197">
        <v>332790</v>
      </c>
      <c r="F13" s="197">
        <v>320260</v>
      </c>
      <c r="G13" s="197">
        <v>653050</v>
      </c>
      <c r="H13" s="197">
        <v>1166</v>
      </c>
      <c r="I13" s="197">
        <v>2106</v>
      </c>
      <c r="J13" s="197">
        <v>3272</v>
      </c>
    </row>
    <row r="14" spans="1:18" ht="26.25" thickBot="1" x14ac:dyDescent="0.25">
      <c r="A14" s="119" t="s">
        <v>288</v>
      </c>
      <c r="B14" s="197">
        <v>78090</v>
      </c>
      <c r="C14" s="197">
        <v>26415</v>
      </c>
      <c r="D14" s="197">
        <v>104505</v>
      </c>
      <c r="E14" s="197">
        <v>78153</v>
      </c>
      <c r="F14" s="197">
        <v>26450</v>
      </c>
      <c r="G14" s="197">
        <v>104603</v>
      </c>
      <c r="H14" s="200">
        <v>63</v>
      </c>
      <c r="I14" s="200">
        <v>35</v>
      </c>
      <c r="J14" s="200">
        <v>98</v>
      </c>
    </row>
    <row r="15" spans="1:18" ht="13.5" thickBot="1" x14ac:dyDescent="0.25">
      <c r="A15" s="120" t="s">
        <v>53</v>
      </c>
      <c r="B15" s="121">
        <v>1161946</v>
      </c>
      <c r="C15" s="121">
        <v>789310</v>
      </c>
      <c r="D15" s="121">
        <v>1951256</v>
      </c>
      <c r="E15" s="121">
        <v>1169020</v>
      </c>
      <c r="F15" s="121">
        <v>795499</v>
      </c>
      <c r="G15" s="121">
        <v>1964519</v>
      </c>
      <c r="H15" s="121">
        <v>7074</v>
      </c>
      <c r="I15" s="121">
        <v>6189</v>
      </c>
      <c r="J15" s="121">
        <v>13263</v>
      </c>
    </row>
    <row r="16" spans="1:18" x14ac:dyDescent="0.2">
      <c r="A16" s="107"/>
      <c r="B16" s="107"/>
      <c r="C16" s="107"/>
      <c r="D16" s="107"/>
      <c r="E16" s="107"/>
      <c r="F16" s="107"/>
      <c r="G16" s="107"/>
      <c r="H16" s="107"/>
      <c r="I16" s="107"/>
      <c r="J16" s="107"/>
      <c r="K16" s="107"/>
      <c r="L16" s="107"/>
      <c r="M16" s="107"/>
      <c r="N16" s="107"/>
      <c r="O16" s="107"/>
      <c r="P16" s="107"/>
      <c r="Q16" s="107"/>
      <c r="R16" s="107"/>
    </row>
    <row r="17" spans="1:18" x14ac:dyDescent="0.2">
      <c r="A17" s="107"/>
      <c r="B17" s="107"/>
      <c r="C17" s="107"/>
      <c r="D17" s="107"/>
      <c r="E17" s="107"/>
      <c r="F17" s="107"/>
      <c r="G17" s="107"/>
      <c r="H17" s="107"/>
      <c r="I17" s="107"/>
      <c r="J17" s="107"/>
      <c r="K17" s="107"/>
      <c r="L17" s="107"/>
      <c r="M17" s="107"/>
      <c r="N17" s="107"/>
      <c r="O17" s="107"/>
      <c r="P17" s="107"/>
      <c r="Q17" s="107"/>
      <c r="R17" s="107"/>
    </row>
    <row r="18" spans="1:18" x14ac:dyDescent="0.2">
      <c r="A18" s="415" t="s">
        <v>279</v>
      </c>
      <c r="B18" s="415" t="s">
        <v>39</v>
      </c>
      <c r="C18" s="415"/>
      <c r="D18" s="415"/>
      <c r="E18" s="415" t="s">
        <v>40</v>
      </c>
      <c r="F18" s="415"/>
      <c r="G18" s="415"/>
      <c r="H18" s="415" t="s">
        <v>34</v>
      </c>
      <c r="I18" s="415"/>
      <c r="J18" s="415"/>
      <c r="K18" s="107"/>
      <c r="L18" s="107"/>
      <c r="M18" s="107"/>
      <c r="N18" s="107"/>
      <c r="O18" s="107"/>
      <c r="P18" s="107"/>
      <c r="Q18" s="107"/>
      <c r="R18" s="107"/>
    </row>
    <row r="19" spans="1:18" ht="13.5" thickBot="1" x14ac:dyDescent="0.25">
      <c r="A19" s="415"/>
      <c r="B19" s="416">
        <v>2023</v>
      </c>
      <c r="C19" s="416"/>
      <c r="D19" s="416"/>
      <c r="E19" s="416">
        <v>2023</v>
      </c>
      <c r="F19" s="416"/>
      <c r="G19" s="416"/>
      <c r="H19" s="416"/>
      <c r="I19" s="416"/>
      <c r="J19" s="416"/>
      <c r="K19" s="107"/>
      <c r="L19" s="107"/>
      <c r="M19" s="107"/>
      <c r="N19" s="107"/>
      <c r="O19" s="107"/>
      <c r="P19" s="107"/>
      <c r="Q19" s="107"/>
      <c r="R19" s="107"/>
    </row>
    <row r="20" spans="1:18" ht="13.5" thickBot="1" x14ac:dyDescent="0.25">
      <c r="A20" s="417"/>
      <c r="B20" s="114" t="s">
        <v>290</v>
      </c>
      <c r="C20" s="114" t="s">
        <v>291</v>
      </c>
      <c r="D20" s="114" t="s">
        <v>53</v>
      </c>
      <c r="E20" s="114" t="s">
        <v>290</v>
      </c>
      <c r="F20" s="114" t="s">
        <v>291</v>
      </c>
      <c r="G20" s="114" t="s">
        <v>53</v>
      </c>
      <c r="H20" s="114" t="s">
        <v>290</v>
      </c>
      <c r="I20" s="114" t="s">
        <v>291</v>
      </c>
      <c r="J20" s="114" t="s">
        <v>53</v>
      </c>
      <c r="K20" s="107"/>
      <c r="L20" s="107"/>
      <c r="M20" s="107"/>
      <c r="N20" s="107"/>
      <c r="O20" s="107"/>
      <c r="P20" s="107"/>
      <c r="Q20" s="107"/>
      <c r="R20" s="107"/>
    </row>
    <row r="21" spans="1:18" ht="26.25" thickBot="1" x14ac:dyDescent="0.25">
      <c r="A21" s="119" t="s">
        <v>281</v>
      </c>
      <c r="B21" s="116">
        <v>87506</v>
      </c>
      <c r="C21" s="116">
        <v>37905</v>
      </c>
      <c r="D21" s="116">
        <v>125411</v>
      </c>
      <c r="E21" s="116">
        <v>87922</v>
      </c>
      <c r="F21" s="116">
        <v>38277</v>
      </c>
      <c r="G21" s="116">
        <v>126199</v>
      </c>
      <c r="H21" s="196">
        <v>416</v>
      </c>
      <c r="I21" s="196">
        <v>372</v>
      </c>
      <c r="J21" s="196">
        <v>788</v>
      </c>
      <c r="K21" s="107"/>
      <c r="L21" s="107"/>
      <c r="M21" s="107"/>
      <c r="N21" s="107"/>
      <c r="O21" s="107"/>
      <c r="P21" s="107"/>
      <c r="Q21" s="107"/>
      <c r="R21" s="107"/>
    </row>
    <row r="22" spans="1:18" ht="13.5" thickBot="1" x14ac:dyDescent="0.25">
      <c r="A22" s="118" t="s">
        <v>282</v>
      </c>
      <c r="B22" s="197">
        <v>228271</v>
      </c>
      <c r="C22" s="197">
        <v>169134</v>
      </c>
      <c r="D22" s="197">
        <v>397405</v>
      </c>
      <c r="E22" s="197">
        <v>229700</v>
      </c>
      <c r="F22" s="197">
        <v>170112</v>
      </c>
      <c r="G22" s="197">
        <v>399812</v>
      </c>
      <c r="H22" s="197">
        <v>1429</v>
      </c>
      <c r="I22" s="200">
        <v>978</v>
      </c>
      <c r="J22" s="197">
        <v>2407</v>
      </c>
      <c r="K22" s="107"/>
      <c r="L22" s="107"/>
      <c r="M22" s="107"/>
      <c r="N22" s="107"/>
      <c r="O22" s="107"/>
      <c r="P22" s="107"/>
      <c r="Q22" s="107"/>
      <c r="R22" s="107"/>
    </row>
    <row r="23" spans="1:18" ht="13.5" thickBot="1" x14ac:dyDescent="0.25">
      <c r="A23" s="118" t="s">
        <v>283</v>
      </c>
      <c r="B23" s="197">
        <v>125320</v>
      </c>
      <c r="C23" s="197">
        <v>23507</v>
      </c>
      <c r="D23" s="197">
        <v>148827</v>
      </c>
      <c r="E23" s="197">
        <v>126902</v>
      </c>
      <c r="F23" s="197">
        <v>23697</v>
      </c>
      <c r="G23" s="197">
        <v>150599</v>
      </c>
      <c r="H23" s="197">
        <v>1582</v>
      </c>
      <c r="I23" s="200">
        <v>190</v>
      </c>
      <c r="J23" s="197">
        <v>1772</v>
      </c>
      <c r="K23" s="107"/>
      <c r="L23" s="107"/>
      <c r="M23" s="107"/>
      <c r="N23" s="107"/>
      <c r="O23" s="107"/>
      <c r="P23" s="107"/>
      <c r="Q23" s="107"/>
      <c r="R23" s="107"/>
    </row>
    <row r="24" spans="1:18" ht="26.25" thickBot="1" x14ac:dyDescent="0.25">
      <c r="A24" s="119" t="s">
        <v>284</v>
      </c>
      <c r="B24" s="197">
        <v>7415</v>
      </c>
      <c r="C24" s="197">
        <v>2432</v>
      </c>
      <c r="D24" s="197">
        <v>9847</v>
      </c>
      <c r="E24" s="197">
        <v>7505</v>
      </c>
      <c r="F24" s="197">
        <v>2466</v>
      </c>
      <c r="G24" s="197">
        <v>9971</v>
      </c>
      <c r="H24" s="200">
        <v>90</v>
      </c>
      <c r="I24" s="200">
        <v>34</v>
      </c>
      <c r="J24" s="200">
        <v>124</v>
      </c>
      <c r="K24" s="107"/>
      <c r="L24" s="107"/>
      <c r="M24" s="107"/>
      <c r="N24" s="107"/>
      <c r="O24" s="107"/>
      <c r="P24" s="107"/>
      <c r="Q24" s="107"/>
      <c r="R24" s="107"/>
    </row>
    <row r="25" spans="1:18" ht="26.25" thickBot="1" x14ac:dyDescent="0.25">
      <c r="A25" s="119" t="s">
        <v>285</v>
      </c>
      <c r="B25" s="322">
        <v>301514</v>
      </c>
      <c r="C25" s="322">
        <v>211389</v>
      </c>
      <c r="D25" s="322">
        <v>512903</v>
      </c>
      <c r="E25" s="322">
        <v>303800</v>
      </c>
      <c r="F25" s="322">
        <v>213852</v>
      </c>
      <c r="G25" s="322">
        <v>517652</v>
      </c>
      <c r="H25" s="197">
        <v>2286</v>
      </c>
      <c r="I25" s="197">
        <v>2463</v>
      </c>
      <c r="J25" s="197">
        <v>4749</v>
      </c>
      <c r="K25" s="107"/>
      <c r="L25" s="107"/>
      <c r="M25" s="107"/>
      <c r="N25" s="107"/>
      <c r="O25" s="107"/>
      <c r="P25" s="107"/>
      <c r="Q25" s="107"/>
      <c r="R25" s="107"/>
    </row>
    <row r="26" spans="1:18" ht="13.5" thickBot="1" x14ac:dyDescent="0.25">
      <c r="A26" s="118" t="s">
        <v>286</v>
      </c>
      <c r="B26" s="197">
        <v>2206</v>
      </c>
      <c r="C26" s="200">
        <v>374</v>
      </c>
      <c r="D26" s="197">
        <v>2580</v>
      </c>
      <c r="E26" s="197">
        <v>2248</v>
      </c>
      <c r="F26" s="200">
        <v>385</v>
      </c>
      <c r="G26" s="197">
        <v>2633</v>
      </c>
      <c r="H26" s="200">
        <v>42</v>
      </c>
      <c r="I26" s="200">
        <v>11</v>
      </c>
      <c r="J26" s="200">
        <v>53</v>
      </c>
      <c r="K26" s="107"/>
      <c r="L26" s="107"/>
      <c r="M26" s="107"/>
      <c r="N26" s="107"/>
      <c r="O26" s="107"/>
      <c r="P26" s="107"/>
      <c r="Q26" s="107"/>
      <c r="R26" s="107"/>
    </row>
    <row r="27" spans="1:18" ht="13.5" thickBot="1" x14ac:dyDescent="0.25">
      <c r="A27" s="118" t="s">
        <v>287</v>
      </c>
      <c r="B27" s="197">
        <v>331624</v>
      </c>
      <c r="C27" s="197">
        <v>318154</v>
      </c>
      <c r="D27" s="197">
        <v>649778</v>
      </c>
      <c r="E27" s="197">
        <v>332790</v>
      </c>
      <c r="F27" s="197">
        <v>320260</v>
      </c>
      <c r="G27" s="197">
        <v>653050</v>
      </c>
      <c r="H27" s="197">
        <v>1166</v>
      </c>
      <c r="I27" s="197">
        <v>2106</v>
      </c>
      <c r="J27" s="197">
        <v>3272</v>
      </c>
      <c r="K27" s="107"/>
      <c r="L27" s="107"/>
      <c r="M27" s="107"/>
      <c r="N27" s="107"/>
      <c r="O27" s="107"/>
      <c r="P27" s="107"/>
      <c r="Q27" s="107"/>
      <c r="R27" s="107"/>
    </row>
    <row r="28" spans="1:18" ht="26.25" thickBot="1" x14ac:dyDescent="0.25">
      <c r="A28" s="119" t="s">
        <v>288</v>
      </c>
      <c r="B28" s="197">
        <v>78090</v>
      </c>
      <c r="C28" s="197">
        <v>26415</v>
      </c>
      <c r="D28" s="197">
        <v>104505</v>
      </c>
      <c r="E28" s="197">
        <v>78153</v>
      </c>
      <c r="F28" s="197">
        <v>26450</v>
      </c>
      <c r="G28" s="197">
        <v>104603</v>
      </c>
      <c r="H28" s="200">
        <v>63</v>
      </c>
      <c r="I28" s="200">
        <v>35</v>
      </c>
      <c r="J28" s="200">
        <v>98</v>
      </c>
      <c r="K28" s="107"/>
      <c r="L28" s="107"/>
      <c r="M28" s="107"/>
      <c r="N28" s="107"/>
      <c r="O28" s="107"/>
      <c r="P28" s="107"/>
      <c r="Q28" s="107"/>
      <c r="R28" s="107"/>
    </row>
    <row r="29" spans="1:18" ht="13.5" thickBot="1" x14ac:dyDescent="0.25">
      <c r="A29" s="120" t="s">
        <v>53</v>
      </c>
      <c r="B29" s="121">
        <v>1161946</v>
      </c>
      <c r="C29" s="121">
        <v>789310</v>
      </c>
      <c r="D29" s="121">
        <v>1951256</v>
      </c>
      <c r="E29" s="121">
        <v>1169020</v>
      </c>
      <c r="F29" s="121">
        <v>795499</v>
      </c>
      <c r="G29" s="121">
        <v>1964519</v>
      </c>
      <c r="H29" s="121">
        <v>7074</v>
      </c>
      <c r="I29" s="121">
        <v>6189</v>
      </c>
      <c r="J29" s="121">
        <v>13263</v>
      </c>
      <c r="K29" s="107"/>
      <c r="L29" s="107"/>
      <c r="M29" s="107"/>
      <c r="N29" s="107"/>
      <c r="O29" s="107"/>
      <c r="P29" s="107"/>
      <c r="Q29" s="107"/>
      <c r="R29" s="107"/>
    </row>
    <row r="30" spans="1:18" x14ac:dyDescent="0.2">
      <c r="A30" s="107"/>
      <c r="B30" s="107"/>
      <c r="C30" s="107"/>
      <c r="D30" s="107"/>
      <c r="E30" s="107"/>
      <c r="F30" s="107"/>
      <c r="G30" s="107"/>
      <c r="H30" s="107"/>
      <c r="I30" s="107"/>
      <c r="J30" s="107"/>
      <c r="K30" s="107"/>
      <c r="L30" s="107"/>
      <c r="M30" s="107"/>
      <c r="N30" s="107"/>
      <c r="O30" s="107"/>
      <c r="P30" s="107"/>
      <c r="Q30" s="107"/>
      <c r="R30" s="107"/>
    </row>
    <row r="31" spans="1:18" x14ac:dyDescent="0.2">
      <c r="A31" s="107"/>
      <c r="B31" s="107"/>
      <c r="C31" s="107"/>
      <c r="D31" s="107"/>
      <c r="E31" s="107"/>
      <c r="F31" s="107"/>
      <c r="G31" s="107"/>
      <c r="H31" s="107"/>
      <c r="I31" s="107"/>
      <c r="J31" s="107"/>
      <c r="K31" s="107"/>
      <c r="L31" s="107"/>
      <c r="M31" s="107"/>
      <c r="N31" s="107"/>
      <c r="O31" s="107"/>
      <c r="P31" s="107"/>
      <c r="Q31" s="107"/>
      <c r="R31" s="107"/>
    </row>
    <row r="32" spans="1:18" x14ac:dyDescent="0.2">
      <c r="A32" s="107"/>
      <c r="B32" s="107"/>
      <c r="C32" s="107"/>
      <c r="D32" s="107"/>
      <c r="E32" s="107"/>
      <c r="F32" s="107"/>
      <c r="G32" s="107"/>
      <c r="H32" s="107"/>
      <c r="I32" s="107"/>
      <c r="J32" s="107"/>
      <c r="K32" s="107"/>
      <c r="L32" s="107"/>
      <c r="M32" s="107"/>
      <c r="N32" s="107"/>
      <c r="O32" s="107"/>
      <c r="P32" s="107"/>
      <c r="Q32" s="107"/>
      <c r="R32" s="107"/>
    </row>
    <row r="33" spans="1:18" x14ac:dyDescent="0.2">
      <c r="A33" s="107"/>
      <c r="B33" s="107"/>
      <c r="C33" s="107"/>
      <c r="D33" s="107"/>
      <c r="E33" s="107"/>
      <c r="F33" s="107"/>
      <c r="G33" s="107"/>
      <c r="H33" s="107"/>
      <c r="I33" s="107"/>
      <c r="J33" s="107"/>
      <c r="K33" s="107"/>
      <c r="L33" s="107"/>
      <c r="M33" s="107"/>
      <c r="N33" s="107"/>
      <c r="O33" s="107"/>
      <c r="P33" s="107"/>
      <c r="Q33" s="107"/>
      <c r="R33" s="107"/>
    </row>
    <row r="34" spans="1:18" x14ac:dyDescent="0.2">
      <c r="A34" s="107"/>
      <c r="B34" s="107"/>
      <c r="C34" s="107"/>
      <c r="D34" s="107"/>
      <c r="E34" s="107"/>
      <c r="F34" s="107"/>
      <c r="G34" s="107"/>
      <c r="H34" s="107"/>
      <c r="I34" s="107"/>
      <c r="J34" s="107"/>
      <c r="K34" s="107"/>
      <c r="L34" s="107"/>
      <c r="M34" s="107"/>
      <c r="N34" s="107"/>
      <c r="O34" s="107"/>
      <c r="P34" s="107"/>
      <c r="Q34" s="107"/>
      <c r="R34" s="107"/>
    </row>
    <row r="35" spans="1:18" x14ac:dyDescent="0.2">
      <c r="A35" s="107"/>
      <c r="B35" s="107"/>
      <c r="C35" s="107"/>
      <c r="D35" s="107"/>
      <c r="E35" s="107"/>
      <c r="F35" s="107"/>
      <c r="G35" s="107"/>
      <c r="H35" s="107"/>
      <c r="I35" s="107"/>
      <c r="J35" s="107"/>
      <c r="K35" s="107"/>
      <c r="L35" s="107"/>
      <c r="M35" s="107"/>
      <c r="N35" s="107"/>
      <c r="O35" s="107"/>
      <c r="P35" s="107"/>
      <c r="Q35" s="107"/>
      <c r="R35" s="107"/>
    </row>
    <row r="36" spans="1:18" x14ac:dyDescent="0.2">
      <c r="A36" s="107"/>
      <c r="B36" s="107"/>
      <c r="C36" s="107"/>
      <c r="D36" s="107"/>
      <c r="E36" s="107"/>
      <c r="F36" s="107"/>
      <c r="G36" s="107"/>
      <c r="H36" s="107"/>
      <c r="I36" s="107"/>
      <c r="J36" s="107"/>
      <c r="K36" s="107"/>
      <c r="L36" s="107"/>
      <c r="M36" s="107"/>
      <c r="N36" s="107"/>
      <c r="O36" s="107"/>
      <c r="P36" s="107"/>
      <c r="Q36" s="107"/>
      <c r="R36" s="107"/>
    </row>
    <row r="37" spans="1:18" x14ac:dyDescent="0.2">
      <c r="A37" s="319" t="s">
        <v>305</v>
      </c>
      <c r="B37" s="21">
        <v>2109</v>
      </c>
      <c r="C37" s="319">
        <v>367</v>
      </c>
      <c r="E37" s="319">
        <v>2476</v>
      </c>
    </row>
    <row r="38" spans="1:18" x14ac:dyDescent="0.2">
      <c r="A38" s="319" t="s">
        <v>1337</v>
      </c>
      <c r="B38" s="21">
        <v>334203</v>
      </c>
      <c r="C38" s="319">
        <v>322402</v>
      </c>
      <c r="D38" s="319">
        <v>0</v>
      </c>
      <c r="E38" s="319">
        <v>656605</v>
      </c>
    </row>
    <row r="39" spans="1:18" x14ac:dyDescent="0.2">
      <c r="A39" s="319" t="s">
        <v>306</v>
      </c>
      <c r="B39" s="21">
        <v>78399</v>
      </c>
      <c r="C39" s="319">
        <v>26593</v>
      </c>
      <c r="E39" s="319">
        <v>104992</v>
      </c>
    </row>
    <row r="41" spans="1:18" x14ac:dyDescent="0.2">
      <c r="B41" s="21"/>
      <c r="C41" s="21"/>
      <c r="D41" s="21"/>
      <c r="E41" s="21"/>
    </row>
    <row r="42" spans="1:18" x14ac:dyDescent="0.2">
      <c r="B42" s="21"/>
    </row>
    <row r="43" spans="1:18" x14ac:dyDescent="0.2">
      <c r="B43" s="21"/>
    </row>
    <row r="44" spans="1:18" x14ac:dyDescent="0.2">
      <c r="B44" s="21"/>
    </row>
    <row r="45" spans="1:18" x14ac:dyDescent="0.2">
      <c r="B45" s="21"/>
    </row>
    <row r="46" spans="1:18" x14ac:dyDescent="0.2">
      <c r="B46" s="21"/>
    </row>
    <row r="47" spans="1:18" x14ac:dyDescent="0.2">
      <c r="B47" s="21"/>
    </row>
    <row r="48" spans="1:18" x14ac:dyDescent="0.2">
      <c r="B48" s="21"/>
    </row>
    <row r="49" spans="2:2" x14ac:dyDescent="0.2">
      <c r="B49" s="21"/>
    </row>
    <row r="50" spans="2:2" x14ac:dyDescent="0.2">
      <c r="B50" s="21"/>
    </row>
    <row r="51" spans="2:2" x14ac:dyDescent="0.2">
      <c r="B51" s="21"/>
    </row>
    <row r="52" spans="2:2" x14ac:dyDescent="0.2">
      <c r="B52" s="21"/>
    </row>
    <row r="53" spans="2:2" x14ac:dyDescent="0.2">
      <c r="B53" s="21"/>
    </row>
    <row r="54" spans="2:2" x14ac:dyDescent="0.2">
      <c r="B54" s="21"/>
    </row>
    <row r="55" spans="2:2" x14ac:dyDescent="0.2">
      <c r="B55" s="21"/>
    </row>
    <row r="56" spans="2:2" x14ac:dyDescent="0.2">
      <c r="B56" s="21"/>
    </row>
    <row r="57" spans="2:2" x14ac:dyDescent="0.2">
      <c r="B57" s="21"/>
    </row>
    <row r="58" spans="2:2" x14ac:dyDescent="0.2">
      <c r="B58" s="21"/>
    </row>
    <row r="59" spans="2:2" x14ac:dyDescent="0.2">
      <c r="B59" s="21"/>
    </row>
    <row r="60" spans="2:2" x14ac:dyDescent="0.2">
      <c r="B60" s="21"/>
    </row>
    <row r="61" spans="2:2" x14ac:dyDescent="0.2">
      <c r="B61" s="21"/>
    </row>
    <row r="62" spans="2:2" x14ac:dyDescent="0.2">
      <c r="B62" s="21"/>
    </row>
    <row r="63" spans="2:2" x14ac:dyDescent="0.2">
      <c r="B63" s="21"/>
    </row>
    <row r="64" spans="2:2" x14ac:dyDescent="0.2">
      <c r="B64" s="21"/>
    </row>
    <row r="65" spans="2:2" x14ac:dyDescent="0.2">
      <c r="B65" s="21"/>
    </row>
    <row r="66" spans="2:2" x14ac:dyDescent="0.2">
      <c r="B66" s="21"/>
    </row>
    <row r="67" spans="2:2" x14ac:dyDescent="0.2">
      <c r="B67" s="21"/>
    </row>
    <row r="68" spans="2:2" x14ac:dyDescent="0.2">
      <c r="B68" s="21"/>
    </row>
    <row r="69" spans="2:2" x14ac:dyDescent="0.2">
      <c r="B69" s="21"/>
    </row>
    <row r="70" spans="2:2" x14ac:dyDescent="0.2">
      <c r="B70" s="21"/>
    </row>
    <row r="71" spans="2:2" x14ac:dyDescent="0.2">
      <c r="B71" s="21"/>
    </row>
    <row r="72" spans="2:2" x14ac:dyDescent="0.2">
      <c r="B72" s="21"/>
    </row>
    <row r="73" spans="2:2" x14ac:dyDescent="0.2">
      <c r="B73" s="21"/>
    </row>
    <row r="74" spans="2:2" x14ac:dyDescent="0.2">
      <c r="B74" s="21"/>
    </row>
    <row r="75" spans="2:2" x14ac:dyDescent="0.2">
      <c r="B75" s="21"/>
    </row>
    <row r="76" spans="2:2" x14ac:dyDescent="0.2">
      <c r="B76" s="21"/>
    </row>
    <row r="77" spans="2:2" x14ac:dyDescent="0.2">
      <c r="B77" s="21"/>
    </row>
    <row r="78" spans="2:2" x14ac:dyDescent="0.2">
      <c r="B78" s="21"/>
    </row>
    <row r="79" spans="2:2" x14ac:dyDescent="0.2">
      <c r="B79" s="21"/>
    </row>
    <row r="80" spans="2:2" x14ac:dyDescent="0.2">
      <c r="B80" s="21"/>
    </row>
    <row r="81" spans="2:2" x14ac:dyDescent="0.2">
      <c r="B81" s="21"/>
    </row>
    <row r="82" spans="2:2" x14ac:dyDescent="0.2">
      <c r="B82" s="21"/>
    </row>
    <row r="83" spans="2:2" x14ac:dyDescent="0.2">
      <c r="B83" s="21"/>
    </row>
    <row r="84" spans="2:2" x14ac:dyDescent="0.2">
      <c r="B84" s="21"/>
    </row>
    <row r="85" spans="2:2" x14ac:dyDescent="0.2">
      <c r="B85" s="21"/>
    </row>
    <row r="86" spans="2:2" x14ac:dyDescent="0.2">
      <c r="B86" s="21"/>
    </row>
    <row r="87" spans="2:2" x14ac:dyDescent="0.2">
      <c r="B87" s="21"/>
    </row>
    <row r="88" spans="2:2" x14ac:dyDescent="0.2">
      <c r="B88" s="21"/>
    </row>
    <row r="89" spans="2:2" x14ac:dyDescent="0.2">
      <c r="B89" s="21"/>
    </row>
    <row r="90" spans="2:2" x14ac:dyDescent="0.2">
      <c r="B90" s="21"/>
    </row>
    <row r="91" spans="2:2" x14ac:dyDescent="0.2">
      <c r="B91" s="21"/>
    </row>
    <row r="92" spans="2:2" x14ac:dyDescent="0.2">
      <c r="B92" s="21"/>
    </row>
    <row r="93" spans="2:2" x14ac:dyDescent="0.2">
      <c r="B93" s="21"/>
    </row>
    <row r="94" spans="2:2" x14ac:dyDescent="0.2">
      <c r="B94" s="21"/>
    </row>
    <row r="95" spans="2:2" x14ac:dyDescent="0.2">
      <c r="B95" s="21"/>
    </row>
    <row r="96" spans="2:2" x14ac:dyDescent="0.2">
      <c r="B96" s="21"/>
    </row>
    <row r="97" spans="2:2" x14ac:dyDescent="0.2">
      <c r="B97" s="21"/>
    </row>
    <row r="98" spans="2:2" x14ac:dyDescent="0.2">
      <c r="B98" s="21"/>
    </row>
    <row r="99" spans="2:2" x14ac:dyDescent="0.2">
      <c r="B99" s="21"/>
    </row>
    <row r="100" spans="2:2" x14ac:dyDescent="0.2">
      <c r="B100" s="21"/>
    </row>
    <row r="101" spans="2:2" x14ac:dyDescent="0.2">
      <c r="B101" s="21"/>
    </row>
    <row r="102" spans="2:2" x14ac:dyDescent="0.2">
      <c r="B102" s="21"/>
    </row>
    <row r="103" spans="2:2" x14ac:dyDescent="0.2">
      <c r="B103" s="21"/>
    </row>
    <row r="104" spans="2:2" x14ac:dyDescent="0.2">
      <c r="B104" s="21"/>
    </row>
    <row r="105" spans="2:2" x14ac:dyDescent="0.2">
      <c r="B105" s="21"/>
    </row>
    <row r="106" spans="2:2" x14ac:dyDescent="0.2">
      <c r="B106" s="21"/>
    </row>
    <row r="107" spans="2:2" x14ac:dyDescent="0.2">
      <c r="B107" s="21"/>
    </row>
    <row r="108" spans="2:2" x14ac:dyDescent="0.2">
      <c r="B108" s="21"/>
    </row>
    <row r="109" spans="2:2" x14ac:dyDescent="0.2">
      <c r="B109" s="21"/>
    </row>
    <row r="110" spans="2:2" x14ac:dyDescent="0.2">
      <c r="B110" s="21"/>
    </row>
    <row r="111" spans="2:2" x14ac:dyDescent="0.2">
      <c r="B111" s="21"/>
    </row>
    <row r="112" spans="2:2" x14ac:dyDescent="0.2">
      <c r="B112" s="21"/>
    </row>
    <row r="113" spans="2:2" x14ac:dyDescent="0.2">
      <c r="B113" s="21"/>
    </row>
    <row r="114" spans="2:2" x14ac:dyDescent="0.2">
      <c r="B114" s="21"/>
    </row>
    <row r="115" spans="2:2" x14ac:dyDescent="0.2">
      <c r="B115" s="21"/>
    </row>
    <row r="116" spans="2:2" x14ac:dyDescent="0.2">
      <c r="B116" s="21"/>
    </row>
    <row r="117" spans="2:2" x14ac:dyDescent="0.2">
      <c r="B117" s="21"/>
    </row>
    <row r="118" spans="2:2" x14ac:dyDescent="0.2">
      <c r="B118" s="21"/>
    </row>
    <row r="119" spans="2:2" x14ac:dyDescent="0.2">
      <c r="B119" s="21"/>
    </row>
    <row r="120" spans="2:2" x14ac:dyDescent="0.2">
      <c r="B120" s="21"/>
    </row>
    <row r="121" spans="2:2" x14ac:dyDescent="0.2">
      <c r="B121" s="21"/>
    </row>
    <row r="122" spans="2:2" x14ac:dyDescent="0.2">
      <c r="B122" s="21"/>
    </row>
    <row r="123" spans="2:2" x14ac:dyDescent="0.2">
      <c r="B123" s="21"/>
    </row>
    <row r="124" spans="2:2" x14ac:dyDescent="0.2">
      <c r="B124" s="21"/>
    </row>
    <row r="125" spans="2:2" x14ac:dyDescent="0.2">
      <c r="B125" s="21"/>
    </row>
    <row r="126" spans="2:2" x14ac:dyDescent="0.2">
      <c r="B126" s="21"/>
    </row>
    <row r="127" spans="2:2" x14ac:dyDescent="0.2">
      <c r="B127" s="21"/>
    </row>
    <row r="128" spans="2:2" x14ac:dyDescent="0.2">
      <c r="B128" s="21"/>
    </row>
    <row r="129" spans="2:2" x14ac:dyDescent="0.2">
      <c r="B129" s="21"/>
    </row>
    <row r="130" spans="2:2" x14ac:dyDescent="0.2">
      <c r="B130" s="21"/>
    </row>
    <row r="131" spans="2:2" x14ac:dyDescent="0.2">
      <c r="B131" s="21"/>
    </row>
    <row r="132" spans="2:2" x14ac:dyDescent="0.2">
      <c r="B132" s="21"/>
    </row>
    <row r="133" spans="2:2" x14ac:dyDescent="0.2">
      <c r="B133" s="21"/>
    </row>
    <row r="134" spans="2:2" x14ac:dyDescent="0.2">
      <c r="B134" s="21"/>
    </row>
    <row r="135" spans="2:2" x14ac:dyDescent="0.2">
      <c r="B135" s="21"/>
    </row>
    <row r="136" spans="2:2" x14ac:dyDescent="0.2">
      <c r="B136" s="21"/>
    </row>
    <row r="137" spans="2:2" x14ac:dyDescent="0.2">
      <c r="B137" s="21"/>
    </row>
    <row r="138" spans="2:2" x14ac:dyDescent="0.2">
      <c r="B138" s="21"/>
    </row>
    <row r="139" spans="2:2" x14ac:dyDescent="0.2">
      <c r="B139" s="21"/>
    </row>
    <row r="140" spans="2:2" x14ac:dyDescent="0.2">
      <c r="B140" s="21"/>
    </row>
    <row r="141" spans="2:2" x14ac:dyDescent="0.2">
      <c r="B141" s="21"/>
    </row>
    <row r="142" spans="2:2" x14ac:dyDescent="0.2">
      <c r="B142" s="21"/>
    </row>
    <row r="143" spans="2:2" x14ac:dyDescent="0.2">
      <c r="B143" s="21"/>
    </row>
    <row r="144" spans="2:2" x14ac:dyDescent="0.2">
      <c r="B144" s="21"/>
    </row>
    <row r="145" spans="2:2" x14ac:dyDescent="0.2">
      <c r="B145" s="21"/>
    </row>
    <row r="146" spans="2:2" x14ac:dyDescent="0.2">
      <c r="B146" s="21"/>
    </row>
    <row r="147" spans="2:2" x14ac:dyDescent="0.2">
      <c r="B147" s="21"/>
    </row>
    <row r="148" spans="2:2" x14ac:dyDescent="0.2">
      <c r="B148" s="21"/>
    </row>
    <row r="149" spans="2:2" x14ac:dyDescent="0.2">
      <c r="B149" s="21"/>
    </row>
    <row r="150" spans="2:2" x14ac:dyDescent="0.2">
      <c r="B150" s="21"/>
    </row>
    <row r="151" spans="2:2" x14ac:dyDescent="0.2">
      <c r="B151" s="21"/>
    </row>
    <row r="152" spans="2:2" x14ac:dyDescent="0.2">
      <c r="B152" s="21"/>
    </row>
    <row r="153" spans="2:2" x14ac:dyDescent="0.2">
      <c r="B153" s="21"/>
    </row>
    <row r="154" spans="2:2" x14ac:dyDescent="0.2">
      <c r="B154" s="21"/>
    </row>
    <row r="155" spans="2:2" x14ac:dyDescent="0.2">
      <c r="B155" s="21"/>
    </row>
    <row r="156" spans="2:2" x14ac:dyDescent="0.2">
      <c r="B156" s="21"/>
    </row>
    <row r="157" spans="2:2" x14ac:dyDescent="0.2">
      <c r="B157" s="21"/>
    </row>
    <row r="158" spans="2:2" x14ac:dyDescent="0.2">
      <c r="B158" s="21"/>
    </row>
    <row r="159" spans="2:2" x14ac:dyDescent="0.2">
      <c r="B159" s="21"/>
    </row>
    <row r="160" spans="2:2" x14ac:dyDescent="0.2">
      <c r="B160" s="21"/>
    </row>
    <row r="161" spans="2:2" x14ac:dyDescent="0.2">
      <c r="B161" s="21"/>
    </row>
    <row r="162" spans="2:2" x14ac:dyDescent="0.2">
      <c r="B162" s="21"/>
    </row>
    <row r="163" spans="2:2" x14ac:dyDescent="0.2">
      <c r="B163" s="21"/>
    </row>
    <row r="164" spans="2:2" x14ac:dyDescent="0.2">
      <c r="B164" s="21"/>
    </row>
    <row r="165" spans="2:2" x14ac:dyDescent="0.2">
      <c r="B165" s="21"/>
    </row>
    <row r="166" spans="2:2" x14ac:dyDescent="0.2">
      <c r="B166" s="21"/>
    </row>
    <row r="167" spans="2:2" x14ac:dyDescent="0.2">
      <c r="B167" s="21"/>
    </row>
    <row r="168" spans="2:2" x14ac:dyDescent="0.2">
      <c r="B168" s="21"/>
    </row>
    <row r="169" spans="2:2" x14ac:dyDescent="0.2">
      <c r="B169" s="21"/>
    </row>
    <row r="170" spans="2:2" x14ac:dyDescent="0.2">
      <c r="B170" s="21"/>
    </row>
    <row r="171" spans="2:2" x14ac:dyDescent="0.2">
      <c r="B171" s="21"/>
    </row>
    <row r="172" spans="2:2" x14ac:dyDescent="0.2">
      <c r="B172" s="21"/>
    </row>
    <row r="173" spans="2:2" x14ac:dyDescent="0.2">
      <c r="B173" s="21"/>
    </row>
    <row r="174" spans="2:2" x14ac:dyDescent="0.2">
      <c r="B174" s="21"/>
    </row>
    <row r="175" spans="2:2" x14ac:dyDescent="0.2">
      <c r="B175" s="21"/>
    </row>
    <row r="176" spans="2:2" x14ac:dyDescent="0.2">
      <c r="B176" s="21"/>
    </row>
    <row r="177" spans="2:2" x14ac:dyDescent="0.2">
      <c r="B177" s="21"/>
    </row>
    <row r="178" spans="2:2" x14ac:dyDescent="0.2">
      <c r="B178" s="21"/>
    </row>
    <row r="179" spans="2:2" x14ac:dyDescent="0.2">
      <c r="B179" s="21"/>
    </row>
    <row r="180" spans="2:2" x14ac:dyDescent="0.2">
      <c r="B180" s="21"/>
    </row>
    <row r="181" spans="2:2" x14ac:dyDescent="0.2">
      <c r="B181" s="21"/>
    </row>
    <row r="182" spans="2:2" x14ac:dyDescent="0.2">
      <c r="B182" s="21"/>
    </row>
    <row r="183" spans="2:2" x14ac:dyDescent="0.2">
      <c r="B183" s="21"/>
    </row>
    <row r="184" spans="2:2" x14ac:dyDescent="0.2">
      <c r="B184" s="21"/>
    </row>
    <row r="185" spans="2:2" x14ac:dyDescent="0.2">
      <c r="B185" s="21"/>
    </row>
    <row r="186" spans="2:2" x14ac:dyDescent="0.2">
      <c r="B186" s="21"/>
    </row>
    <row r="187" spans="2:2" x14ac:dyDescent="0.2">
      <c r="B187" s="21"/>
    </row>
    <row r="188" spans="2:2" x14ac:dyDescent="0.2">
      <c r="B188" s="21"/>
    </row>
    <row r="189" spans="2:2" x14ac:dyDescent="0.2">
      <c r="B189" s="21"/>
    </row>
    <row r="190" spans="2:2" x14ac:dyDescent="0.2">
      <c r="B190" s="21"/>
    </row>
    <row r="191" spans="2:2" x14ac:dyDescent="0.2">
      <c r="B191" s="21"/>
    </row>
    <row r="192" spans="2:2" x14ac:dyDescent="0.2">
      <c r="B192" s="21"/>
    </row>
    <row r="193" spans="2:2" x14ac:dyDescent="0.2">
      <c r="B193" s="21"/>
    </row>
    <row r="194" spans="2:2" x14ac:dyDescent="0.2">
      <c r="B194" s="21"/>
    </row>
    <row r="195" spans="2:2" x14ac:dyDescent="0.2">
      <c r="B195" s="21"/>
    </row>
    <row r="196" spans="2:2" x14ac:dyDescent="0.2">
      <c r="B196" s="21"/>
    </row>
    <row r="197" spans="2:2" x14ac:dyDescent="0.2">
      <c r="B197" s="21"/>
    </row>
    <row r="198" spans="2:2" x14ac:dyDescent="0.2">
      <c r="B198" s="21"/>
    </row>
    <row r="199" spans="2:2" x14ac:dyDescent="0.2">
      <c r="B199" s="21"/>
    </row>
    <row r="200" spans="2:2" x14ac:dyDescent="0.2">
      <c r="B200" s="21"/>
    </row>
    <row r="201" spans="2:2" x14ac:dyDescent="0.2">
      <c r="B201" s="21"/>
    </row>
    <row r="202" spans="2:2" x14ac:dyDescent="0.2">
      <c r="B202" s="21"/>
    </row>
    <row r="203" spans="2:2" x14ac:dyDescent="0.2">
      <c r="B203" s="21"/>
    </row>
    <row r="204" spans="2:2" x14ac:dyDescent="0.2">
      <c r="B204" s="21"/>
    </row>
    <row r="205" spans="2:2" x14ac:dyDescent="0.2">
      <c r="B205" s="21"/>
    </row>
    <row r="206" spans="2:2" x14ac:dyDescent="0.2">
      <c r="B206" s="21"/>
    </row>
    <row r="207" spans="2:2" x14ac:dyDescent="0.2">
      <c r="B207" s="21"/>
    </row>
    <row r="208" spans="2:2" x14ac:dyDescent="0.2">
      <c r="B208" s="21"/>
    </row>
    <row r="209" spans="2:2" x14ac:dyDescent="0.2">
      <c r="B209" s="21"/>
    </row>
    <row r="210" spans="2:2" x14ac:dyDescent="0.2">
      <c r="B210" s="21"/>
    </row>
    <row r="211" spans="2:2" x14ac:dyDescent="0.2">
      <c r="B211" s="21"/>
    </row>
    <row r="212" spans="2:2" x14ac:dyDescent="0.2">
      <c r="B212" s="21"/>
    </row>
    <row r="213" spans="2:2" x14ac:dyDescent="0.2">
      <c r="B213" s="21"/>
    </row>
    <row r="214" spans="2:2" x14ac:dyDescent="0.2">
      <c r="B214" s="21"/>
    </row>
    <row r="215" spans="2:2" x14ac:dyDescent="0.2">
      <c r="B215" s="21"/>
    </row>
    <row r="216" spans="2:2" x14ac:dyDescent="0.2">
      <c r="B216" s="21"/>
    </row>
  </sheetData>
  <mergeCells count="14">
    <mergeCell ref="H4:J5"/>
    <mergeCell ref="H1:I1"/>
    <mergeCell ref="O1:P1"/>
    <mergeCell ref="A4:A6"/>
    <mergeCell ref="B4:D4"/>
    <mergeCell ref="B5:D5"/>
    <mergeCell ref="E4:G4"/>
    <mergeCell ref="E5:G5"/>
    <mergeCell ref="H18:J19"/>
    <mergeCell ref="A18:A20"/>
    <mergeCell ref="B18:D18"/>
    <mergeCell ref="B19:D19"/>
    <mergeCell ref="E18:G18"/>
    <mergeCell ref="E19:G19"/>
  </mergeCells>
  <hyperlinks>
    <hyperlink ref="H1:I1" location="Index!A1" display="Regresar al Índice" xr:uid="{00000000-0004-0000-0800-000000000000}"/>
  </hyperlinks>
  <pageMargins left="0.7" right="0.7" top="0.75" bottom="0.75" header="0.3" footer="0.3"/>
  <pageSetup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8"/>
  <dimension ref="A1:M207"/>
  <sheetViews>
    <sheetView topLeftCell="B1" zoomScaleNormal="100" workbookViewId="0">
      <selection activeCell="A2" sqref="A2"/>
    </sheetView>
  </sheetViews>
  <sheetFormatPr baseColWidth="10" defaultColWidth="10.85546875" defaultRowHeight="12.75" x14ac:dyDescent="0.2"/>
  <cols>
    <col min="1" max="1" width="42" style="320" customWidth="1"/>
    <col min="2" max="2" width="13" style="90" bestFit="1" customWidth="1"/>
    <col min="3" max="3" width="14.5703125" style="320" customWidth="1"/>
    <col min="4" max="5" width="11" style="320" bestFit="1" customWidth="1"/>
    <col min="6" max="7" width="10.85546875" style="320"/>
    <col min="8" max="8" width="10.85546875" style="320" customWidth="1"/>
    <col min="9" max="9" width="23" style="320" customWidth="1"/>
    <col min="10" max="13" width="10.85546875" style="320" customWidth="1"/>
    <col min="14" max="16384" width="10.85546875" style="320"/>
  </cols>
  <sheetData>
    <row r="1" spans="1:13" x14ac:dyDescent="0.2">
      <c r="A1" s="107" t="s">
        <v>1503</v>
      </c>
      <c r="H1" s="409" t="s">
        <v>38</v>
      </c>
      <c r="I1" s="409"/>
    </row>
    <row r="2" spans="1:13" x14ac:dyDescent="0.2">
      <c r="A2" s="319" t="s">
        <v>278</v>
      </c>
    </row>
    <row r="3" spans="1:13" x14ac:dyDescent="0.2">
      <c r="G3" s="107"/>
      <c r="H3" s="107"/>
      <c r="I3" s="107"/>
      <c r="J3" s="107"/>
      <c r="K3" s="107"/>
      <c r="L3" s="107"/>
      <c r="M3" s="107"/>
    </row>
    <row r="4" spans="1:13" x14ac:dyDescent="0.2">
      <c r="A4" s="415" t="s">
        <v>292</v>
      </c>
      <c r="B4" s="202" t="s">
        <v>39</v>
      </c>
      <c r="C4" s="202" t="s">
        <v>40</v>
      </c>
      <c r="D4" s="415" t="s">
        <v>34</v>
      </c>
      <c r="E4" s="415" t="s">
        <v>280</v>
      </c>
      <c r="G4" s="107"/>
      <c r="H4" s="107"/>
      <c r="I4" s="107"/>
      <c r="J4" s="107"/>
      <c r="K4" s="107"/>
      <c r="L4" s="107"/>
      <c r="M4" s="107"/>
    </row>
    <row r="5" spans="1:13" ht="18" customHeight="1" thickBot="1" x14ac:dyDescent="0.25">
      <c r="A5" s="416"/>
      <c r="B5" s="203">
        <v>2023</v>
      </c>
      <c r="C5" s="203">
        <v>2023</v>
      </c>
      <c r="D5" s="416"/>
      <c r="E5" s="416"/>
      <c r="G5" s="107"/>
      <c r="H5" s="107"/>
      <c r="I5" s="107"/>
      <c r="J5" s="107"/>
      <c r="K5" s="107"/>
      <c r="L5" s="107"/>
      <c r="M5" s="107"/>
    </row>
    <row r="6" spans="1:13" ht="18" customHeight="1" thickBot="1" x14ac:dyDescent="0.25">
      <c r="A6" s="118" t="s">
        <v>1174</v>
      </c>
      <c r="B6" s="200">
        <v>34</v>
      </c>
      <c r="C6" s="200">
        <v>34</v>
      </c>
      <c r="D6" s="200">
        <v>0</v>
      </c>
      <c r="E6" s="198">
        <v>0</v>
      </c>
      <c r="G6" s="107"/>
      <c r="H6" s="107"/>
      <c r="I6" s="107"/>
      <c r="J6" s="107"/>
      <c r="K6" s="107"/>
      <c r="L6" s="107"/>
      <c r="M6" s="107"/>
    </row>
    <row r="7" spans="1:13" ht="18" customHeight="1" thickBot="1" x14ac:dyDescent="0.25">
      <c r="A7" s="118" t="s">
        <v>1175</v>
      </c>
      <c r="B7" s="197">
        <v>47444</v>
      </c>
      <c r="C7" s="197">
        <v>48393</v>
      </c>
      <c r="D7" s="200">
        <v>949</v>
      </c>
      <c r="E7" s="198">
        <v>0.02</v>
      </c>
      <c r="G7" s="107"/>
      <c r="H7" s="107"/>
      <c r="I7" s="107"/>
      <c r="J7" s="107"/>
      <c r="K7" s="107"/>
      <c r="L7" s="107"/>
      <c r="M7" s="107"/>
    </row>
    <row r="8" spans="1:13" ht="18" customHeight="1" thickBot="1" x14ac:dyDescent="0.25">
      <c r="A8" s="118" t="s">
        <v>1176</v>
      </c>
      <c r="B8" s="197">
        <v>237417</v>
      </c>
      <c r="C8" s="197">
        <v>239602</v>
      </c>
      <c r="D8" s="197">
        <v>2185</v>
      </c>
      <c r="E8" s="198">
        <v>9.1999999999999998E-3</v>
      </c>
      <c r="G8" s="107"/>
      <c r="H8" s="107"/>
      <c r="I8" s="107"/>
      <c r="J8" s="107"/>
      <c r="K8" s="107"/>
      <c r="L8" s="107"/>
      <c r="M8" s="107"/>
    </row>
    <row r="9" spans="1:13" ht="18" customHeight="1" thickBot="1" x14ac:dyDescent="0.25">
      <c r="A9" s="118" t="s">
        <v>1177</v>
      </c>
      <c r="B9" s="197">
        <v>307712</v>
      </c>
      <c r="C9" s="197">
        <v>309427</v>
      </c>
      <c r="D9" s="197">
        <v>1715</v>
      </c>
      <c r="E9" s="198">
        <v>5.5999999999999999E-3</v>
      </c>
      <c r="G9" s="107"/>
      <c r="H9" s="107"/>
      <c r="I9" s="107"/>
      <c r="J9" s="107"/>
      <c r="K9" s="107"/>
      <c r="L9" s="107"/>
      <c r="M9" s="107"/>
    </row>
    <row r="10" spans="1:13" ht="18" customHeight="1" thickBot="1" x14ac:dyDescent="0.25">
      <c r="A10" s="118" t="s">
        <v>1178</v>
      </c>
      <c r="B10" s="197">
        <v>297982</v>
      </c>
      <c r="C10" s="197">
        <v>299641</v>
      </c>
      <c r="D10" s="197">
        <v>1659</v>
      </c>
      <c r="E10" s="198">
        <v>5.5999999999999999E-3</v>
      </c>
      <c r="G10" s="107"/>
      <c r="H10" s="107"/>
      <c r="I10" s="107"/>
      <c r="J10" s="107"/>
      <c r="K10" s="107"/>
      <c r="L10" s="107"/>
      <c r="M10" s="107"/>
    </row>
    <row r="11" spans="1:13" ht="18" customHeight="1" thickBot="1" x14ac:dyDescent="0.25">
      <c r="A11" s="118" t="s">
        <v>1179</v>
      </c>
      <c r="B11" s="197">
        <v>264970</v>
      </c>
      <c r="C11" s="197">
        <v>266303</v>
      </c>
      <c r="D11" s="197">
        <v>1333</v>
      </c>
      <c r="E11" s="198">
        <v>5.0000000000000001E-3</v>
      </c>
      <c r="G11" s="107"/>
      <c r="H11" s="107"/>
      <c r="I11" s="107"/>
      <c r="J11" s="107"/>
      <c r="K11" s="107"/>
      <c r="L11" s="107"/>
      <c r="M11" s="107"/>
    </row>
    <row r="12" spans="1:13" ht="18" customHeight="1" thickBot="1" x14ac:dyDescent="0.25">
      <c r="A12" s="118" t="s">
        <v>1180</v>
      </c>
      <c r="B12" s="197">
        <v>234782</v>
      </c>
      <c r="C12" s="197">
        <v>236108</v>
      </c>
      <c r="D12" s="197">
        <v>1326</v>
      </c>
      <c r="E12" s="198">
        <v>5.5999999999999999E-3</v>
      </c>
      <c r="G12" s="107"/>
      <c r="H12" s="107"/>
      <c r="I12" s="107"/>
      <c r="J12" s="107"/>
      <c r="K12" s="107"/>
      <c r="L12" s="107"/>
      <c r="M12" s="107"/>
    </row>
    <row r="13" spans="1:13" ht="18" customHeight="1" thickBot="1" x14ac:dyDescent="0.25">
      <c r="A13" s="118" t="s">
        <v>1181</v>
      </c>
      <c r="B13" s="197">
        <v>205910</v>
      </c>
      <c r="C13" s="197">
        <v>207013</v>
      </c>
      <c r="D13" s="197">
        <v>1103</v>
      </c>
      <c r="E13" s="198">
        <v>5.4000000000000003E-3</v>
      </c>
      <c r="G13" s="107"/>
      <c r="H13" s="107"/>
      <c r="I13" s="107"/>
      <c r="J13" s="107"/>
      <c r="K13" s="107"/>
      <c r="L13" s="107"/>
      <c r="M13" s="107"/>
    </row>
    <row r="14" spans="1:13" ht="18" customHeight="1" thickBot="1" x14ac:dyDescent="0.25">
      <c r="A14" s="118" t="s">
        <v>768</v>
      </c>
      <c r="B14" s="197">
        <v>355005</v>
      </c>
      <c r="C14" s="197">
        <v>357998</v>
      </c>
      <c r="D14" s="197">
        <v>2993</v>
      </c>
      <c r="E14" s="198">
        <v>8.3999999999999995E-3</v>
      </c>
      <c r="G14" s="107"/>
      <c r="H14" s="107"/>
      <c r="I14" s="107"/>
      <c r="J14" s="107"/>
      <c r="K14" s="107"/>
      <c r="L14" s="107"/>
      <c r="M14" s="107"/>
    </row>
    <row r="15" spans="1:13" ht="13.5" thickBot="1" x14ac:dyDescent="0.25">
      <c r="A15" s="120" t="s">
        <v>53</v>
      </c>
      <c r="B15" s="121">
        <v>1951256</v>
      </c>
      <c r="C15" s="121">
        <v>1964519</v>
      </c>
      <c r="D15" s="121">
        <v>13263</v>
      </c>
      <c r="E15" s="201">
        <v>6.7999999999999996E-3</v>
      </c>
      <c r="G15" s="107"/>
      <c r="H15" s="107"/>
      <c r="I15" s="107"/>
      <c r="J15" s="107"/>
      <c r="K15" s="107"/>
      <c r="L15" s="107"/>
      <c r="M15" s="107"/>
    </row>
    <row r="16" spans="1:13" x14ac:dyDescent="0.2">
      <c r="B16" s="21"/>
      <c r="G16" s="107"/>
      <c r="H16" s="107"/>
      <c r="I16" s="107"/>
      <c r="J16" s="107"/>
      <c r="K16" s="107"/>
      <c r="L16" s="107"/>
      <c r="M16" s="107"/>
    </row>
    <row r="17" spans="2:13" x14ac:dyDescent="0.2">
      <c r="G17" s="107"/>
      <c r="H17" s="107"/>
      <c r="I17" s="107"/>
      <c r="J17" s="107"/>
      <c r="K17" s="107"/>
      <c r="L17" s="107"/>
      <c r="M17" s="107"/>
    </row>
    <row r="18" spans="2:13" x14ac:dyDescent="0.2">
      <c r="G18" s="107"/>
      <c r="H18" s="107"/>
      <c r="I18" s="107"/>
      <c r="J18" s="107"/>
      <c r="K18" s="107"/>
      <c r="L18" s="107"/>
      <c r="M18" s="107"/>
    </row>
    <row r="19" spans="2:13" x14ac:dyDescent="0.2">
      <c r="G19" s="107"/>
      <c r="H19" s="107"/>
      <c r="I19" s="107"/>
      <c r="J19" s="107"/>
      <c r="K19" s="107"/>
      <c r="L19" s="107"/>
      <c r="M19" s="107"/>
    </row>
    <row r="31" spans="2:13" x14ac:dyDescent="0.2">
      <c r="B31" s="21"/>
    </row>
    <row r="32" spans="2:13" x14ac:dyDescent="0.2">
      <c r="B32" s="21"/>
    </row>
    <row r="33" spans="2:2" x14ac:dyDescent="0.2">
      <c r="B33" s="21"/>
    </row>
    <row r="34" spans="2:2" x14ac:dyDescent="0.2">
      <c r="B34" s="21"/>
    </row>
    <row r="35" spans="2:2" x14ac:dyDescent="0.2">
      <c r="B35" s="21"/>
    </row>
    <row r="36" spans="2:2" x14ac:dyDescent="0.2">
      <c r="B36" s="21"/>
    </row>
    <row r="37" spans="2:2" x14ac:dyDescent="0.2">
      <c r="B37" s="21"/>
    </row>
    <row r="38" spans="2:2" x14ac:dyDescent="0.2">
      <c r="B38" s="21"/>
    </row>
    <row r="39" spans="2:2" x14ac:dyDescent="0.2">
      <c r="B39" s="21"/>
    </row>
    <row r="40" spans="2:2" x14ac:dyDescent="0.2">
      <c r="B40" s="21"/>
    </row>
    <row r="41" spans="2:2" x14ac:dyDescent="0.2">
      <c r="B41" s="21"/>
    </row>
    <row r="42" spans="2:2" x14ac:dyDescent="0.2">
      <c r="B42" s="21"/>
    </row>
    <row r="43" spans="2:2" x14ac:dyDescent="0.2">
      <c r="B43" s="21"/>
    </row>
    <row r="44" spans="2:2" x14ac:dyDescent="0.2">
      <c r="B44" s="21"/>
    </row>
    <row r="45" spans="2:2" x14ac:dyDescent="0.2">
      <c r="B45" s="21"/>
    </row>
    <row r="46" spans="2:2" x14ac:dyDescent="0.2">
      <c r="B46" s="21"/>
    </row>
    <row r="47" spans="2:2" x14ac:dyDescent="0.2">
      <c r="B47" s="21"/>
    </row>
    <row r="48" spans="2:2" x14ac:dyDescent="0.2">
      <c r="B48" s="21"/>
    </row>
    <row r="49" spans="2:2" x14ac:dyDescent="0.2">
      <c r="B49" s="21"/>
    </row>
    <row r="50" spans="2:2" x14ac:dyDescent="0.2">
      <c r="B50" s="21"/>
    </row>
    <row r="51" spans="2:2" x14ac:dyDescent="0.2">
      <c r="B51" s="21"/>
    </row>
    <row r="52" spans="2:2" x14ac:dyDescent="0.2">
      <c r="B52" s="21"/>
    </row>
    <row r="53" spans="2:2" x14ac:dyDescent="0.2">
      <c r="B53" s="21"/>
    </row>
    <row r="54" spans="2:2" x14ac:dyDescent="0.2">
      <c r="B54" s="21"/>
    </row>
    <row r="55" spans="2:2" x14ac:dyDescent="0.2">
      <c r="B55" s="21"/>
    </row>
    <row r="56" spans="2:2" x14ac:dyDescent="0.2">
      <c r="B56" s="21"/>
    </row>
    <row r="57" spans="2:2" x14ac:dyDescent="0.2">
      <c r="B57" s="21"/>
    </row>
    <row r="58" spans="2:2" x14ac:dyDescent="0.2">
      <c r="B58" s="21"/>
    </row>
    <row r="59" spans="2:2" x14ac:dyDescent="0.2">
      <c r="B59" s="21"/>
    </row>
    <row r="60" spans="2:2" x14ac:dyDescent="0.2">
      <c r="B60" s="21"/>
    </row>
    <row r="61" spans="2:2" x14ac:dyDescent="0.2">
      <c r="B61" s="21"/>
    </row>
    <row r="62" spans="2:2" x14ac:dyDescent="0.2">
      <c r="B62" s="21"/>
    </row>
    <row r="63" spans="2:2" x14ac:dyDescent="0.2">
      <c r="B63" s="21"/>
    </row>
    <row r="64" spans="2:2" x14ac:dyDescent="0.2">
      <c r="B64" s="21"/>
    </row>
    <row r="65" spans="2:2" x14ac:dyDescent="0.2">
      <c r="B65" s="21"/>
    </row>
    <row r="66" spans="2:2" x14ac:dyDescent="0.2">
      <c r="B66" s="21"/>
    </row>
    <row r="67" spans="2:2" x14ac:dyDescent="0.2">
      <c r="B67" s="21"/>
    </row>
    <row r="68" spans="2:2" x14ac:dyDescent="0.2">
      <c r="B68" s="21"/>
    </row>
    <row r="69" spans="2:2" x14ac:dyDescent="0.2">
      <c r="B69" s="21"/>
    </row>
    <row r="70" spans="2:2" x14ac:dyDescent="0.2">
      <c r="B70" s="21"/>
    </row>
    <row r="71" spans="2:2" x14ac:dyDescent="0.2">
      <c r="B71" s="21"/>
    </row>
    <row r="72" spans="2:2" x14ac:dyDescent="0.2">
      <c r="B72" s="21"/>
    </row>
    <row r="73" spans="2:2" x14ac:dyDescent="0.2">
      <c r="B73" s="21"/>
    </row>
    <row r="74" spans="2:2" x14ac:dyDescent="0.2">
      <c r="B74" s="21"/>
    </row>
    <row r="75" spans="2:2" x14ac:dyDescent="0.2">
      <c r="B75" s="21"/>
    </row>
    <row r="76" spans="2:2" x14ac:dyDescent="0.2">
      <c r="B76" s="21"/>
    </row>
    <row r="77" spans="2:2" x14ac:dyDescent="0.2">
      <c r="B77" s="21"/>
    </row>
    <row r="78" spans="2:2" x14ac:dyDescent="0.2">
      <c r="B78" s="21"/>
    </row>
    <row r="79" spans="2:2" x14ac:dyDescent="0.2">
      <c r="B79" s="21"/>
    </row>
    <row r="80" spans="2:2" x14ac:dyDescent="0.2">
      <c r="B80" s="21"/>
    </row>
    <row r="81" spans="2:2" x14ac:dyDescent="0.2">
      <c r="B81" s="21"/>
    </row>
    <row r="82" spans="2:2" x14ac:dyDescent="0.2">
      <c r="B82" s="21"/>
    </row>
    <row r="83" spans="2:2" x14ac:dyDescent="0.2">
      <c r="B83" s="21"/>
    </row>
    <row r="84" spans="2:2" x14ac:dyDescent="0.2">
      <c r="B84" s="21"/>
    </row>
    <row r="85" spans="2:2" x14ac:dyDescent="0.2">
      <c r="B85" s="21"/>
    </row>
    <row r="86" spans="2:2" x14ac:dyDescent="0.2">
      <c r="B86" s="21"/>
    </row>
    <row r="87" spans="2:2" x14ac:dyDescent="0.2">
      <c r="B87" s="21"/>
    </row>
    <row r="88" spans="2:2" x14ac:dyDescent="0.2">
      <c r="B88" s="21"/>
    </row>
    <row r="89" spans="2:2" x14ac:dyDescent="0.2">
      <c r="B89" s="21"/>
    </row>
    <row r="90" spans="2:2" x14ac:dyDescent="0.2">
      <c r="B90" s="21"/>
    </row>
    <row r="91" spans="2:2" x14ac:dyDescent="0.2">
      <c r="B91" s="21"/>
    </row>
    <row r="92" spans="2:2" x14ac:dyDescent="0.2">
      <c r="B92" s="21"/>
    </row>
    <row r="93" spans="2:2" x14ac:dyDescent="0.2">
      <c r="B93" s="21"/>
    </row>
    <row r="94" spans="2:2" x14ac:dyDescent="0.2">
      <c r="B94" s="21"/>
    </row>
    <row r="95" spans="2:2" x14ac:dyDescent="0.2">
      <c r="B95" s="21"/>
    </row>
    <row r="96" spans="2:2" x14ac:dyDescent="0.2">
      <c r="B96" s="21"/>
    </row>
    <row r="97" spans="2:2" x14ac:dyDescent="0.2">
      <c r="B97" s="21"/>
    </row>
    <row r="98" spans="2:2" x14ac:dyDescent="0.2">
      <c r="B98" s="21"/>
    </row>
    <row r="99" spans="2:2" x14ac:dyDescent="0.2">
      <c r="B99" s="21"/>
    </row>
    <row r="100" spans="2:2" x14ac:dyDescent="0.2">
      <c r="B100" s="21"/>
    </row>
    <row r="101" spans="2:2" x14ac:dyDescent="0.2">
      <c r="B101" s="21"/>
    </row>
    <row r="102" spans="2:2" x14ac:dyDescent="0.2">
      <c r="B102" s="21"/>
    </row>
    <row r="103" spans="2:2" x14ac:dyDescent="0.2">
      <c r="B103" s="21"/>
    </row>
    <row r="104" spans="2:2" x14ac:dyDescent="0.2">
      <c r="B104" s="21"/>
    </row>
    <row r="105" spans="2:2" x14ac:dyDescent="0.2">
      <c r="B105" s="21"/>
    </row>
    <row r="106" spans="2:2" x14ac:dyDescent="0.2">
      <c r="B106" s="21"/>
    </row>
    <row r="107" spans="2:2" x14ac:dyDescent="0.2">
      <c r="B107" s="21"/>
    </row>
    <row r="108" spans="2:2" x14ac:dyDescent="0.2">
      <c r="B108" s="21"/>
    </row>
    <row r="109" spans="2:2" x14ac:dyDescent="0.2">
      <c r="B109" s="21"/>
    </row>
    <row r="110" spans="2:2" x14ac:dyDescent="0.2">
      <c r="B110" s="21"/>
    </row>
    <row r="111" spans="2:2" x14ac:dyDescent="0.2">
      <c r="B111" s="21"/>
    </row>
    <row r="112" spans="2:2" x14ac:dyDescent="0.2">
      <c r="B112" s="21"/>
    </row>
    <row r="113" spans="2:2" x14ac:dyDescent="0.2">
      <c r="B113" s="21"/>
    </row>
    <row r="114" spans="2:2" x14ac:dyDescent="0.2">
      <c r="B114" s="21"/>
    </row>
    <row r="115" spans="2:2" x14ac:dyDescent="0.2">
      <c r="B115" s="21"/>
    </row>
    <row r="116" spans="2:2" x14ac:dyDescent="0.2">
      <c r="B116" s="21"/>
    </row>
    <row r="117" spans="2:2" x14ac:dyDescent="0.2">
      <c r="B117" s="21"/>
    </row>
    <row r="118" spans="2:2" x14ac:dyDescent="0.2">
      <c r="B118" s="21"/>
    </row>
    <row r="119" spans="2:2" x14ac:dyDescent="0.2">
      <c r="B119" s="21"/>
    </row>
    <row r="120" spans="2:2" x14ac:dyDescent="0.2">
      <c r="B120" s="21"/>
    </row>
    <row r="121" spans="2:2" x14ac:dyDescent="0.2">
      <c r="B121" s="21"/>
    </row>
    <row r="122" spans="2:2" x14ac:dyDescent="0.2">
      <c r="B122" s="21"/>
    </row>
    <row r="123" spans="2:2" x14ac:dyDescent="0.2">
      <c r="B123" s="21"/>
    </row>
    <row r="124" spans="2:2" x14ac:dyDescent="0.2">
      <c r="B124" s="21"/>
    </row>
    <row r="125" spans="2:2" x14ac:dyDescent="0.2">
      <c r="B125" s="21"/>
    </row>
    <row r="126" spans="2:2" x14ac:dyDescent="0.2">
      <c r="B126" s="21"/>
    </row>
    <row r="127" spans="2:2" x14ac:dyDescent="0.2">
      <c r="B127" s="21"/>
    </row>
    <row r="128" spans="2:2" x14ac:dyDescent="0.2">
      <c r="B128" s="21"/>
    </row>
    <row r="129" spans="2:2" x14ac:dyDescent="0.2">
      <c r="B129" s="21"/>
    </row>
    <row r="130" spans="2:2" x14ac:dyDescent="0.2">
      <c r="B130" s="21"/>
    </row>
    <row r="131" spans="2:2" x14ac:dyDescent="0.2">
      <c r="B131" s="21"/>
    </row>
    <row r="132" spans="2:2" x14ac:dyDescent="0.2">
      <c r="B132" s="21"/>
    </row>
    <row r="133" spans="2:2" x14ac:dyDescent="0.2">
      <c r="B133" s="21"/>
    </row>
    <row r="134" spans="2:2" x14ac:dyDescent="0.2">
      <c r="B134" s="21"/>
    </row>
    <row r="135" spans="2:2" x14ac:dyDescent="0.2">
      <c r="B135" s="21"/>
    </row>
    <row r="136" spans="2:2" x14ac:dyDescent="0.2">
      <c r="B136" s="21"/>
    </row>
    <row r="137" spans="2:2" x14ac:dyDescent="0.2">
      <c r="B137" s="21"/>
    </row>
    <row r="138" spans="2:2" x14ac:dyDescent="0.2">
      <c r="B138" s="21"/>
    </row>
    <row r="139" spans="2:2" x14ac:dyDescent="0.2">
      <c r="B139" s="21"/>
    </row>
    <row r="140" spans="2:2" x14ac:dyDescent="0.2">
      <c r="B140" s="21"/>
    </row>
    <row r="141" spans="2:2" x14ac:dyDescent="0.2">
      <c r="B141" s="21"/>
    </row>
    <row r="142" spans="2:2" x14ac:dyDescent="0.2">
      <c r="B142" s="21"/>
    </row>
    <row r="143" spans="2:2" x14ac:dyDescent="0.2">
      <c r="B143" s="21"/>
    </row>
    <row r="144" spans="2:2" x14ac:dyDescent="0.2">
      <c r="B144" s="21"/>
    </row>
    <row r="145" spans="2:2" x14ac:dyDescent="0.2">
      <c r="B145" s="21"/>
    </row>
    <row r="146" spans="2:2" x14ac:dyDescent="0.2">
      <c r="B146" s="21"/>
    </row>
    <row r="147" spans="2:2" x14ac:dyDescent="0.2">
      <c r="B147" s="21"/>
    </row>
    <row r="148" spans="2:2" x14ac:dyDescent="0.2">
      <c r="B148" s="21"/>
    </row>
    <row r="149" spans="2:2" x14ac:dyDescent="0.2">
      <c r="B149" s="21"/>
    </row>
    <row r="150" spans="2:2" x14ac:dyDescent="0.2">
      <c r="B150" s="21"/>
    </row>
    <row r="151" spans="2:2" x14ac:dyDescent="0.2">
      <c r="B151" s="21"/>
    </row>
    <row r="152" spans="2:2" x14ac:dyDescent="0.2">
      <c r="B152" s="21"/>
    </row>
    <row r="153" spans="2:2" x14ac:dyDescent="0.2">
      <c r="B153" s="21"/>
    </row>
    <row r="154" spans="2:2" x14ac:dyDescent="0.2">
      <c r="B154" s="21"/>
    </row>
    <row r="155" spans="2:2" x14ac:dyDescent="0.2">
      <c r="B155" s="21"/>
    </row>
    <row r="156" spans="2:2" x14ac:dyDescent="0.2">
      <c r="B156" s="21"/>
    </row>
    <row r="157" spans="2:2" x14ac:dyDescent="0.2">
      <c r="B157" s="21"/>
    </row>
    <row r="158" spans="2:2" x14ac:dyDescent="0.2">
      <c r="B158" s="21"/>
    </row>
    <row r="159" spans="2:2" x14ac:dyDescent="0.2">
      <c r="B159" s="21"/>
    </row>
    <row r="160" spans="2:2" x14ac:dyDescent="0.2">
      <c r="B160" s="21"/>
    </row>
    <row r="161" spans="2:2" x14ac:dyDescent="0.2">
      <c r="B161" s="21"/>
    </row>
    <row r="162" spans="2:2" x14ac:dyDescent="0.2">
      <c r="B162" s="21"/>
    </row>
    <row r="163" spans="2:2" x14ac:dyDescent="0.2">
      <c r="B163" s="21"/>
    </row>
    <row r="164" spans="2:2" x14ac:dyDescent="0.2">
      <c r="B164" s="21"/>
    </row>
    <row r="165" spans="2:2" x14ac:dyDescent="0.2">
      <c r="B165" s="21"/>
    </row>
    <row r="166" spans="2:2" x14ac:dyDescent="0.2">
      <c r="B166" s="21"/>
    </row>
    <row r="167" spans="2:2" x14ac:dyDescent="0.2">
      <c r="B167" s="21"/>
    </row>
    <row r="168" spans="2:2" x14ac:dyDescent="0.2">
      <c r="B168" s="21"/>
    </row>
    <row r="169" spans="2:2" x14ac:dyDescent="0.2">
      <c r="B169" s="21"/>
    </row>
    <row r="170" spans="2:2" x14ac:dyDescent="0.2">
      <c r="B170" s="21"/>
    </row>
    <row r="171" spans="2:2" x14ac:dyDescent="0.2">
      <c r="B171" s="21"/>
    </row>
    <row r="172" spans="2:2" x14ac:dyDescent="0.2">
      <c r="B172" s="21"/>
    </row>
    <row r="173" spans="2:2" x14ac:dyDescent="0.2">
      <c r="B173" s="21"/>
    </row>
    <row r="174" spans="2:2" x14ac:dyDescent="0.2">
      <c r="B174" s="21"/>
    </row>
    <row r="175" spans="2:2" x14ac:dyDescent="0.2">
      <c r="B175" s="21"/>
    </row>
    <row r="176" spans="2:2" x14ac:dyDescent="0.2">
      <c r="B176" s="21"/>
    </row>
    <row r="177" spans="2:2" x14ac:dyDescent="0.2">
      <c r="B177" s="21"/>
    </row>
    <row r="178" spans="2:2" x14ac:dyDescent="0.2">
      <c r="B178" s="21"/>
    </row>
    <row r="179" spans="2:2" x14ac:dyDescent="0.2">
      <c r="B179" s="21"/>
    </row>
    <row r="180" spans="2:2" x14ac:dyDescent="0.2">
      <c r="B180" s="21"/>
    </row>
    <row r="181" spans="2:2" x14ac:dyDescent="0.2">
      <c r="B181" s="21"/>
    </row>
    <row r="182" spans="2:2" x14ac:dyDescent="0.2">
      <c r="B182" s="21"/>
    </row>
    <row r="183" spans="2:2" x14ac:dyDescent="0.2">
      <c r="B183" s="21"/>
    </row>
    <row r="184" spans="2:2" x14ac:dyDescent="0.2">
      <c r="B184" s="21"/>
    </row>
    <row r="185" spans="2:2" x14ac:dyDescent="0.2">
      <c r="B185" s="21"/>
    </row>
    <row r="186" spans="2:2" x14ac:dyDescent="0.2">
      <c r="B186" s="21"/>
    </row>
    <row r="187" spans="2:2" x14ac:dyDescent="0.2">
      <c r="B187" s="21"/>
    </row>
    <row r="188" spans="2:2" x14ac:dyDescent="0.2">
      <c r="B188" s="21"/>
    </row>
    <row r="189" spans="2:2" x14ac:dyDescent="0.2">
      <c r="B189" s="21"/>
    </row>
    <row r="190" spans="2:2" x14ac:dyDescent="0.2">
      <c r="B190" s="21"/>
    </row>
    <row r="191" spans="2:2" x14ac:dyDescent="0.2">
      <c r="B191" s="21"/>
    </row>
    <row r="192" spans="2:2" x14ac:dyDescent="0.2">
      <c r="B192" s="21"/>
    </row>
    <row r="193" spans="2:2" x14ac:dyDescent="0.2">
      <c r="B193" s="21"/>
    </row>
    <row r="194" spans="2:2" x14ac:dyDescent="0.2">
      <c r="B194" s="21"/>
    </row>
    <row r="195" spans="2:2" x14ac:dyDescent="0.2">
      <c r="B195" s="21"/>
    </row>
    <row r="196" spans="2:2" x14ac:dyDescent="0.2">
      <c r="B196" s="21"/>
    </row>
    <row r="197" spans="2:2" x14ac:dyDescent="0.2">
      <c r="B197" s="21"/>
    </row>
    <row r="198" spans="2:2" x14ac:dyDescent="0.2">
      <c r="B198" s="21"/>
    </row>
    <row r="199" spans="2:2" x14ac:dyDescent="0.2">
      <c r="B199" s="21"/>
    </row>
    <row r="200" spans="2:2" x14ac:dyDescent="0.2">
      <c r="B200" s="21"/>
    </row>
    <row r="201" spans="2:2" x14ac:dyDescent="0.2">
      <c r="B201" s="21"/>
    </row>
    <row r="202" spans="2:2" x14ac:dyDescent="0.2">
      <c r="B202" s="21"/>
    </row>
    <row r="203" spans="2:2" x14ac:dyDescent="0.2">
      <c r="B203" s="21"/>
    </row>
    <row r="204" spans="2:2" x14ac:dyDescent="0.2">
      <c r="B204" s="21"/>
    </row>
    <row r="205" spans="2:2" x14ac:dyDescent="0.2">
      <c r="B205" s="21"/>
    </row>
    <row r="206" spans="2:2" x14ac:dyDescent="0.2">
      <c r="B206" s="21"/>
    </row>
    <row r="207" spans="2:2" x14ac:dyDescent="0.2">
      <c r="B207" s="21"/>
    </row>
  </sheetData>
  <mergeCells count="4">
    <mergeCell ref="H1:I1"/>
    <mergeCell ref="A4:A5"/>
    <mergeCell ref="D4:D5"/>
    <mergeCell ref="E4:E5"/>
  </mergeCells>
  <hyperlinks>
    <hyperlink ref="H1:I1" location="Index!A1" display="Regresar al Índice" xr:uid="{00000000-0004-0000-0900-000000000000}"/>
  </hyperlinks>
  <pageMargins left="0.7" right="0.7" top="0.75" bottom="0.75" header="0.3" footer="0.3"/>
  <pageSetup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5"/>
  <dimension ref="A1:K18"/>
  <sheetViews>
    <sheetView zoomScaleNormal="100" workbookViewId="0">
      <selection activeCell="A2" sqref="A2"/>
    </sheetView>
  </sheetViews>
  <sheetFormatPr baseColWidth="10" defaultColWidth="11.42578125" defaultRowHeight="12.75" x14ac:dyDescent="0.2"/>
  <cols>
    <col min="1" max="1" width="18.42578125" style="24" customWidth="1"/>
    <col min="2" max="2" width="12.7109375" style="24" bestFit="1" customWidth="1"/>
    <col min="3" max="8" width="11.5703125" style="24" bestFit="1" customWidth="1"/>
    <col min="9" max="9" width="14.42578125" style="24" bestFit="1" customWidth="1"/>
    <col min="10" max="10" width="12.7109375" style="24" bestFit="1" customWidth="1"/>
    <col min="11" max="16384" width="11.42578125" style="24"/>
  </cols>
  <sheetData>
    <row r="1" spans="1:11" x14ac:dyDescent="0.2">
      <c r="A1" s="107" t="s">
        <v>1504</v>
      </c>
      <c r="H1" s="409" t="s">
        <v>38</v>
      </c>
      <c r="I1" s="409"/>
    </row>
    <row r="5" spans="1:11" x14ac:dyDescent="0.2">
      <c r="I5" s="24" t="s">
        <v>1</v>
      </c>
    </row>
    <row r="6" spans="1:11" ht="25.5" x14ac:dyDescent="0.2">
      <c r="A6" s="83" t="s">
        <v>0</v>
      </c>
      <c r="B6" s="87">
        <v>44593</v>
      </c>
      <c r="C6" s="87">
        <v>44896</v>
      </c>
      <c r="D6" s="87">
        <v>44927</v>
      </c>
      <c r="E6" s="87">
        <v>44958</v>
      </c>
      <c r="F6" s="87" t="s">
        <v>1331</v>
      </c>
      <c r="G6" s="87" t="s">
        <v>1249</v>
      </c>
      <c r="H6" s="87" t="s">
        <v>1332</v>
      </c>
      <c r="I6" s="87">
        <v>44958</v>
      </c>
      <c r="J6" s="87" t="s">
        <v>1164</v>
      </c>
      <c r="K6" s="107"/>
    </row>
    <row r="7" spans="1:11" ht="51" x14ac:dyDescent="0.2">
      <c r="A7" s="84" t="s">
        <v>301</v>
      </c>
      <c r="B7" s="88">
        <v>325.91300000000001</v>
      </c>
      <c r="C7" s="88">
        <v>327.875</v>
      </c>
      <c r="D7" s="88">
        <v>352.947</v>
      </c>
      <c r="E7" s="88">
        <v>350.64</v>
      </c>
      <c r="F7" s="153">
        <f>E7/D7-1</f>
        <v>-6.5363921495296129E-3</v>
      </c>
      <c r="G7" s="153">
        <f>E7/B7-1</f>
        <v>7.5869940751059239E-2</v>
      </c>
      <c r="H7" s="153">
        <f>E7/C7-1</f>
        <v>6.94319481509722E-2</v>
      </c>
      <c r="I7" s="88">
        <v>343.96</v>
      </c>
      <c r="J7" s="153">
        <f t="shared" ref="J7:J15" si="0">E7/I7-1</f>
        <v>1.9420862891033952E-2</v>
      </c>
      <c r="K7" s="107"/>
    </row>
    <row r="8" spans="1:11" x14ac:dyDescent="0.2">
      <c r="A8" s="85" t="s">
        <v>282</v>
      </c>
      <c r="B8" s="88">
        <v>470.89710000000002</v>
      </c>
      <c r="C8" s="88">
        <v>446.78109999999998</v>
      </c>
      <c r="D8" s="88">
        <v>488.42829999999998</v>
      </c>
      <c r="E8" s="88">
        <v>489.89</v>
      </c>
      <c r="F8" s="153">
        <f t="shared" ref="F8:F15" si="1">E8/D8-1</f>
        <v>2.9926603352017356E-3</v>
      </c>
      <c r="G8" s="153">
        <f t="shared" ref="G8:G15" si="2">E8/B8-1</f>
        <v>4.0333440150724931E-2</v>
      </c>
      <c r="H8" s="153">
        <f t="shared" ref="H8:H15" si="3">E8/C8-1</f>
        <v>9.648774310283037E-2</v>
      </c>
      <c r="I8" s="88">
        <v>482.31</v>
      </c>
      <c r="J8" s="153">
        <f t="shared" si="0"/>
        <v>1.5716033256619077E-2</v>
      </c>
      <c r="K8" s="107"/>
    </row>
    <row r="9" spans="1:11" ht="25.5" x14ac:dyDescent="0.2">
      <c r="A9" s="84" t="s">
        <v>1333</v>
      </c>
      <c r="B9" s="88">
        <v>322.3723</v>
      </c>
      <c r="C9" s="88">
        <v>311.70699999999999</v>
      </c>
      <c r="D9" s="88">
        <v>337.3707</v>
      </c>
      <c r="E9" s="88">
        <v>337.49</v>
      </c>
      <c r="F9" s="153">
        <f t="shared" si="1"/>
        <v>3.5361695606650478E-4</v>
      </c>
      <c r="G9" s="153">
        <f t="shared" si="2"/>
        <v>4.6895158175811025E-2</v>
      </c>
      <c r="H9" s="153">
        <f t="shared" si="3"/>
        <v>8.2715498849881497E-2</v>
      </c>
      <c r="I9" s="88">
        <v>384.68</v>
      </c>
      <c r="J9" s="153">
        <f t="shared" si="0"/>
        <v>-0.1226733908703338</v>
      </c>
      <c r="K9" s="107"/>
    </row>
    <row r="10" spans="1:11" ht="25.5" x14ac:dyDescent="0.2">
      <c r="A10" s="85" t="s">
        <v>1334</v>
      </c>
      <c r="B10" s="88">
        <v>490.74200000000002</v>
      </c>
      <c r="C10" s="88">
        <v>486.11270000000002</v>
      </c>
      <c r="D10" s="88">
        <v>509.57549999999998</v>
      </c>
      <c r="E10" s="88">
        <v>511.72</v>
      </c>
      <c r="F10" s="153">
        <f t="shared" si="1"/>
        <v>4.2084048389297024E-3</v>
      </c>
      <c r="G10" s="153">
        <f t="shared" si="2"/>
        <v>4.2747512949778077E-2</v>
      </c>
      <c r="H10" s="153">
        <f t="shared" si="3"/>
        <v>5.2677702104882318E-2</v>
      </c>
      <c r="I10" s="88">
        <v>541.36</v>
      </c>
      <c r="J10" s="153">
        <f t="shared" si="0"/>
        <v>-5.4750997487808428E-2</v>
      </c>
      <c r="K10" s="107"/>
    </row>
    <row r="11" spans="1:11" ht="51" x14ac:dyDescent="0.2">
      <c r="A11" s="84" t="s">
        <v>1335</v>
      </c>
      <c r="B11" s="88">
        <v>1090.836</v>
      </c>
      <c r="C11" s="88">
        <v>1038.8409999999999</v>
      </c>
      <c r="D11" s="88">
        <v>1073.9749999999999</v>
      </c>
      <c r="E11" s="88">
        <v>1065.56</v>
      </c>
      <c r="F11" s="153">
        <f t="shared" si="1"/>
        <v>-7.8353779184803241E-3</v>
      </c>
      <c r="G11" s="153">
        <f t="shared" si="2"/>
        <v>-2.3171219138348964E-2</v>
      </c>
      <c r="H11" s="153">
        <f t="shared" si="3"/>
        <v>2.5720009125554499E-2</v>
      </c>
      <c r="I11" s="88">
        <v>1098.1199999999999</v>
      </c>
      <c r="J11" s="153">
        <f t="shared" si="0"/>
        <v>-2.9650675700287676E-2</v>
      </c>
      <c r="K11" s="107"/>
    </row>
    <row r="12" spans="1:11" x14ac:dyDescent="0.2">
      <c r="A12" s="85" t="s">
        <v>1336</v>
      </c>
      <c r="B12" s="88">
        <v>531.9923</v>
      </c>
      <c r="C12" s="88">
        <v>553.87249999999995</v>
      </c>
      <c r="D12" s="88">
        <v>565.85760000000005</v>
      </c>
      <c r="E12" s="88">
        <v>566.54999999999995</v>
      </c>
      <c r="F12" s="153">
        <f>E12/D12-1</f>
        <v>1.2236294078225018E-3</v>
      </c>
      <c r="G12" s="153">
        <f t="shared" si="2"/>
        <v>6.495902290315092E-2</v>
      </c>
      <c r="H12" s="153">
        <f t="shared" si="3"/>
        <v>2.2888841746069755E-2</v>
      </c>
      <c r="I12" s="88">
        <v>819.47</v>
      </c>
      <c r="J12" s="153">
        <f t="shared" si="0"/>
        <v>-0.30863851025662936</v>
      </c>
      <c r="K12" s="107"/>
    </row>
    <row r="13" spans="1:11" ht="51" x14ac:dyDescent="0.2">
      <c r="A13" s="84" t="s">
        <v>1337</v>
      </c>
      <c r="B13" s="88">
        <v>471.13389999999998</v>
      </c>
      <c r="C13" s="88">
        <v>472.94150000000002</v>
      </c>
      <c r="D13" s="88">
        <v>500.55549999999999</v>
      </c>
      <c r="E13" s="88">
        <v>501.38</v>
      </c>
      <c r="F13" s="153">
        <f t="shared" si="1"/>
        <v>1.6471699941364992E-3</v>
      </c>
      <c r="G13" s="153">
        <f t="shared" si="2"/>
        <v>6.4198521906404959E-2</v>
      </c>
      <c r="H13" s="153">
        <f t="shared" si="3"/>
        <v>6.0131115581948169E-2</v>
      </c>
      <c r="I13" s="88">
        <v>530.76</v>
      </c>
      <c r="J13" s="153">
        <f t="shared" si="0"/>
        <v>-5.5354585876855822E-2</v>
      </c>
      <c r="K13" s="107"/>
    </row>
    <row r="14" spans="1:11" ht="25.5" x14ac:dyDescent="0.2">
      <c r="A14" s="85" t="s">
        <v>1338</v>
      </c>
      <c r="B14" s="88">
        <v>672.75779999999997</v>
      </c>
      <c r="C14" s="88">
        <v>689.88810000000001</v>
      </c>
      <c r="D14" s="88">
        <v>686.64739999999995</v>
      </c>
      <c r="E14" s="88">
        <v>682.74</v>
      </c>
      <c r="F14" s="153">
        <f t="shared" si="1"/>
        <v>-5.6905480163471633E-3</v>
      </c>
      <c r="G14" s="153">
        <f t="shared" si="2"/>
        <v>1.4837732093184286E-2</v>
      </c>
      <c r="H14" s="153">
        <f t="shared" si="3"/>
        <v>-1.036124554112472E-2</v>
      </c>
      <c r="I14" s="88">
        <v>629.29999999999995</v>
      </c>
      <c r="J14" s="153">
        <f t="shared" si="0"/>
        <v>8.4919752105514057E-2</v>
      </c>
      <c r="K14" s="107"/>
    </row>
    <row r="15" spans="1:11" ht="25.5" x14ac:dyDescent="0.2">
      <c r="A15" s="84" t="s">
        <v>306</v>
      </c>
      <c r="B15" s="88">
        <v>499.87889999999999</v>
      </c>
      <c r="C15" s="88">
        <v>484.04750000000001</v>
      </c>
      <c r="D15" s="88">
        <v>511.20460000000003</v>
      </c>
      <c r="E15" s="88">
        <v>513</v>
      </c>
      <c r="F15" s="153">
        <f t="shared" si="1"/>
        <v>3.5120967221342614E-3</v>
      </c>
      <c r="G15" s="153">
        <f t="shared" si="2"/>
        <v>2.624855740060239E-2</v>
      </c>
      <c r="H15" s="153">
        <f t="shared" si="3"/>
        <v>5.9813344764718224E-2</v>
      </c>
      <c r="I15" s="88">
        <v>550.03</v>
      </c>
      <c r="J15" s="153">
        <f t="shared" si="0"/>
        <v>-6.7323600530880046E-2</v>
      </c>
      <c r="K15" s="107"/>
    </row>
    <row r="17" spans="2:6" x14ac:dyDescent="0.2">
      <c r="B17" s="89"/>
      <c r="C17" s="89"/>
      <c r="D17" s="89"/>
    </row>
    <row r="18" spans="2:6" x14ac:dyDescent="0.2">
      <c r="F18" s="89"/>
    </row>
  </sheetData>
  <sortState ref="F18:I26">
    <sortCondition ref="F18:F26"/>
  </sortState>
  <mergeCells count="1">
    <mergeCell ref="H1:I1"/>
  </mergeCells>
  <hyperlinks>
    <hyperlink ref="H1:I1" location="Index!A1" display="Regresar al Índice" xr:uid="{00000000-0004-0000-0A00-000000000000}"/>
  </hyperlinks>
  <pageMargins left="0.7" right="0.7" top="0.75" bottom="0.75" header="0.3" footer="0.3"/>
  <pageSetup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9"/>
  <dimension ref="A1:M216"/>
  <sheetViews>
    <sheetView zoomScaleNormal="100" workbookViewId="0">
      <selection activeCell="A2" sqref="A2"/>
    </sheetView>
  </sheetViews>
  <sheetFormatPr baseColWidth="10" defaultColWidth="11.42578125" defaultRowHeight="12.75" x14ac:dyDescent="0.2"/>
  <cols>
    <col min="1" max="1" width="32.42578125" style="319" customWidth="1"/>
    <col min="2" max="2" width="13.7109375" style="86" customWidth="1"/>
    <col min="3" max="3" width="12.85546875" style="319" customWidth="1"/>
    <col min="4" max="4" width="11.42578125" style="319" customWidth="1"/>
    <col min="5" max="6" width="10.5703125" style="319" customWidth="1"/>
    <col min="7" max="7" width="7.85546875" style="319" bestFit="1" customWidth="1"/>
    <col min="8" max="8" width="6.140625" style="319" bestFit="1" customWidth="1"/>
    <col min="9" max="9" width="7.85546875" style="319" bestFit="1" customWidth="1"/>
    <col min="10" max="10" width="6.42578125" style="319" bestFit="1" customWidth="1"/>
    <col min="11" max="16384" width="11.42578125" style="319"/>
  </cols>
  <sheetData>
    <row r="1" spans="1:13" x14ac:dyDescent="0.2">
      <c r="A1" s="107" t="s">
        <v>1505</v>
      </c>
      <c r="H1" s="409" t="s">
        <v>38</v>
      </c>
      <c r="I1" s="409"/>
      <c r="J1" s="409"/>
    </row>
    <row r="2" spans="1:13" x14ac:dyDescent="0.2">
      <c r="A2" s="319" t="s">
        <v>278</v>
      </c>
    </row>
    <row r="3" spans="1:13" ht="13.5" thickBot="1" x14ac:dyDescent="0.25"/>
    <row r="4" spans="1:13" ht="15.75" customHeight="1" x14ac:dyDescent="0.2">
      <c r="A4" s="419" t="s">
        <v>294</v>
      </c>
      <c r="B4" s="212">
        <v>2023</v>
      </c>
      <c r="C4" s="212">
        <v>2023</v>
      </c>
      <c r="D4" s="419" t="s">
        <v>418</v>
      </c>
      <c r="E4" s="419"/>
      <c r="H4" s="107"/>
      <c r="I4" s="107"/>
      <c r="J4" s="107"/>
      <c r="K4" s="107"/>
      <c r="L4" s="107"/>
      <c r="M4" s="107"/>
    </row>
    <row r="5" spans="1:13" ht="13.5" thickBot="1" x14ac:dyDescent="0.25">
      <c r="A5" s="417"/>
      <c r="B5" s="219" t="s">
        <v>39</v>
      </c>
      <c r="C5" s="219" t="s">
        <v>40</v>
      </c>
      <c r="D5" s="203" t="s">
        <v>295</v>
      </c>
      <c r="E5" s="203" t="s">
        <v>296</v>
      </c>
      <c r="H5" s="107"/>
      <c r="I5" s="107"/>
      <c r="J5" s="107"/>
      <c r="K5" s="107"/>
      <c r="L5" s="107"/>
      <c r="M5" s="107"/>
    </row>
    <row r="6" spans="1:13" ht="26.25" thickBot="1" x14ac:dyDescent="0.25">
      <c r="A6" s="119" t="s">
        <v>281</v>
      </c>
      <c r="B6" s="197">
        <v>3956</v>
      </c>
      <c r="C6" s="197">
        <v>3974</v>
      </c>
      <c r="D6" s="200">
        <v>18</v>
      </c>
      <c r="E6" s="198">
        <v>4.5999999999999999E-3</v>
      </c>
      <c r="H6" s="107"/>
      <c r="I6" s="107"/>
      <c r="J6" s="107"/>
      <c r="K6" s="107"/>
      <c r="L6" s="107"/>
      <c r="M6" s="107"/>
    </row>
    <row r="7" spans="1:13" ht="15.75" customHeight="1" thickBot="1" x14ac:dyDescent="0.25">
      <c r="A7" s="211" t="s">
        <v>282</v>
      </c>
      <c r="B7" s="210">
        <v>31914</v>
      </c>
      <c r="C7" s="210">
        <v>31961</v>
      </c>
      <c r="D7" s="204">
        <v>47</v>
      </c>
      <c r="E7" s="205">
        <v>1.5E-3</v>
      </c>
      <c r="H7" s="107"/>
      <c r="I7" s="107"/>
      <c r="J7" s="107"/>
      <c r="K7" s="107"/>
      <c r="L7" s="107"/>
      <c r="M7" s="107"/>
    </row>
    <row r="8" spans="1:13" ht="15.75" customHeight="1" thickBot="1" x14ac:dyDescent="0.25">
      <c r="A8" s="209" t="s">
        <v>283</v>
      </c>
      <c r="B8" s="116">
        <v>13326</v>
      </c>
      <c r="C8" s="116">
        <v>13462</v>
      </c>
      <c r="D8" s="196">
        <v>136</v>
      </c>
      <c r="E8" s="117">
        <v>1.0200000000000001E-2</v>
      </c>
      <c r="H8" s="107"/>
      <c r="I8" s="107"/>
      <c r="J8" s="107"/>
      <c r="K8" s="107"/>
      <c r="L8" s="107"/>
      <c r="M8" s="107"/>
    </row>
    <row r="9" spans="1:13" ht="15.75" customHeight="1" thickBot="1" x14ac:dyDescent="0.25">
      <c r="A9" s="211" t="s">
        <v>297</v>
      </c>
      <c r="B9" s="204">
        <v>204</v>
      </c>
      <c r="C9" s="204">
        <v>208</v>
      </c>
      <c r="D9" s="204">
        <v>4</v>
      </c>
      <c r="E9" s="205">
        <v>1.9599999999999999E-2</v>
      </c>
      <c r="H9" s="107"/>
      <c r="I9" s="107"/>
      <c r="J9" s="107"/>
      <c r="K9" s="107"/>
      <c r="L9" s="107"/>
      <c r="M9" s="107"/>
    </row>
    <row r="10" spans="1:13" ht="15.75" customHeight="1" thickBot="1" x14ac:dyDescent="0.25">
      <c r="A10" s="209" t="s">
        <v>285</v>
      </c>
      <c r="B10" s="116">
        <v>15946</v>
      </c>
      <c r="C10" s="116">
        <v>15962</v>
      </c>
      <c r="D10" s="196">
        <v>16</v>
      </c>
      <c r="E10" s="117">
        <v>1E-3</v>
      </c>
      <c r="H10" s="107"/>
      <c r="I10" s="107"/>
      <c r="J10" s="107"/>
      <c r="K10" s="107"/>
      <c r="L10" s="107"/>
      <c r="M10" s="107"/>
    </row>
    <row r="11" spans="1:13" ht="15.75" customHeight="1" thickBot="1" x14ac:dyDescent="0.25">
      <c r="A11" s="211" t="s">
        <v>286</v>
      </c>
      <c r="B11" s="204">
        <v>123</v>
      </c>
      <c r="C11" s="204">
        <v>122</v>
      </c>
      <c r="D11" s="204">
        <v>-1</v>
      </c>
      <c r="E11" s="205">
        <v>-8.0999999999999996E-3</v>
      </c>
      <c r="H11" s="107"/>
      <c r="I11" s="107"/>
      <c r="J11" s="107"/>
      <c r="K11" s="107"/>
      <c r="L11" s="107"/>
      <c r="M11" s="107"/>
    </row>
    <row r="12" spans="1:13" ht="15.75" customHeight="1" thickBot="1" x14ac:dyDescent="0.25">
      <c r="A12" s="209" t="s">
        <v>287</v>
      </c>
      <c r="B12" s="116">
        <v>33944</v>
      </c>
      <c r="C12" s="116">
        <v>34067</v>
      </c>
      <c r="D12" s="196">
        <v>123</v>
      </c>
      <c r="E12" s="117">
        <v>3.5999999999999999E-3</v>
      </c>
      <c r="H12" s="107"/>
      <c r="I12" s="107"/>
      <c r="J12" s="107"/>
      <c r="K12" s="107"/>
      <c r="L12" s="107"/>
      <c r="M12" s="107"/>
    </row>
    <row r="13" spans="1:13" ht="15.75" customHeight="1" thickBot="1" x14ac:dyDescent="0.25">
      <c r="A13" s="211" t="s">
        <v>288</v>
      </c>
      <c r="B13" s="210">
        <v>6196</v>
      </c>
      <c r="C13" s="210">
        <v>6215</v>
      </c>
      <c r="D13" s="204">
        <v>19</v>
      </c>
      <c r="E13" s="205">
        <v>3.0999999999999999E-3</v>
      </c>
      <c r="H13" s="107"/>
      <c r="I13" s="107"/>
      <c r="J13" s="107"/>
      <c r="K13" s="107"/>
      <c r="L13" s="107"/>
      <c r="M13" s="107"/>
    </row>
    <row r="14" spans="1:13" ht="13.5" thickBot="1" x14ac:dyDescent="0.25">
      <c r="A14" s="206" t="s">
        <v>298</v>
      </c>
      <c r="B14" s="122">
        <v>105609</v>
      </c>
      <c r="C14" s="122">
        <v>105971</v>
      </c>
      <c r="D14" s="207">
        <v>362</v>
      </c>
      <c r="E14" s="123">
        <v>3.3999999999999998E-3</v>
      </c>
      <c r="H14" s="107"/>
      <c r="I14" s="107"/>
      <c r="J14" s="107"/>
      <c r="K14" s="107"/>
      <c r="L14" s="107"/>
      <c r="M14" s="107"/>
    </row>
    <row r="15" spans="1:13" x14ac:dyDescent="0.2">
      <c r="B15" s="21"/>
      <c r="H15" s="107"/>
      <c r="I15" s="107"/>
      <c r="J15" s="107"/>
      <c r="K15" s="107"/>
      <c r="L15" s="107"/>
      <c r="M15" s="107"/>
    </row>
    <row r="16" spans="1:13" x14ac:dyDescent="0.2">
      <c r="H16" s="107"/>
      <c r="I16" s="107"/>
      <c r="J16" s="107"/>
      <c r="K16" s="107"/>
      <c r="L16" s="107"/>
      <c r="M16" s="107"/>
    </row>
    <row r="27" spans="2:2" x14ac:dyDescent="0.2">
      <c r="B27" s="21"/>
    </row>
    <row r="28" spans="2:2" x14ac:dyDescent="0.2">
      <c r="B28" s="21"/>
    </row>
    <row r="29" spans="2:2" x14ac:dyDescent="0.2">
      <c r="B29" s="21"/>
    </row>
    <row r="30" spans="2:2" x14ac:dyDescent="0.2">
      <c r="B30" s="21"/>
    </row>
    <row r="31" spans="2:2" x14ac:dyDescent="0.2">
      <c r="B31" s="21"/>
    </row>
    <row r="32" spans="2:2" x14ac:dyDescent="0.2">
      <c r="B32" s="21"/>
    </row>
    <row r="33" spans="2:2" x14ac:dyDescent="0.2">
      <c r="B33" s="21"/>
    </row>
    <row r="34" spans="2:2" x14ac:dyDescent="0.2">
      <c r="B34" s="21"/>
    </row>
    <row r="35" spans="2:2" x14ac:dyDescent="0.2">
      <c r="B35" s="21"/>
    </row>
    <row r="36" spans="2:2" x14ac:dyDescent="0.2">
      <c r="B36" s="21"/>
    </row>
    <row r="37" spans="2:2" x14ac:dyDescent="0.2">
      <c r="B37" s="21"/>
    </row>
    <row r="38" spans="2:2" x14ac:dyDescent="0.2">
      <c r="B38" s="21"/>
    </row>
    <row r="39" spans="2:2" x14ac:dyDescent="0.2">
      <c r="B39" s="21"/>
    </row>
    <row r="40" spans="2:2" x14ac:dyDescent="0.2">
      <c r="B40" s="21"/>
    </row>
    <row r="41" spans="2:2" x14ac:dyDescent="0.2">
      <c r="B41" s="21"/>
    </row>
    <row r="42" spans="2:2" x14ac:dyDescent="0.2">
      <c r="B42" s="21"/>
    </row>
    <row r="43" spans="2:2" x14ac:dyDescent="0.2">
      <c r="B43" s="21"/>
    </row>
    <row r="44" spans="2:2" x14ac:dyDescent="0.2">
      <c r="B44" s="21"/>
    </row>
    <row r="45" spans="2:2" x14ac:dyDescent="0.2">
      <c r="B45" s="21"/>
    </row>
    <row r="46" spans="2:2" x14ac:dyDescent="0.2">
      <c r="B46" s="21"/>
    </row>
    <row r="47" spans="2:2" x14ac:dyDescent="0.2">
      <c r="B47" s="21"/>
    </row>
    <row r="48" spans="2:2" x14ac:dyDescent="0.2">
      <c r="B48" s="21"/>
    </row>
    <row r="49" spans="2:2" x14ac:dyDescent="0.2">
      <c r="B49" s="21"/>
    </row>
    <row r="50" spans="2:2" x14ac:dyDescent="0.2">
      <c r="B50" s="21"/>
    </row>
    <row r="51" spans="2:2" x14ac:dyDescent="0.2">
      <c r="B51" s="21"/>
    </row>
    <row r="52" spans="2:2" x14ac:dyDescent="0.2">
      <c r="B52" s="21"/>
    </row>
    <row r="53" spans="2:2" x14ac:dyDescent="0.2">
      <c r="B53" s="21"/>
    </row>
    <row r="54" spans="2:2" x14ac:dyDescent="0.2">
      <c r="B54" s="21"/>
    </row>
    <row r="55" spans="2:2" x14ac:dyDescent="0.2">
      <c r="B55" s="21"/>
    </row>
    <row r="56" spans="2:2" x14ac:dyDescent="0.2">
      <c r="B56" s="21"/>
    </row>
    <row r="57" spans="2:2" x14ac:dyDescent="0.2">
      <c r="B57" s="21"/>
    </row>
    <row r="58" spans="2:2" x14ac:dyDescent="0.2">
      <c r="B58" s="21"/>
    </row>
    <row r="59" spans="2:2" x14ac:dyDescent="0.2">
      <c r="B59" s="21"/>
    </row>
    <row r="60" spans="2:2" x14ac:dyDescent="0.2">
      <c r="B60" s="21"/>
    </row>
    <row r="61" spans="2:2" x14ac:dyDescent="0.2">
      <c r="B61" s="21"/>
    </row>
    <row r="62" spans="2:2" x14ac:dyDescent="0.2">
      <c r="B62" s="21"/>
    </row>
    <row r="63" spans="2:2" x14ac:dyDescent="0.2">
      <c r="B63" s="21"/>
    </row>
    <row r="64" spans="2:2" x14ac:dyDescent="0.2">
      <c r="B64" s="21"/>
    </row>
    <row r="65" spans="2:2" x14ac:dyDescent="0.2">
      <c r="B65" s="21"/>
    </row>
    <row r="66" spans="2:2" x14ac:dyDescent="0.2">
      <c r="B66" s="21"/>
    </row>
    <row r="67" spans="2:2" x14ac:dyDescent="0.2">
      <c r="B67" s="21"/>
    </row>
    <row r="68" spans="2:2" x14ac:dyDescent="0.2">
      <c r="B68" s="21"/>
    </row>
    <row r="69" spans="2:2" x14ac:dyDescent="0.2">
      <c r="B69" s="21"/>
    </row>
    <row r="70" spans="2:2" x14ac:dyDescent="0.2">
      <c r="B70" s="21"/>
    </row>
    <row r="71" spans="2:2" x14ac:dyDescent="0.2">
      <c r="B71" s="21"/>
    </row>
    <row r="72" spans="2:2" x14ac:dyDescent="0.2">
      <c r="B72" s="21"/>
    </row>
    <row r="73" spans="2:2" x14ac:dyDescent="0.2">
      <c r="B73" s="21"/>
    </row>
    <row r="74" spans="2:2" x14ac:dyDescent="0.2">
      <c r="B74" s="21"/>
    </row>
    <row r="75" spans="2:2" x14ac:dyDescent="0.2">
      <c r="B75" s="21"/>
    </row>
    <row r="76" spans="2:2" x14ac:dyDescent="0.2">
      <c r="B76" s="21"/>
    </row>
    <row r="77" spans="2:2" x14ac:dyDescent="0.2">
      <c r="B77" s="21"/>
    </row>
    <row r="78" spans="2:2" x14ac:dyDescent="0.2">
      <c r="B78" s="21"/>
    </row>
    <row r="79" spans="2:2" x14ac:dyDescent="0.2">
      <c r="B79" s="21"/>
    </row>
    <row r="80" spans="2:2" x14ac:dyDescent="0.2">
      <c r="B80" s="21"/>
    </row>
    <row r="81" spans="2:2" x14ac:dyDescent="0.2">
      <c r="B81" s="21"/>
    </row>
    <row r="82" spans="2:2" x14ac:dyDescent="0.2">
      <c r="B82" s="21"/>
    </row>
    <row r="83" spans="2:2" x14ac:dyDescent="0.2">
      <c r="B83" s="21"/>
    </row>
    <row r="84" spans="2:2" x14ac:dyDescent="0.2">
      <c r="B84" s="21"/>
    </row>
    <row r="85" spans="2:2" x14ac:dyDescent="0.2">
      <c r="B85" s="21"/>
    </row>
    <row r="86" spans="2:2" x14ac:dyDescent="0.2">
      <c r="B86" s="21"/>
    </row>
    <row r="87" spans="2:2" x14ac:dyDescent="0.2">
      <c r="B87" s="21"/>
    </row>
    <row r="88" spans="2:2" x14ac:dyDescent="0.2">
      <c r="B88" s="21"/>
    </row>
    <row r="89" spans="2:2" x14ac:dyDescent="0.2">
      <c r="B89" s="21"/>
    </row>
    <row r="90" spans="2:2" x14ac:dyDescent="0.2">
      <c r="B90" s="21"/>
    </row>
    <row r="91" spans="2:2" x14ac:dyDescent="0.2">
      <c r="B91" s="21"/>
    </row>
    <row r="92" spans="2:2" x14ac:dyDescent="0.2">
      <c r="B92" s="21"/>
    </row>
    <row r="93" spans="2:2" x14ac:dyDescent="0.2">
      <c r="B93" s="21"/>
    </row>
    <row r="94" spans="2:2" x14ac:dyDescent="0.2">
      <c r="B94" s="21"/>
    </row>
    <row r="95" spans="2:2" x14ac:dyDescent="0.2">
      <c r="B95" s="21"/>
    </row>
    <row r="96" spans="2:2" x14ac:dyDescent="0.2">
      <c r="B96" s="21"/>
    </row>
    <row r="97" spans="2:2" x14ac:dyDescent="0.2">
      <c r="B97" s="21"/>
    </row>
    <row r="98" spans="2:2" x14ac:dyDescent="0.2">
      <c r="B98" s="21"/>
    </row>
    <row r="99" spans="2:2" x14ac:dyDescent="0.2">
      <c r="B99" s="21"/>
    </row>
    <row r="100" spans="2:2" x14ac:dyDescent="0.2">
      <c r="B100" s="21"/>
    </row>
    <row r="101" spans="2:2" x14ac:dyDescent="0.2">
      <c r="B101" s="21"/>
    </row>
    <row r="102" spans="2:2" x14ac:dyDescent="0.2">
      <c r="B102" s="21"/>
    </row>
    <row r="103" spans="2:2" x14ac:dyDescent="0.2">
      <c r="B103" s="21"/>
    </row>
    <row r="104" spans="2:2" x14ac:dyDescent="0.2">
      <c r="B104" s="21"/>
    </row>
    <row r="105" spans="2:2" x14ac:dyDescent="0.2">
      <c r="B105" s="21"/>
    </row>
    <row r="106" spans="2:2" x14ac:dyDescent="0.2">
      <c r="B106" s="21"/>
    </row>
    <row r="107" spans="2:2" x14ac:dyDescent="0.2">
      <c r="B107" s="21"/>
    </row>
    <row r="108" spans="2:2" x14ac:dyDescent="0.2">
      <c r="B108" s="21"/>
    </row>
    <row r="109" spans="2:2" x14ac:dyDescent="0.2">
      <c r="B109" s="21"/>
    </row>
    <row r="110" spans="2:2" x14ac:dyDescent="0.2">
      <c r="B110" s="21"/>
    </row>
    <row r="111" spans="2:2" x14ac:dyDescent="0.2">
      <c r="B111" s="21"/>
    </row>
    <row r="112" spans="2:2" x14ac:dyDescent="0.2">
      <c r="B112" s="21"/>
    </row>
    <row r="113" spans="2:2" x14ac:dyDescent="0.2">
      <c r="B113" s="21"/>
    </row>
    <row r="114" spans="2:2" x14ac:dyDescent="0.2">
      <c r="B114" s="21"/>
    </row>
    <row r="115" spans="2:2" x14ac:dyDescent="0.2">
      <c r="B115" s="21"/>
    </row>
    <row r="116" spans="2:2" x14ac:dyDescent="0.2">
      <c r="B116" s="21"/>
    </row>
    <row r="117" spans="2:2" x14ac:dyDescent="0.2">
      <c r="B117" s="21"/>
    </row>
    <row r="118" spans="2:2" x14ac:dyDescent="0.2">
      <c r="B118" s="21"/>
    </row>
    <row r="119" spans="2:2" x14ac:dyDescent="0.2">
      <c r="B119" s="21"/>
    </row>
    <row r="120" spans="2:2" x14ac:dyDescent="0.2">
      <c r="B120" s="21"/>
    </row>
    <row r="121" spans="2:2" x14ac:dyDescent="0.2">
      <c r="B121" s="21"/>
    </row>
    <row r="122" spans="2:2" x14ac:dyDescent="0.2">
      <c r="B122" s="21"/>
    </row>
    <row r="123" spans="2:2" x14ac:dyDescent="0.2">
      <c r="B123" s="21"/>
    </row>
    <row r="124" spans="2:2" x14ac:dyDescent="0.2">
      <c r="B124" s="21"/>
    </row>
    <row r="125" spans="2:2" x14ac:dyDescent="0.2">
      <c r="B125" s="21"/>
    </row>
    <row r="126" spans="2:2" x14ac:dyDescent="0.2">
      <c r="B126" s="21"/>
    </row>
    <row r="127" spans="2:2" x14ac:dyDescent="0.2">
      <c r="B127" s="21"/>
    </row>
    <row r="128" spans="2:2" x14ac:dyDescent="0.2">
      <c r="B128" s="21"/>
    </row>
    <row r="129" spans="2:2" x14ac:dyDescent="0.2">
      <c r="B129" s="21"/>
    </row>
    <row r="130" spans="2:2" x14ac:dyDescent="0.2">
      <c r="B130" s="21"/>
    </row>
    <row r="131" spans="2:2" x14ac:dyDescent="0.2">
      <c r="B131" s="21"/>
    </row>
    <row r="132" spans="2:2" x14ac:dyDescent="0.2">
      <c r="B132" s="21"/>
    </row>
    <row r="133" spans="2:2" x14ac:dyDescent="0.2">
      <c r="B133" s="21"/>
    </row>
    <row r="134" spans="2:2" x14ac:dyDescent="0.2">
      <c r="B134" s="21"/>
    </row>
    <row r="135" spans="2:2" x14ac:dyDescent="0.2">
      <c r="B135" s="21"/>
    </row>
    <row r="136" spans="2:2" x14ac:dyDescent="0.2">
      <c r="B136" s="21"/>
    </row>
    <row r="137" spans="2:2" x14ac:dyDescent="0.2">
      <c r="B137" s="21"/>
    </row>
    <row r="138" spans="2:2" x14ac:dyDescent="0.2">
      <c r="B138" s="21"/>
    </row>
    <row r="139" spans="2:2" x14ac:dyDescent="0.2">
      <c r="B139" s="21"/>
    </row>
    <row r="140" spans="2:2" x14ac:dyDescent="0.2">
      <c r="B140" s="21"/>
    </row>
    <row r="141" spans="2:2" x14ac:dyDescent="0.2">
      <c r="B141" s="21"/>
    </row>
    <row r="142" spans="2:2" x14ac:dyDescent="0.2">
      <c r="B142" s="21"/>
    </row>
    <row r="143" spans="2:2" x14ac:dyDescent="0.2">
      <c r="B143" s="21"/>
    </row>
    <row r="144" spans="2:2" x14ac:dyDescent="0.2">
      <c r="B144" s="21"/>
    </row>
    <row r="145" spans="2:2" x14ac:dyDescent="0.2">
      <c r="B145" s="21"/>
    </row>
    <row r="146" spans="2:2" x14ac:dyDescent="0.2">
      <c r="B146" s="21"/>
    </row>
    <row r="147" spans="2:2" x14ac:dyDescent="0.2">
      <c r="B147" s="21"/>
    </row>
    <row r="148" spans="2:2" x14ac:dyDescent="0.2">
      <c r="B148" s="21"/>
    </row>
    <row r="149" spans="2:2" x14ac:dyDescent="0.2">
      <c r="B149" s="21"/>
    </row>
    <row r="150" spans="2:2" x14ac:dyDescent="0.2">
      <c r="B150" s="21"/>
    </row>
    <row r="151" spans="2:2" x14ac:dyDescent="0.2">
      <c r="B151" s="21"/>
    </row>
    <row r="152" spans="2:2" x14ac:dyDescent="0.2">
      <c r="B152" s="21"/>
    </row>
    <row r="153" spans="2:2" x14ac:dyDescent="0.2">
      <c r="B153" s="21"/>
    </row>
    <row r="154" spans="2:2" x14ac:dyDescent="0.2">
      <c r="B154" s="21"/>
    </row>
    <row r="155" spans="2:2" x14ac:dyDescent="0.2">
      <c r="B155" s="21"/>
    </row>
    <row r="156" spans="2:2" x14ac:dyDescent="0.2">
      <c r="B156" s="21"/>
    </row>
    <row r="157" spans="2:2" x14ac:dyDescent="0.2">
      <c r="B157" s="21"/>
    </row>
    <row r="158" spans="2:2" x14ac:dyDescent="0.2">
      <c r="B158" s="21"/>
    </row>
    <row r="159" spans="2:2" x14ac:dyDescent="0.2">
      <c r="B159" s="21"/>
    </row>
    <row r="160" spans="2:2" x14ac:dyDescent="0.2">
      <c r="B160" s="21"/>
    </row>
    <row r="161" spans="2:2" x14ac:dyDescent="0.2">
      <c r="B161" s="21"/>
    </row>
    <row r="162" spans="2:2" x14ac:dyDescent="0.2">
      <c r="B162" s="21"/>
    </row>
    <row r="163" spans="2:2" x14ac:dyDescent="0.2">
      <c r="B163" s="21"/>
    </row>
    <row r="164" spans="2:2" x14ac:dyDescent="0.2">
      <c r="B164" s="21"/>
    </row>
    <row r="165" spans="2:2" x14ac:dyDescent="0.2">
      <c r="B165" s="21"/>
    </row>
    <row r="166" spans="2:2" x14ac:dyDescent="0.2">
      <c r="B166" s="21"/>
    </row>
    <row r="167" spans="2:2" x14ac:dyDescent="0.2">
      <c r="B167" s="21"/>
    </row>
    <row r="168" spans="2:2" x14ac:dyDescent="0.2">
      <c r="B168" s="21"/>
    </row>
    <row r="169" spans="2:2" x14ac:dyDescent="0.2">
      <c r="B169" s="21"/>
    </row>
    <row r="170" spans="2:2" x14ac:dyDescent="0.2">
      <c r="B170" s="21"/>
    </row>
    <row r="171" spans="2:2" x14ac:dyDescent="0.2">
      <c r="B171" s="21"/>
    </row>
    <row r="172" spans="2:2" x14ac:dyDescent="0.2">
      <c r="B172" s="21"/>
    </row>
    <row r="173" spans="2:2" x14ac:dyDescent="0.2">
      <c r="B173" s="21"/>
    </row>
    <row r="174" spans="2:2" x14ac:dyDescent="0.2">
      <c r="B174" s="21"/>
    </row>
    <row r="175" spans="2:2" x14ac:dyDescent="0.2">
      <c r="B175" s="21"/>
    </row>
    <row r="176" spans="2:2" x14ac:dyDescent="0.2">
      <c r="B176" s="21"/>
    </row>
    <row r="177" spans="2:2" x14ac:dyDescent="0.2">
      <c r="B177" s="21"/>
    </row>
    <row r="178" spans="2:2" x14ac:dyDescent="0.2">
      <c r="B178" s="21"/>
    </row>
    <row r="179" spans="2:2" x14ac:dyDescent="0.2">
      <c r="B179" s="21"/>
    </row>
    <row r="180" spans="2:2" x14ac:dyDescent="0.2">
      <c r="B180" s="21"/>
    </row>
    <row r="181" spans="2:2" x14ac:dyDescent="0.2">
      <c r="B181" s="21"/>
    </row>
    <row r="182" spans="2:2" x14ac:dyDescent="0.2">
      <c r="B182" s="21"/>
    </row>
    <row r="183" spans="2:2" x14ac:dyDescent="0.2">
      <c r="B183" s="21"/>
    </row>
    <row r="184" spans="2:2" x14ac:dyDescent="0.2">
      <c r="B184" s="21"/>
    </row>
    <row r="185" spans="2:2" x14ac:dyDescent="0.2">
      <c r="B185" s="21"/>
    </row>
    <row r="186" spans="2:2" x14ac:dyDescent="0.2">
      <c r="B186" s="21"/>
    </row>
    <row r="187" spans="2:2" x14ac:dyDescent="0.2">
      <c r="B187" s="21"/>
    </row>
    <row r="188" spans="2:2" x14ac:dyDescent="0.2">
      <c r="B188" s="21"/>
    </row>
    <row r="189" spans="2:2" x14ac:dyDescent="0.2">
      <c r="B189" s="21"/>
    </row>
    <row r="190" spans="2:2" x14ac:dyDescent="0.2">
      <c r="B190" s="21"/>
    </row>
    <row r="191" spans="2:2" x14ac:dyDescent="0.2">
      <c r="B191" s="21"/>
    </row>
    <row r="192" spans="2:2" x14ac:dyDescent="0.2">
      <c r="B192" s="21"/>
    </row>
    <row r="193" spans="2:2" x14ac:dyDescent="0.2">
      <c r="B193" s="21"/>
    </row>
    <row r="194" spans="2:2" x14ac:dyDescent="0.2">
      <c r="B194" s="21"/>
    </row>
    <row r="195" spans="2:2" x14ac:dyDescent="0.2">
      <c r="B195" s="21"/>
    </row>
    <row r="196" spans="2:2" x14ac:dyDescent="0.2">
      <c r="B196" s="21"/>
    </row>
    <row r="197" spans="2:2" x14ac:dyDescent="0.2">
      <c r="B197" s="21"/>
    </row>
    <row r="198" spans="2:2" x14ac:dyDescent="0.2">
      <c r="B198" s="21"/>
    </row>
    <row r="199" spans="2:2" x14ac:dyDescent="0.2">
      <c r="B199" s="21"/>
    </row>
    <row r="200" spans="2:2" x14ac:dyDescent="0.2">
      <c r="B200" s="21"/>
    </row>
    <row r="201" spans="2:2" x14ac:dyDescent="0.2">
      <c r="B201" s="21"/>
    </row>
    <row r="202" spans="2:2" x14ac:dyDescent="0.2">
      <c r="B202" s="21"/>
    </row>
    <row r="203" spans="2:2" x14ac:dyDescent="0.2">
      <c r="B203" s="21"/>
    </row>
    <row r="204" spans="2:2" x14ac:dyDescent="0.2">
      <c r="B204" s="21"/>
    </row>
    <row r="205" spans="2:2" x14ac:dyDescent="0.2">
      <c r="B205" s="21"/>
    </row>
    <row r="206" spans="2:2" x14ac:dyDescent="0.2">
      <c r="B206" s="21"/>
    </row>
    <row r="207" spans="2:2" x14ac:dyDescent="0.2">
      <c r="B207" s="21"/>
    </row>
    <row r="208" spans="2:2" x14ac:dyDescent="0.2">
      <c r="B208" s="21"/>
    </row>
    <row r="209" spans="2:2" x14ac:dyDescent="0.2">
      <c r="B209" s="21"/>
    </row>
    <row r="210" spans="2:2" x14ac:dyDescent="0.2">
      <c r="B210" s="21"/>
    </row>
    <row r="211" spans="2:2" x14ac:dyDescent="0.2">
      <c r="B211" s="21"/>
    </row>
    <row r="212" spans="2:2" x14ac:dyDescent="0.2">
      <c r="B212" s="21"/>
    </row>
    <row r="213" spans="2:2" x14ac:dyDescent="0.2">
      <c r="B213" s="21"/>
    </row>
    <row r="214" spans="2:2" x14ac:dyDescent="0.2">
      <c r="B214" s="21"/>
    </row>
    <row r="215" spans="2:2" x14ac:dyDescent="0.2">
      <c r="B215" s="21"/>
    </row>
    <row r="216" spans="2:2" x14ac:dyDescent="0.2">
      <c r="B216" s="21"/>
    </row>
  </sheetData>
  <mergeCells count="3">
    <mergeCell ref="H1:J1"/>
    <mergeCell ref="A4:A5"/>
    <mergeCell ref="D4:E4"/>
  </mergeCells>
  <hyperlinks>
    <hyperlink ref="H1:I1" location="Index!A1" display="Regresar al Índice" xr:uid="{00000000-0004-0000-0B00-000000000000}"/>
  </hyperlinks>
  <pageMargins left="0.7" right="0.7" top="0.75" bottom="0.75" header="0.3" footer="0.3"/>
  <pageSetup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42"/>
  <dimension ref="A1:J216"/>
  <sheetViews>
    <sheetView zoomScaleNormal="100" workbookViewId="0">
      <selection activeCell="A2" sqref="A2"/>
    </sheetView>
  </sheetViews>
  <sheetFormatPr baseColWidth="10" defaultColWidth="11.42578125" defaultRowHeight="12.75" x14ac:dyDescent="0.2"/>
  <cols>
    <col min="1" max="1" width="32.42578125" style="319" customWidth="1"/>
    <col min="2" max="2" width="13.7109375" style="86" customWidth="1"/>
    <col min="3" max="3" width="12.85546875" style="319" customWidth="1"/>
    <col min="4" max="4" width="11.42578125" style="319" customWidth="1"/>
    <col min="5" max="6" width="10.5703125" style="319" customWidth="1"/>
    <col min="7" max="7" width="7.85546875" style="319" bestFit="1" customWidth="1"/>
    <col min="8" max="8" width="6.140625" style="319" bestFit="1" customWidth="1"/>
    <col min="9" max="9" width="7.85546875" style="319" bestFit="1" customWidth="1"/>
    <col min="10" max="10" width="6.42578125" style="319" bestFit="1" customWidth="1"/>
    <col min="11" max="16384" width="11.42578125" style="319"/>
  </cols>
  <sheetData>
    <row r="1" spans="1:10" x14ac:dyDescent="0.2">
      <c r="A1" s="107" t="s">
        <v>1506</v>
      </c>
      <c r="H1" s="409" t="s">
        <v>38</v>
      </c>
      <c r="I1" s="409"/>
      <c r="J1" s="409"/>
    </row>
    <row r="2" spans="1:10" x14ac:dyDescent="0.2">
      <c r="A2" s="319" t="s">
        <v>278</v>
      </c>
    </row>
    <row r="3" spans="1:10" ht="13.5" thickBot="1" x14ac:dyDescent="0.25"/>
    <row r="4" spans="1:10" ht="15.75" customHeight="1" x14ac:dyDescent="0.2">
      <c r="A4" s="419" t="s">
        <v>294</v>
      </c>
      <c r="B4" s="212">
        <v>2022</v>
      </c>
      <c r="C4" s="212">
        <v>2023</v>
      </c>
      <c r="D4" s="420" t="s">
        <v>135</v>
      </c>
      <c r="E4" s="420"/>
    </row>
    <row r="5" spans="1:10" ht="13.5" thickBot="1" x14ac:dyDescent="0.25">
      <c r="A5" s="417"/>
      <c r="B5" s="219" t="s">
        <v>40</v>
      </c>
      <c r="C5" s="219" t="s">
        <v>40</v>
      </c>
      <c r="D5" s="203" t="s">
        <v>295</v>
      </c>
      <c r="E5" s="203" t="s">
        <v>296</v>
      </c>
    </row>
    <row r="6" spans="1:10" ht="27" customHeight="1" thickBot="1" x14ac:dyDescent="0.25">
      <c r="A6" s="208" t="s">
        <v>281</v>
      </c>
      <c r="B6" s="197">
        <v>3812</v>
      </c>
      <c r="C6" s="197">
        <v>3974</v>
      </c>
      <c r="D6" s="204">
        <v>162</v>
      </c>
      <c r="E6" s="205">
        <v>4.2500000000000003E-2</v>
      </c>
    </row>
    <row r="7" spans="1:10" ht="15.75" customHeight="1" thickBot="1" x14ac:dyDescent="0.25">
      <c r="A7" s="209" t="s">
        <v>282</v>
      </c>
      <c r="B7" s="210">
        <v>31629</v>
      </c>
      <c r="C7" s="210">
        <v>31961</v>
      </c>
      <c r="D7" s="196">
        <v>332</v>
      </c>
      <c r="E7" s="117">
        <v>1.0500000000000001E-2</v>
      </c>
    </row>
    <row r="8" spans="1:10" ht="15.75" customHeight="1" thickBot="1" x14ac:dyDescent="0.25">
      <c r="A8" s="211" t="s">
        <v>283</v>
      </c>
      <c r="B8" s="116">
        <v>12794</v>
      </c>
      <c r="C8" s="116">
        <v>13462</v>
      </c>
      <c r="D8" s="204">
        <v>668</v>
      </c>
      <c r="E8" s="205">
        <v>5.2200000000000003E-2</v>
      </c>
    </row>
    <row r="9" spans="1:10" ht="15.75" customHeight="1" thickBot="1" x14ac:dyDescent="0.25">
      <c r="A9" s="209" t="s">
        <v>297</v>
      </c>
      <c r="B9" s="204">
        <v>187</v>
      </c>
      <c r="C9" s="204">
        <v>208</v>
      </c>
      <c r="D9" s="196">
        <v>21</v>
      </c>
      <c r="E9" s="117">
        <v>0.1123</v>
      </c>
    </row>
    <row r="10" spans="1:10" ht="15.75" customHeight="1" thickBot="1" x14ac:dyDescent="0.25">
      <c r="A10" s="211" t="s">
        <v>285</v>
      </c>
      <c r="B10" s="116">
        <v>15799</v>
      </c>
      <c r="C10" s="116">
        <v>15962</v>
      </c>
      <c r="D10" s="204">
        <v>163</v>
      </c>
      <c r="E10" s="205">
        <v>1.03E-2</v>
      </c>
    </row>
    <row r="11" spans="1:10" ht="15.75" customHeight="1" thickBot="1" x14ac:dyDescent="0.25">
      <c r="A11" s="209" t="s">
        <v>286</v>
      </c>
      <c r="B11" s="204">
        <v>130</v>
      </c>
      <c r="C11" s="204">
        <v>122</v>
      </c>
      <c r="D11" s="196">
        <v>-8</v>
      </c>
      <c r="E11" s="117">
        <v>-6.1499999999999999E-2</v>
      </c>
    </row>
    <row r="12" spans="1:10" ht="15.75" customHeight="1" thickBot="1" x14ac:dyDescent="0.25">
      <c r="A12" s="211" t="s">
        <v>287</v>
      </c>
      <c r="B12" s="116">
        <v>33117</v>
      </c>
      <c r="C12" s="116">
        <v>34067</v>
      </c>
      <c r="D12" s="204">
        <v>950</v>
      </c>
      <c r="E12" s="205">
        <v>2.87E-2</v>
      </c>
    </row>
    <row r="13" spans="1:10" ht="15.75" customHeight="1" thickBot="1" x14ac:dyDescent="0.25">
      <c r="A13" s="209" t="s">
        <v>288</v>
      </c>
      <c r="B13" s="210">
        <v>6158</v>
      </c>
      <c r="C13" s="210">
        <v>6215</v>
      </c>
      <c r="D13" s="196">
        <v>57</v>
      </c>
      <c r="E13" s="117">
        <v>9.2999999999999992E-3</v>
      </c>
    </row>
    <row r="14" spans="1:10" ht="13.5" thickBot="1" x14ac:dyDescent="0.25">
      <c r="A14" s="120" t="s">
        <v>298</v>
      </c>
      <c r="B14" s="122">
        <v>103626</v>
      </c>
      <c r="C14" s="122">
        <v>105971</v>
      </c>
      <c r="D14" s="121">
        <v>2345</v>
      </c>
      <c r="E14" s="201">
        <v>2.2599999999999999E-2</v>
      </c>
    </row>
    <row r="15" spans="1:10" x14ac:dyDescent="0.2">
      <c r="B15" s="21"/>
    </row>
    <row r="16" spans="1:10" x14ac:dyDescent="0.2">
      <c r="J16" s="319" t="s">
        <v>1227</v>
      </c>
    </row>
    <row r="18" spans="2:2" ht="21.75" customHeight="1" x14ac:dyDescent="0.2"/>
    <row r="30" spans="2:2" x14ac:dyDescent="0.2">
      <c r="B30" s="21"/>
    </row>
    <row r="31" spans="2:2" x14ac:dyDescent="0.2">
      <c r="B31" s="21"/>
    </row>
    <row r="32" spans="2:2" x14ac:dyDescent="0.2">
      <c r="B32" s="21"/>
    </row>
    <row r="33" spans="2:2" x14ac:dyDescent="0.2">
      <c r="B33" s="21"/>
    </row>
    <row r="34" spans="2:2" x14ac:dyDescent="0.2">
      <c r="B34" s="21"/>
    </row>
    <row r="35" spans="2:2" x14ac:dyDescent="0.2">
      <c r="B35" s="21"/>
    </row>
    <row r="36" spans="2:2" x14ac:dyDescent="0.2">
      <c r="B36" s="21"/>
    </row>
    <row r="37" spans="2:2" x14ac:dyDescent="0.2">
      <c r="B37" s="21"/>
    </row>
    <row r="38" spans="2:2" x14ac:dyDescent="0.2">
      <c r="B38" s="21"/>
    </row>
    <row r="39" spans="2:2" x14ac:dyDescent="0.2">
      <c r="B39" s="21"/>
    </row>
    <row r="40" spans="2:2" x14ac:dyDescent="0.2">
      <c r="B40" s="21"/>
    </row>
    <row r="41" spans="2:2" x14ac:dyDescent="0.2">
      <c r="B41" s="21"/>
    </row>
    <row r="42" spans="2:2" x14ac:dyDescent="0.2">
      <c r="B42" s="21"/>
    </row>
    <row r="43" spans="2:2" x14ac:dyDescent="0.2">
      <c r="B43" s="21"/>
    </row>
    <row r="44" spans="2:2" x14ac:dyDescent="0.2">
      <c r="B44" s="21"/>
    </row>
    <row r="45" spans="2:2" x14ac:dyDescent="0.2">
      <c r="B45" s="21"/>
    </row>
    <row r="46" spans="2:2" x14ac:dyDescent="0.2">
      <c r="B46" s="21"/>
    </row>
    <row r="47" spans="2:2" x14ac:dyDescent="0.2">
      <c r="B47" s="21"/>
    </row>
    <row r="48" spans="2:2" x14ac:dyDescent="0.2">
      <c r="B48" s="21"/>
    </row>
    <row r="49" spans="2:2" x14ac:dyDescent="0.2">
      <c r="B49" s="21"/>
    </row>
    <row r="50" spans="2:2" x14ac:dyDescent="0.2">
      <c r="B50" s="21"/>
    </row>
    <row r="51" spans="2:2" x14ac:dyDescent="0.2">
      <c r="B51" s="21"/>
    </row>
    <row r="52" spans="2:2" x14ac:dyDescent="0.2">
      <c r="B52" s="21"/>
    </row>
    <row r="53" spans="2:2" x14ac:dyDescent="0.2">
      <c r="B53" s="21"/>
    </row>
    <row r="54" spans="2:2" x14ac:dyDescent="0.2">
      <c r="B54" s="21"/>
    </row>
    <row r="55" spans="2:2" x14ac:dyDescent="0.2">
      <c r="B55" s="21"/>
    </row>
    <row r="56" spans="2:2" x14ac:dyDescent="0.2">
      <c r="B56" s="21"/>
    </row>
    <row r="57" spans="2:2" x14ac:dyDescent="0.2">
      <c r="B57" s="21"/>
    </row>
    <row r="58" spans="2:2" x14ac:dyDescent="0.2">
      <c r="B58" s="21"/>
    </row>
    <row r="59" spans="2:2" x14ac:dyDescent="0.2">
      <c r="B59" s="21"/>
    </row>
    <row r="60" spans="2:2" x14ac:dyDescent="0.2">
      <c r="B60" s="21"/>
    </row>
    <row r="61" spans="2:2" x14ac:dyDescent="0.2">
      <c r="B61" s="21"/>
    </row>
    <row r="62" spans="2:2" x14ac:dyDescent="0.2">
      <c r="B62" s="21"/>
    </row>
    <row r="63" spans="2:2" x14ac:dyDescent="0.2">
      <c r="B63" s="21"/>
    </row>
    <row r="64" spans="2:2" x14ac:dyDescent="0.2">
      <c r="B64" s="21"/>
    </row>
    <row r="65" spans="2:2" x14ac:dyDescent="0.2">
      <c r="B65" s="21"/>
    </row>
    <row r="66" spans="2:2" x14ac:dyDescent="0.2">
      <c r="B66" s="21"/>
    </row>
    <row r="67" spans="2:2" x14ac:dyDescent="0.2">
      <c r="B67" s="21"/>
    </row>
    <row r="68" spans="2:2" x14ac:dyDescent="0.2">
      <c r="B68" s="21"/>
    </row>
    <row r="69" spans="2:2" x14ac:dyDescent="0.2">
      <c r="B69" s="21"/>
    </row>
    <row r="70" spans="2:2" x14ac:dyDescent="0.2">
      <c r="B70" s="21"/>
    </row>
    <row r="71" spans="2:2" x14ac:dyDescent="0.2">
      <c r="B71" s="21"/>
    </row>
    <row r="72" spans="2:2" x14ac:dyDescent="0.2">
      <c r="B72" s="21"/>
    </row>
    <row r="73" spans="2:2" x14ac:dyDescent="0.2">
      <c r="B73" s="21"/>
    </row>
    <row r="74" spans="2:2" x14ac:dyDescent="0.2">
      <c r="B74" s="21"/>
    </row>
    <row r="75" spans="2:2" x14ac:dyDescent="0.2">
      <c r="B75" s="21"/>
    </row>
    <row r="76" spans="2:2" x14ac:dyDescent="0.2">
      <c r="B76" s="21"/>
    </row>
    <row r="77" spans="2:2" x14ac:dyDescent="0.2">
      <c r="B77" s="21"/>
    </row>
    <row r="78" spans="2:2" x14ac:dyDescent="0.2">
      <c r="B78" s="21"/>
    </row>
    <row r="79" spans="2:2" x14ac:dyDescent="0.2">
      <c r="B79" s="21"/>
    </row>
    <row r="80" spans="2:2" x14ac:dyDescent="0.2">
      <c r="B80" s="21"/>
    </row>
    <row r="81" spans="2:2" x14ac:dyDescent="0.2">
      <c r="B81" s="21"/>
    </row>
    <row r="82" spans="2:2" x14ac:dyDescent="0.2">
      <c r="B82" s="21"/>
    </row>
    <row r="83" spans="2:2" x14ac:dyDescent="0.2">
      <c r="B83" s="21"/>
    </row>
    <row r="84" spans="2:2" x14ac:dyDescent="0.2">
      <c r="B84" s="21"/>
    </row>
    <row r="85" spans="2:2" x14ac:dyDescent="0.2">
      <c r="B85" s="21"/>
    </row>
    <row r="86" spans="2:2" x14ac:dyDescent="0.2">
      <c r="B86" s="21"/>
    </row>
    <row r="87" spans="2:2" x14ac:dyDescent="0.2">
      <c r="B87" s="21"/>
    </row>
    <row r="88" spans="2:2" x14ac:dyDescent="0.2">
      <c r="B88" s="21"/>
    </row>
    <row r="89" spans="2:2" x14ac:dyDescent="0.2">
      <c r="B89" s="21"/>
    </row>
    <row r="90" spans="2:2" x14ac:dyDescent="0.2">
      <c r="B90" s="21"/>
    </row>
    <row r="91" spans="2:2" x14ac:dyDescent="0.2">
      <c r="B91" s="21"/>
    </row>
    <row r="92" spans="2:2" x14ac:dyDescent="0.2">
      <c r="B92" s="21"/>
    </row>
    <row r="93" spans="2:2" x14ac:dyDescent="0.2">
      <c r="B93" s="21"/>
    </row>
    <row r="94" spans="2:2" x14ac:dyDescent="0.2">
      <c r="B94" s="21"/>
    </row>
    <row r="95" spans="2:2" x14ac:dyDescent="0.2">
      <c r="B95" s="21"/>
    </row>
    <row r="96" spans="2:2" x14ac:dyDescent="0.2">
      <c r="B96" s="21"/>
    </row>
    <row r="97" spans="2:2" x14ac:dyDescent="0.2">
      <c r="B97" s="21"/>
    </row>
    <row r="98" spans="2:2" x14ac:dyDescent="0.2">
      <c r="B98" s="21"/>
    </row>
    <row r="99" spans="2:2" x14ac:dyDescent="0.2">
      <c r="B99" s="21"/>
    </row>
    <row r="100" spans="2:2" x14ac:dyDescent="0.2">
      <c r="B100" s="21"/>
    </row>
    <row r="101" spans="2:2" x14ac:dyDescent="0.2">
      <c r="B101" s="21"/>
    </row>
    <row r="102" spans="2:2" x14ac:dyDescent="0.2">
      <c r="B102" s="21"/>
    </row>
    <row r="103" spans="2:2" x14ac:dyDescent="0.2">
      <c r="B103" s="21"/>
    </row>
    <row r="104" spans="2:2" x14ac:dyDescent="0.2">
      <c r="B104" s="21"/>
    </row>
    <row r="105" spans="2:2" x14ac:dyDescent="0.2">
      <c r="B105" s="21"/>
    </row>
    <row r="106" spans="2:2" x14ac:dyDescent="0.2">
      <c r="B106" s="21"/>
    </row>
    <row r="107" spans="2:2" x14ac:dyDescent="0.2">
      <c r="B107" s="21"/>
    </row>
    <row r="108" spans="2:2" x14ac:dyDescent="0.2">
      <c r="B108" s="21"/>
    </row>
    <row r="109" spans="2:2" x14ac:dyDescent="0.2">
      <c r="B109" s="21"/>
    </row>
    <row r="110" spans="2:2" x14ac:dyDescent="0.2">
      <c r="B110" s="21"/>
    </row>
    <row r="111" spans="2:2" x14ac:dyDescent="0.2">
      <c r="B111" s="21"/>
    </row>
    <row r="112" spans="2:2" x14ac:dyDescent="0.2">
      <c r="B112" s="21"/>
    </row>
    <row r="113" spans="2:2" x14ac:dyDescent="0.2">
      <c r="B113" s="21"/>
    </row>
    <row r="114" spans="2:2" x14ac:dyDescent="0.2">
      <c r="B114" s="21"/>
    </row>
    <row r="115" spans="2:2" x14ac:dyDescent="0.2">
      <c r="B115" s="21"/>
    </row>
    <row r="116" spans="2:2" x14ac:dyDescent="0.2">
      <c r="B116" s="21"/>
    </row>
    <row r="117" spans="2:2" x14ac:dyDescent="0.2">
      <c r="B117" s="21"/>
    </row>
    <row r="118" spans="2:2" x14ac:dyDescent="0.2">
      <c r="B118" s="21"/>
    </row>
    <row r="119" spans="2:2" x14ac:dyDescent="0.2">
      <c r="B119" s="21"/>
    </row>
    <row r="120" spans="2:2" x14ac:dyDescent="0.2">
      <c r="B120" s="21"/>
    </row>
    <row r="121" spans="2:2" x14ac:dyDescent="0.2">
      <c r="B121" s="21"/>
    </row>
    <row r="122" spans="2:2" x14ac:dyDescent="0.2">
      <c r="B122" s="21"/>
    </row>
    <row r="123" spans="2:2" x14ac:dyDescent="0.2">
      <c r="B123" s="21"/>
    </row>
    <row r="124" spans="2:2" x14ac:dyDescent="0.2">
      <c r="B124" s="21"/>
    </row>
    <row r="125" spans="2:2" x14ac:dyDescent="0.2">
      <c r="B125" s="21"/>
    </row>
    <row r="126" spans="2:2" x14ac:dyDescent="0.2">
      <c r="B126" s="21"/>
    </row>
    <row r="127" spans="2:2" x14ac:dyDescent="0.2">
      <c r="B127" s="21"/>
    </row>
    <row r="128" spans="2:2" x14ac:dyDescent="0.2">
      <c r="B128" s="21"/>
    </row>
    <row r="129" spans="2:2" x14ac:dyDescent="0.2">
      <c r="B129" s="21"/>
    </row>
    <row r="130" spans="2:2" x14ac:dyDescent="0.2">
      <c r="B130" s="21"/>
    </row>
    <row r="131" spans="2:2" x14ac:dyDescent="0.2">
      <c r="B131" s="21"/>
    </row>
    <row r="132" spans="2:2" x14ac:dyDescent="0.2">
      <c r="B132" s="21"/>
    </row>
    <row r="133" spans="2:2" x14ac:dyDescent="0.2">
      <c r="B133" s="21"/>
    </row>
    <row r="134" spans="2:2" x14ac:dyDescent="0.2">
      <c r="B134" s="21"/>
    </row>
    <row r="135" spans="2:2" x14ac:dyDescent="0.2">
      <c r="B135" s="21"/>
    </row>
    <row r="136" spans="2:2" x14ac:dyDescent="0.2">
      <c r="B136" s="21"/>
    </row>
    <row r="137" spans="2:2" x14ac:dyDescent="0.2">
      <c r="B137" s="21"/>
    </row>
    <row r="138" spans="2:2" x14ac:dyDescent="0.2">
      <c r="B138" s="21"/>
    </row>
    <row r="139" spans="2:2" x14ac:dyDescent="0.2">
      <c r="B139" s="21"/>
    </row>
    <row r="140" spans="2:2" x14ac:dyDescent="0.2">
      <c r="B140" s="21"/>
    </row>
    <row r="141" spans="2:2" x14ac:dyDescent="0.2">
      <c r="B141" s="21"/>
    </row>
    <row r="142" spans="2:2" x14ac:dyDescent="0.2">
      <c r="B142" s="21"/>
    </row>
    <row r="143" spans="2:2" x14ac:dyDescent="0.2">
      <c r="B143" s="21"/>
    </row>
    <row r="144" spans="2:2" x14ac:dyDescent="0.2">
      <c r="B144" s="21"/>
    </row>
    <row r="145" spans="2:2" x14ac:dyDescent="0.2">
      <c r="B145" s="21"/>
    </row>
    <row r="146" spans="2:2" x14ac:dyDescent="0.2">
      <c r="B146" s="21"/>
    </row>
    <row r="147" spans="2:2" x14ac:dyDescent="0.2">
      <c r="B147" s="21"/>
    </row>
    <row r="148" spans="2:2" x14ac:dyDescent="0.2">
      <c r="B148" s="21"/>
    </row>
    <row r="149" spans="2:2" x14ac:dyDescent="0.2">
      <c r="B149" s="21"/>
    </row>
    <row r="150" spans="2:2" x14ac:dyDescent="0.2">
      <c r="B150" s="21"/>
    </row>
    <row r="151" spans="2:2" x14ac:dyDescent="0.2">
      <c r="B151" s="21"/>
    </row>
    <row r="152" spans="2:2" x14ac:dyDescent="0.2">
      <c r="B152" s="21"/>
    </row>
    <row r="153" spans="2:2" x14ac:dyDescent="0.2">
      <c r="B153" s="21"/>
    </row>
    <row r="154" spans="2:2" x14ac:dyDescent="0.2">
      <c r="B154" s="21"/>
    </row>
    <row r="155" spans="2:2" x14ac:dyDescent="0.2">
      <c r="B155" s="21"/>
    </row>
    <row r="156" spans="2:2" x14ac:dyDescent="0.2">
      <c r="B156" s="21"/>
    </row>
    <row r="157" spans="2:2" x14ac:dyDescent="0.2">
      <c r="B157" s="21"/>
    </row>
    <row r="158" spans="2:2" x14ac:dyDescent="0.2">
      <c r="B158" s="21"/>
    </row>
    <row r="159" spans="2:2" x14ac:dyDescent="0.2">
      <c r="B159" s="21"/>
    </row>
    <row r="160" spans="2:2" x14ac:dyDescent="0.2">
      <c r="B160" s="21"/>
    </row>
    <row r="161" spans="2:2" x14ac:dyDescent="0.2">
      <c r="B161" s="21"/>
    </row>
    <row r="162" spans="2:2" x14ac:dyDescent="0.2">
      <c r="B162" s="21"/>
    </row>
    <row r="163" spans="2:2" x14ac:dyDescent="0.2">
      <c r="B163" s="21"/>
    </row>
    <row r="164" spans="2:2" x14ac:dyDescent="0.2">
      <c r="B164" s="21"/>
    </row>
    <row r="165" spans="2:2" x14ac:dyDescent="0.2">
      <c r="B165" s="21"/>
    </row>
    <row r="166" spans="2:2" x14ac:dyDescent="0.2">
      <c r="B166" s="21"/>
    </row>
    <row r="167" spans="2:2" x14ac:dyDescent="0.2">
      <c r="B167" s="21"/>
    </row>
    <row r="168" spans="2:2" x14ac:dyDescent="0.2">
      <c r="B168" s="21"/>
    </row>
    <row r="169" spans="2:2" x14ac:dyDescent="0.2">
      <c r="B169" s="21"/>
    </row>
    <row r="170" spans="2:2" x14ac:dyDescent="0.2">
      <c r="B170" s="21"/>
    </row>
    <row r="171" spans="2:2" x14ac:dyDescent="0.2">
      <c r="B171" s="21"/>
    </row>
    <row r="172" spans="2:2" x14ac:dyDescent="0.2">
      <c r="B172" s="21"/>
    </row>
    <row r="173" spans="2:2" x14ac:dyDescent="0.2">
      <c r="B173" s="21"/>
    </row>
    <row r="174" spans="2:2" x14ac:dyDescent="0.2">
      <c r="B174" s="21"/>
    </row>
    <row r="175" spans="2:2" x14ac:dyDescent="0.2">
      <c r="B175" s="21"/>
    </row>
    <row r="176" spans="2:2" x14ac:dyDescent="0.2">
      <c r="B176" s="21"/>
    </row>
    <row r="177" spans="2:2" x14ac:dyDescent="0.2">
      <c r="B177" s="21"/>
    </row>
    <row r="178" spans="2:2" x14ac:dyDescent="0.2">
      <c r="B178" s="21"/>
    </row>
    <row r="179" spans="2:2" x14ac:dyDescent="0.2">
      <c r="B179" s="21"/>
    </row>
    <row r="180" spans="2:2" x14ac:dyDescent="0.2">
      <c r="B180" s="21"/>
    </row>
    <row r="181" spans="2:2" x14ac:dyDescent="0.2">
      <c r="B181" s="21"/>
    </row>
    <row r="182" spans="2:2" x14ac:dyDescent="0.2">
      <c r="B182" s="21"/>
    </row>
    <row r="183" spans="2:2" x14ac:dyDescent="0.2">
      <c r="B183" s="21"/>
    </row>
    <row r="184" spans="2:2" x14ac:dyDescent="0.2">
      <c r="B184" s="21"/>
    </row>
    <row r="185" spans="2:2" x14ac:dyDescent="0.2">
      <c r="B185" s="21"/>
    </row>
    <row r="186" spans="2:2" x14ac:dyDescent="0.2">
      <c r="B186" s="21"/>
    </row>
    <row r="187" spans="2:2" x14ac:dyDescent="0.2">
      <c r="B187" s="21"/>
    </row>
    <row r="188" spans="2:2" x14ac:dyDescent="0.2">
      <c r="B188" s="21"/>
    </row>
    <row r="189" spans="2:2" x14ac:dyDescent="0.2">
      <c r="B189" s="21"/>
    </row>
    <row r="190" spans="2:2" x14ac:dyDescent="0.2">
      <c r="B190" s="21"/>
    </row>
    <row r="191" spans="2:2" x14ac:dyDescent="0.2">
      <c r="B191" s="21"/>
    </row>
    <row r="192" spans="2:2" x14ac:dyDescent="0.2">
      <c r="B192" s="21"/>
    </row>
    <row r="193" spans="2:2" x14ac:dyDescent="0.2">
      <c r="B193" s="21"/>
    </row>
    <row r="194" spans="2:2" x14ac:dyDescent="0.2">
      <c r="B194" s="21"/>
    </row>
    <row r="195" spans="2:2" x14ac:dyDescent="0.2">
      <c r="B195" s="21"/>
    </row>
    <row r="196" spans="2:2" x14ac:dyDescent="0.2">
      <c r="B196" s="21"/>
    </row>
    <row r="197" spans="2:2" x14ac:dyDescent="0.2">
      <c r="B197" s="21"/>
    </row>
    <row r="198" spans="2:2" x14ac:dyDescent="0.2">
      <c r="B198" s="21"/>
    </row>
    <row r="199" spans="2:2" x14ac:dyDescent="0.2">
      <c r="B199" s="21"/>
    </row>
    <row r="200" spans="2:2" x14ac:dyDescent="0.2">
      <c r="B200" s="21"/>
    </row>
    <row r="201" spans="2:2" x14ac:dyDescent="0.2">
      <c r="B201" s="21"/>
    </row>
    <row r="202" spans="2:2" x14ac:dyDescent="0.2">
      <c r="B202" s="21"/>
    </row>
    <row r="203" spans="2:2" x14ac:dyDescent="0.2">
      <c r="B203" s="21"/>
    </row>
    <row r="204" spans="2:2" x14ac:dyDescent="0.2">
      <c r="B204" s="21"/>
    </row>
    <row r="205" spans="2:2" x14ac:dyDescent="0.2">
      <c r="B205" s="21"/>
    </row>
    <row r="206" spans="2:2" x14ac:dyDescent="0.2">
      <c r="B206" s="21"/>
    </row>
    <row r="207" spans="2:2" x14ac:dyDescent="0.2">
      <c r="B207" s="21"/>
    </row>
    <row r="208" spans="2:2" x14ac:dyDescent="0.2">
      <c r="B208" s="21"/>
    </row>
    <row r="209" spans="2:2" x14ac:dyDescent="0.2">
      <c r="B209" s="21"/>
    </row>
    <row r="210" spans="2:2" x14ac:dyDescent="0.2">
      <c r="B210" s="21"/>
    </row>
    <row r="211" spans="2:2" x14ac:dyDescent="0.2">
      <c r="B211" s="21"/>
    </row>
    <row r="212" spans="2:2" x14ac:dyDescent="0.2">
      <c r="B212" s="21"/>
    </row>
    <row r="213" spans="2:2" x14ac:dyDescent="0.2">
      <c r="B213" s="21"/>
    </row>
    <row r="214" spans="2:2" x14ac:dyDescent="0.2">
      <c r="B214" s="21"/>
    </row>
    <row r="215" spans="2:2" x14ac:dyDescent="0.2">
      <c r="B215" s="21"/>
    </row>
    <row r="216" spans="2:2" x14ac:dyDescent="0.2">
      <c r="B216" s="21"/>
    </row>
  </sheetData>
  <mergeCells count="3">
    <mergeCell ref="A4:A5"/>
    <mergeCell ref="D4:E4"/>
    <mergeCell ref="H1:J1"/>
  </mergeCells>
  <hyperlinks>
    <hyperlink ref="H1:I1" location="Index!A1" display="Regresar al Índice" xr:uid="{00000000-0004-0000-0C00-000000000000}"/>
  </hyperlinks>
  <pageMargins left="0.7" right="0.7" top="0.75" bottom="0.75" header="0.3" footer="0.3"/>
  <pageSetup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BCC31-ADB0-420A-818A-00FFE3786C4B}">
  <sheetPr codeName="Hoja78"/>
  <dimension ref="A1:J216"/>
  <sheetViews>
    <sheetView zoomScaleNormal="100" workbookViewId="0">
      <selection activeCell="A2" sqref="A2"/>
    </sheetView>
  </sheetViews>
  <sheetFormatPr baseColWidth="10" defaultColWidth="11.42578125" defaultRowHeight="12.75" x14ac:dyDescent="0.2"/>
  <cols>
    <col min="1" max="1" width="32.42578125" style="319" customWidth="1"/>
    <col min="2" max="2" width="13.7109375" style="86" customWidth="1"/>
    <col min="3" max="3" width="12.85546875" style="319" customWidth="1"/>
    <col min="4" max="4" width="11.42578125" style="319" customWidth="1"/>
    <col min="5" max="6" width="10.5703125" style="319" customWidth="1"/>
    <col min="7" max="7" width="7.85546875" style="319" bestFit="1" customWidth="1"/>
    <col min="8" max="8" width="6.140625" style="319" bestFit="1" customWidth="1"/>
    <col min="9" max="9" width="7.85546875" style="319" bestFit="1" customWidth="1"/>
    <col min="10" max="10" width="6.42578125" style="319" bestFit="1" customWidth="1"/>
    <col min="11" max="16384" width="11.42578125" style="319"/>
  </cols>
  <sheetData>
    <row r="1" spans="1:10" x14ac:dyDescent="0.2">
      <c r="A1" s="107" t="s">
        <v>1507</v>
      </c>
      <c r="H1" s="409" t="s">
        <v>38</v>
      </c>
      <c r="I1" s="409"/>
      <c r="J1" s="409"/>
    </row>
    <row r="2" spans="1:10" x14ac:dyDescent="0.2">
      <c r="A2" s="319" t="s">
        <v>278</v>
      </c>
    </row>
    <row r="3" spans="1:10" ht="13.5" thickBot="1" x14ac:dyDescent="0.25"/>
    <row r="4" spans="1:10" ht="15.75" customHeight="1" x14ac:dyDescent="0.2">
      <c r="A4" s="419" t="s">
        <v>294</v>
      </c>
      <c r="B4" s="212">
        <v>2022</v>
      </c>
      <c r="C4" s="212">
        <v>2023</v>
      </c>
      <c r="D4" s="419" t="s">
        <v>1477</v>
      </c>
      <c r="E4" s="419"/>
    </row>
    <row r="5" spans="1:10" ht="13.5" thickBot="1" x14ac:dyDescent="0.25">
      <c r="A5" s="417"/>
      <c r="B5" s="219" t="s">
        <v>50</v>
      </c>
      <c r="C5" s="219" t="s">
        <v>40</v>
      </c>
      <c r="D5" s="203" t="s">
        <v>295</v>
      </c>
      <c r="E5" s="203" t="s">
        <v>296</v>
      </c>
    </row>
    <row r="6" spans="1:10" ht="26.25" thickBot="1" x14ac:dyDescent="0.25">
      <c r="A6" s="119" t="s">
        <v>281</v>
      </c>
      <c r="B6" s="197">
        <v>3956</v>
      </c>
      <c r="C6" s="197">
        <v>3974</v>
      </c>
      <c r="D6" s="200">
        <v>18</v>
      </c>
      <c r="E6" s="198">
        <v>4.5999999999999999E-3</v>
      </c>
    </row>
    <row r="7" spans="1:10" ht="15.75" customHeight="1" thickBot="1" x14ac:dyDescent="0.25">
      <c r="A7" s="211" t="s">
        <v>282</v>
      </c>
      <c r="B7" s="210">
        <v>31947</v>
      </c>
      <c r="C7" s="210">
        <v>31961</v>
      </c>
      <c r="D7" s="204">
        <v>14</v>
      </c>
      <c r="E7" s="205">
        <v>4.0000000000000002E-4</v>
      </c>
    </row>
    <row r="8" spans="1:10" ht="15.75" customHeight="1" thickBot="1" x14ac:dyDescent="0.25">
      <c r="A8" s="209" t="s">
        <v>283</v>
      </c>
      <c r="B8" s="116">
        <v>13340</v>
      </c>
      <c r="C8" s="116">
        <v>13462</v>
      </c>
      <c r="D8" s="196">
        <v>122</v>
      </c>
      <c r="E8" s="117">
        <v>9.1000000000000004E-3</v>
      </c>
    </row>
    <row r="9" spans="1:10" ht="15.75" customHeight="1" thickBot="1" x14ac:dyDescent="0.25">
      <c r="A9" s="211" t="s">
        <v>297</v>
      </c>
      <c r="B9" s="204">
        <v>206</v>
      </c>
      <c r="C9" s="204">
        <v>208</v>
      </c>
      <c r="D9" s="204">
        <v>2</v>
      </c>
      <c r="E9" s="205">
        <v>9.7000000000000003E-3</v>
      </c>
    </row>
    <row r="10" spans="1:10" ht="15.75" customHeight="1" thickBot="1" x14ac:dyDescent="0.25">
      <c r="A10" s="209" t="s">
        <v>285</v>
      </c>
      <c r="B10" s="116">
        <v>15927</v>
      </c>
      <c r="C10" s="116">
        <v>15962</v>
      </c>
      <c r="D10" s="196">
        <v>35</v>
      </c>
      <c r="E10" s="117">
        <v>2.2000000000000001E-3</v>
      </c>
    </row>
    <row r="11" spans="1:10" ht="15.75" customHeight="1" thickBot="1" x14ac:dyDescent="0.25">
      <c r="A11" s="211" t="s">
        <v>286</v>
      </c>
      <c r="B11" s="204">
        <v>123</v>
      </c>
      <c r="C11" s="204">
        <v>122</v>
      </c>
      <c r="D11" s="204">
        <v>-1</v>
      </c>
      <c r="E11" s="205">
        <v>-8.0999999999999996E-3</v>
      </c>
    </row>
    <row r="12" spans="1:10" ht="15.75" customHeight="1" thickBot="1" x14ac:dyDescent="0.25">
      <c r="A12" s="209" t="s">
        <v>287</v>
      </c>
      <c r="B12" s="116">
        <v>33990</v>
      </c>
      <c r="C12" s="116">
        <v>34067</v>
      </c>
      <c r="D12" s="196">
        <v>77</v>
      </c>
      <c r="E12" s="117">
        <v>2.3E-3</v>
      </c>
    </row>
    <row r="13" spans="1:10" ht="15.75" customHeight="1" thickBot="1" x14ac:dyDescent="0.25">
      <c r="A13" s="211" t="s">
        <v>288</v>
      </c>
      <c r="B13" s="210">
        <v>6186</v>
      </c>
      <c r="C13" s="210">
        <v>6215</v>
      </c>
      <c r="D13" s="204">
        <v>29</v>
      </c>
      <c r="E13" s="205">
        <v>4.7000000000000002E-3</v>
      </c>
    </row>
    <row r="14" spans="1:10" ht="13.5" thickBot="1" x14ac:dyDescent="0.25">
      <c r="A14" s="206" t="s">
        <v>298</v>
      </c>
      <c r="B14" s="122">
        <v>105675</v>
      </c>
      <c r="C14" s="122">
        <v>105971</v>
      </c>
      <c r="D14" s="207">
        <v>296</v>
      </c>
      <c r="E14" s="123">
        <v>2.8E-3</v>
      </c>
      <c r="F14" s="107"/>
      <c r="G14" s="107"/>
      <c r="H14" s="107"/>
      <c r="I14" s="107"/>
    </row>
    <row r="15" spans="1:10" x14ac:dyDescent="0.2">
      <c r="F15" s="107"/>
      <c r="G15" s="107"/>
      <c r="H15" s="107"/>
      <c r="I15" s="107"/>
    </row>
    <row r="17" spans="1:6" x14ac:dyDescent="0.2">
      <c r="F17" s="107"/>
    </row>
    <row r="18" spans="1:6" x14ac:dyDescent="0.2">
      <c r="F18" s="107"/>
    </row>
    <row r="19" spans="1:6" x14ac:dyDescent="0.2">
      <c r="F19" s="107"/>
    </row>
    <row r="20" spans="1:6" x14ac:dyDescent="0.2">
      <c r="F20" s="107"/>
    </row>
    <row r="21" spans="1:6" x14ac:dyDescent="0.2">
      <c r="F21" s="107"/>
    </row>
    <row r="22" spans="1:6" x14ac:dyDescent="0.2">
      <c r="F22" s="107"/>
    </row>
    <row r="23" spans="1:6" x14ac:dyDescent="0.2">
      <c r="F23" s="107"/>
    </row>
    <row r="24" spans="1:6" x14ac:dyDescent="0.2">
      <c r="F24" s="107"/>
    </row>
    <row r="25" spans="1:6" x14ac:dyDescent="0.2">
      <c r="F25" s="107"/>
    </row>
    <row r="26" spans="1:6" x14ac:dyDescent="0.2">
      <c r="A26" s="107"/>
      <c r="B26" s="107"/>
      <c r="C26" s="107"/>
      <c r="D26" s="107"/>
      <c r="E26" s="107"/>
      <c r="F26" s="107"/>
    </row>
    <row r="27" spans="1:6" x14ac:dyDescent="0.2">
      <c r="A27" s="107"/>
      <c r="B27" s="107"/>
      <c r="C27" s="107"/>
      <c r="D27" s="107"/>
      <c r="E27" s="107"/>
      <c r="F27" s="107"/>
    </row>
    <row r="28" spans="1:6" x14ac:dyDescent="0.2">
      <c r="A28" s="107"/>
      <c r="B28" s="107"/>
      <c r="C28" s="107"/>
      <c r="D28" s="107"/>
      <c r="E28" s="107"/>
      <c r="F28" s="107"/>
    </row>
    <row r="29" spans="1:6" x14ac:dyDescent="0.2">
      <c r="A29" s="107"/>
      <c r="B29" s="107"/>
      <c r="C29" s="107"/>
      <c r="D29" s="107"/>
      <c r="E29" s="107"/>
      <c r="F29" s="107"/>
    </row>
    <row r="30" spans="1:6" x14ac:dyDescent="0.2">
      <c r="A30" s="107"/>
      <c r="B30" s="107"/>
      <c r="C30" s="107"/>
      <c r="D30" s="107"/>
      <c r="E30" s="107"/>
      <c r="F30" s="107"/>
    </row>
    <row r="31" spans="1:6" x14ac:dyDescent="0.2">
      <c r="A31" s="107"/>
      <c r="B31" s="107"/>
      <c r="C31" s="107"/>
      <c r="D31" s="107"/>
      <c r="E31" s="107"/>
      <c r="F31" s="107"/>
    </row>
    <row r="32" spans="1:6" x14ac:dyDescent="0.2">
      <c r="A32" s="107"/>
      <c r="B32" s="107"/>
      <c r="C32" s="107"/>
      <c r="D32" s="107"/>
      <c r="E32" s="107"/>
      <c r="F32" s="107"/>
    </row>
    <row r="33" spans="1:6" x14ac:dyDescent="0.2">
      <c r="A33" s="107"/>
      <c r="B33" s="107"/>
      <c r="C33" s="107"/>
      <c r="D33" s="107"/>
      <c r="E33" s="107"/>
      <c r="F33" s="107"/>
    </row>
    <row r="34" spans="1:6" x14ac:dyDescent="0.2">
      <c r="A34" s="107"/>
      <c r="B34" s="107"/>
      <c r="C34" s="107"/>
      <c r="D34" s="107"/>
      <c r="E34" s="107"/>
      <c r="F34" s="107"/>
    </row>
    <row r="35" spans="1:6" x14ac:dyDescent="0.2">
      <c r="A35" s="107"/>
      <c r="B35" s="107"/>
      <c r="C35" s="107"/>
      <c r="D35" s="107"/>
      <c r="E35" s="107"/>
      <c r="F35" s="107"/>
    </row>
    <row r="36" spans="1:6" x14ac:dyDescent="0.2">
      <c r="A36" s="107"/>
      <c r="B36" s="107"/>
      <c r="C36" s="107"/>
      <c r="D36" s="107"/>
      <c r="E36" s="107"/>
      <c r="F36" s="107"/>
    </row>
    <row r="37" spans="1:6" x14ac:dyDescent="0.2">
      <c r="A37" s="107"/>
      <c r="B37" s="107"/>
      <c r="C37" s="107"/>
      <c r="D37" s="107"/>
      <c r="E37" s="107"/>
      <c r="F37" s="107"/>
    </row>
    <row r="38" spans="1:6" x14ac:dyDescent="0.2">
      <c r="A38" s="107"/>
      <c r="B38" s="107"/>
      <c r="C38" s="107"/>
      <c r="D38" s="107"/>
      <c r="E38" s="107"/>
      <c r="F38" s="107"/>
    </row>
    <row r="39" spans="1:6" x14ac:dyDescent="0.2">
      <c r="A39" s="107"/>
      <c r="B39" s="107"/>
      <c r="C39" s="107"/>
      <c r="D39" s="107"/>
      <c r="E39" s="107"/>
      <c r="F39" s="107"/>
    </row>
    <row r="40" spans="1:6" x14ac:dyDescent="0.2">
      <c r="A40" s="107"/>
      <c r="B40" s="107"/>
      <c r="C40" s="107"/>
      <c r="D40" s="107"/>
      <c r="E40" s="107"/>
      <c r="F40" s="107"/>
    </row>
    <row r="41" spans="1:6" x14ac:dyDescent="0.2">
      <c r="A41" s="107"/>
      <c r="B41" s="107"/>
      <c r="C41" s="107"/>
      <c r="D41" s="107"/>
      <c r="E41" s="107"/>
      <c r="F41" s="107"/>
    </row>
    <row r="42" spans="1:6" x14ac:dyDescent="0.2">
      <c r="A42" s="107"/>
      <c r="B42" s="107"/>
      <c r="C42" s="107"/>
      <c r="D42" s="107"/>
      <c r="E42" s="107"/>
      <c r="F42" s="107"/>
    </row>
    <row r="43" spans="1:6" x14ac:dyDescent="0.2">
      <c r="A43" s="107"/>
      <c r="B43" s="107"/>
      <c r="C43" s="107"/>
      <c r="D43" s="107"/>
      <c r="E43" s="107"/>
      <c r="F43" s="107"/>
    </row>
    <row r="44" spans="1:6" x14ac:dyDescent="0.2">
      <c r="A44" s="107"/>
      <c r="B44" s="107"/>
      <c r="C44" s="107"/>
      <c r="D44" s="107"/>
      <c r="E44" s="107"/>
      <c r="F44" s="107"/>
    </row>
    <row r="45" spans="1:6" x14ac:dyDescent="0.2">
      <c r="A45" s="107"/>
      <c r="B45" s="107"/>
      <c r="C45" s="107"/>
      <c r="D45" s="107"/>
      <c r="E45" s="107"/>
      <c r="F45" s="107"/>
    </row>
    <row r="46" spans="1:6" x14ac:dyDescent="0.2">
      <c r="A46" s="107"/>
      <c r="B46" s="107"/>
      <c r="C46" s="107"/>
      <c r="D46" s="107"/>
      <c r="E46" s="107"/>
      <c r="F46" s="107"/>
    </row>
    <row r="47" spans="1:6" x14ac:dyDescent="0.2">
      <c r="A47" s="107"/>
      <c r="B47" s="107"/>
      <c r="C47" s="107"/>
      <c r="D47" s="107"/>
      <c r="E47" s="107"/>
      <c r="F47" s="107"/>
    </row>
    <row r="48" spans="1:6" x14ac:dyDescent="0.2">
      <c r="A48" s="107"/>
      <c r="B48" s="107"/>
      <c r="C48" s="107"/>
      <c r="D48" s="107"/>
      <c r="E48" s="107"/>
      <c r="F48" s="107"/>
    </row>
    <row r="49" spans="1:6" x14ac:dyDescent="0.2">
      <c r="A49" s="107"/>
      <c r="B49" s="107"/>
      <c r="C49" s="107"/>
      <c r="D49" s="107"/>
      <c r="E49" s="107"/>
      <c r="F49" s="107"/>
    </row>
    <row r="50" spans="1:6" x14ac:dyDescent="0.2">
      <c r="A50" s="107"/>
      <c r="B50" s="107"/>
      <c r="C50" s="107"/>
      <c r="D50" s="107"/>
      <c r="E50" s="107"/>
      <c r="F50" s="107"/>
    </row>
    <row r="51" spans="1:6" x14ac:dyDescent="0.2">
      <c r="A51" s="107"/>
      <c r="B51" s="107"/>
      <c r="C51" s="107"/>
      <c r="D51" s="107"/>
      <c r="E51" s="107"/>
      <c r="F51" s="107"/>
    </row>
    <row r="52" spans="1:6" x14ac:dyDescent="0.2">
      <c r="A52" s="107"/>
      <c r="B52" s="107"/>
      <c r="C52" s="107"/>
      <c r="D52" s="107"/>
      <c r="E52" s="107"/>
      <c r="F52" s="107"/>
    </row>
    <row r="53" spans="1:6" x14ac:dyDescent="0.2">
      <c r="A53" s="107"/>
      <c r="B53" s="107"/>
      <c r="C53" s="107"/>
      <c r="D53" s="107"/>
      <c r="E53" s="107"/>
      <c r="F53" s="107"/>
    </row>
    <row r="54" spans="1:6" x14ac:dyDescent="0.2">
      <c r="A54" s="107"/>
      <c r="B54" s="107"/>
      <c r="C54" s="107"/>
      <c r="D54" s="107"/>
      <c r="E54" s="107"/>
      <c r="F54" s="107"/>
    </row>
    <row r="55" spans="1:6" x14ac:dyDescent="0.2">
      <c r="A55" s="107"/>
      <c r="B55" s="107"/>
      <c r="C55" s="107"/>
      <c r="D55" s="107"/>
      <c r="E55" s="107"/>
      <c r="F55" s="107"/>
    </row>
    <row r="56" spans="1:6" x14ac:dyDescent="0.2">
      <c r="B56" s="21"/>
    </row>
    <row r="57" spans="1:6" x14ac:dyDescent="0.2">
      <c r="B57" s="21"/>
    </row>
    <row r="58" spans="1:6" x14ac:dyDescent="0.2">
      <c r="B58" s="21"/>
    </row>
    <row r="59" spans="1:6" x14ac:dyDescent="0.2">
      <c r="B59" s="21"/>
    </row>
    <row r="60" spans="1:6" x14ac:dyDescent="0.2">
      <c r="B60" s="21"/>
    </row>
    <row r="61" spans="1:6" x14ac:dyDescent="0.2">
      <c r="B61" s="21"/>
    </row>
    <row r="62" spans="1:6" x14ac:dyDescent="0.2">
      <c r="B62" s="21"/>
    </row>
    <row r="63" spans="1:6" x14ac:dyDescent="0.2">
      <c r="B63" s="21"/>
    </row>
    <row r="64" spans="1:6" x14ac:dyDescent="0.2">
      <c r="B64" s="21"/>
    </row>
    <row r="65" spans="2:2" x14ac:dyDescent="0.2">
      <c r="B65" s="21"/>
    </row>
    <row r="66" spans="2:2" x14ac:dyDescent="0.2">
      <c r="B66" s="21"/>
    </row>
    <row r="67" spans="2:2" x14ac:dyDescent="0.2">
      <c r="B67" s="21"/>
    </row>
    <row r="68" spans="2:2" x14ac:dyDescent="0.2">
      <c r="B68" s="21"/>
    </row>
    <row r="69" spans="2:2" x14ac:dyDescent="0.2">
      <c r="B69" s="21"/>
    </row>
    <row r="70" spans="2:2" x14ac:dyDescent="0.2">
      <c r="B70" s="21"/>
    </row>
    <row r="71" spans="2:2" x14ac:dyDescent="0.2">
      <c r="B71" s="21"/>
    </row>
    <row r="72" spans="2:2" x14ac:dyDescent="0.2">
      <c r="B72" s="21"/>
    </row>
    <row r="73" spans="2:2" x14ac:dyDescent="0.2">
      <c r="B73" s="21"/>
    </row>
    <row r="74" spans="2:2" x14ac:dyDescent="0.2">
      <c r="B74" s="21"/>
    </row>
    <row r="75" spans="2:2" x14ac:dyDescent="0.2">
      <c r="B75" s="21"/>
    </row>
    <row r="76" spans="2:2" x14ac:dyDescent="0.2">
      <c r="B76" s="21"/>
    </row>
    <row r="77" spans="2:2" x14ac:dyDescent="0.2">
      <c r="B77" s="21"/>
    </row>
    <row r="78" spans="2:2" x14ac:dyDescent="0.2">
      <c r="B78" s="21"/>
    </row>
    <row r="79" spans="2:2" x14ac:dyDescent="0.2">
      <c r="B79" s="21"/>
    </row>
    <row r="80" spans="2:2" x14ac:dyDescent="0.2">
      <c r="B80" s="21"/>
    </row>
    <row r="81" spans="2:2" x14ac:dyDescent="0.2">
      <c r="B81" s="21"/>
    </row>
    <row r="82" spans="2:2" x14ac:dyDescent="0.2">
      <c r="B82" s="21"/>
    </row>
    <row r="83" spans="2:2" x14ac:dyDescent="0.2">
      <c r="B83" s="21"/>
    </row>
    <row r="84" spans="2:2" x14ac:dyDescent="0.2">
      <c r="B84" s="21"/>
    </row>
    <row r="85" spans="2:2" x14ac:dyDescent="0.2">
      <c r="B85" s="21"/>
    </row>
    <row r="86" spans="2:2" x14ac:dyDescent="0.2">
      <c r="B86" s="21"/>
    </row>
    <row r="87" spans="2:2" x14ac:dyDescent="0.2">
      <c r="B87" s="21"/>
    </row>
    <row r="88" spans="2:2" x14ac:dyDescent="0.2">
      <c r="B88" s="21"/>
    </row>
    <row r="89" spans="2:2" x14ac:dyDescent="0.2">
      <c r="B89" s="21"/>
    </row>
    <row r="90" spans="2:2" x14ac:dyDescent="0.2">
      <c r="B90" s="21"/>
    </row>
    <row r="91" spans="2:2" x14ac:dyDescent="0.2">
      <c r="B91" s="21"/>
    </row>
    <row r="92" spans="2:2" x14ac:dyDescent="0.2">
      <c r="B92" s="21"/>
    </row>
    <row r="93" spans="2:2" x14ac:dyDescent="0.2">
      <c r="B93" s="21"/>
    </row>
    <row r="94" spans="2:2" x14ac:dyDescent="0.2">
      <c r="B94" s="21"/>
    </row>
    <row r="95" spans="2:2" x14ac:dyDescent="0.2">
      <c r="B95" s="21"/>
    </row>
    <row r="96" spans="2:2" x14ac:dyDescent="0.2">
      <c r="B96" s="21"/>
    </row>
    <row r="97" spans="2:2" x14ac:dyDescent="0.2">
      <c r="B97" s="21"/>
    </row>
    <row r="98" spans="2:2" x14ac:dyDescent="0.2">
      <c r="B98" s="21"/>
    </row>
    <row r="99" spans="2:2" x14ac:dyDescent="0.2">
      <c r="B99" s="21"/>
    </row>
    <row r="100" spans="2:2" x14ac:dyDescent="0.2">
      <c r="B100" s="21"/>
    </row>
    <row r="101" spans="2:2" x14ac:dyDescent="0.2">
      <c r="B101" s="21"/>
    </row>
    <row r="102" spans="2:2" x14ac:dyDescent="0.2">
      <c r="B102" s="21"/>
    </row>
    <row r="103" spans="2:2" x14ac:dyDescent="0.2">
      <c r="B103" s="21"/>
    </row>
    <row r="104" spans="2:2" x14ac:dyDescent="0.2">
      <c r="B104" s="21"/>
    </row>
    <row r="105" spans="2:2" x14ac:dyDescent="0.2">
      <c r="B105" s="21"/>
    </row>
    <row r="106" spans="2:2" x14ac:dyDescent="0.2">
      <c r="B106" s="21"/>
    </row>
    <row r="107" spans="2:2" x14ac:dyDescent="0.2">
      <c r="B107" s="21"/>
    </row>
    <row r="108" spans="2:2" x14ac:dyDescent="0.2">
      <c r="B108" s="21"/>
    </row>
    <row r="109" spans="2:2" x14ac:dyDescent="0.2">
      <c r="B109" s="21"/>
    </row>
    <row r="110" spans="2:2" x14ac:dyDescent="0.2">
      <c r="B110" s="21"/>
    </row>
    <row r="111" spans="2:2" x14ac:dyDescent="0.2">
      <c r="B111" s="21"/>
    </row>
    <row r="112" spans="2:2" x14ac:dyDescent="0.2">
      <c r="B112" s="21"/>
    </row>
    <row r="113" spans="2:2" x14ac:dyDescent="0.2">
      <c r="B113" s="21"/>
    </row>
    <row r="114" spans="2:2" x14ac:dyDescent="0.2">
      <c r="B114" s="21"/>
    </row>
    <row r="115" spans="2:2" x14ac:dyDescent="0.2">
      <c r="B115" s="21"/>
    </row>
    <row r="116" spans="2:2" x14ac:dyDescent="0.2">
      <c r="B116" s="21"/>
    </row>
    <row r="117" spans="2:2" x14ac:dyDescent="0.2">
      <c r="B117" s="21"/>
    </row>
    <row r="118" spans="2:2" x14ac:dyDescent="0.2">
      <c r="B118" s="21"/>
    </row>
    <row r="119" spans="2:2" x14ac:dyDescent="0.2">
      <c r="B119" s="21"/>
    </row>
    <row r="120" spans="2:2" x14ac:dyDescent="0.2">
      <c r="B120" s="21"/>
    </row>
    <row r="121" spans="2:2" x14ac:dyDescent="0.2">
      <c r="B121" s="21"/>
    </row>
    <row r="122" spans="2:2" x14ac:dyDescent="0.2">
      <c r="B122" s="21"/>
    </row>
    <row r="123" spans="2:2" x14ac:dyDescent="0.2">
      <c r="B123" s="21"/>
    </row>
    <row r="124" spans="2:2" x14ac:dyDescent="0.2">
      <c r="B124" s="21"/>
    </row>
    <row r="125" spans="2:2" x14ac:dyDescent="0.2">
      <c r="B125" s="21"/>
    </row>
    <row r="126" spans="2:2" x14ac:dyDescent="0.2">
      <c r="B126" s="21"/>
    </row>
    <row r="127" spans="2:2" x14ac:dyDescent="0.2">
      <c r="B127" s="21"/>
    </row>
    <row r="128" spans="2:2" x14ac:dyDescent="0.2">
      <c r="B128" s="21"/>
    </row>
    <row r="129" spans="2:2" x14ac:dyDescent="0.2">
      <c r="B129" s="21"/>
    </row>
    <row r="130" spans="2:2" x14ac:dyDescent="0.2">
      <c r="B130" s="21"/>
    </row>
    <row r="131" spans="2:2" x14ac:dyDescent="0.2">
      <c r="B131" s="21"/>
    </row>
    <row r="132" spans="2:2" x14ac:dyDescent="0.2">
      <c r="B132" s="21"/>
    </row>
    <row r="133" spans="2:2" x14ac:dyDescent="0.2">
      <c r="B133" s="21"/>
    </row>
    <row r="134" spans="2:2" x14ac:dyDescent="0.2">
      <c r="B134" s="21"/>
    </row>
    <row r="135" spans="2:2" x14ac:dyDescent="0.2">
      <c r="B135" s="21"/>
    </row>
    <row r="136" spans="2:2" x14ac:dyDescent="0.2">
      <c r="B136" s="21"/>
    </row>
    <row r="137" spans="2:2" x14ac:dyDescent="0.2">
      <c r="B137" s="21"/>
    </row>
    <row r="138" spans="2:2" x14ac:dyDescent="0.2">
      <c r="B138" s="21"/>
    </row>
    <row r="139" spans="2:2" x14ac:dyDescent="0.2">
      <c r="B139" s="21"/>
    </row>
    <row r="140" spans="2:2" x14ac:dyDescent="0.2">
      <c r="B140" s="21"/>
    </row>
    <row r="141" spans="2:2" x14ac:dyDescent="0.2">
      <c r="B141" s="21"/>
    </row>
    <row r="142" spans="2:2" x14ac:dyDescent="0.2">
      <c r="B142" s="21"/>
    </row>
    <row r="143" spans="2:2" x14ac:dyDescent="0.2">
      <c r="B143" s="21"/>
    </row>
    <row r="144" spans="2:2" x14ac:dyDescent="0.2">
      <c r="B144" s="21"/>
    </row>
    <row r="145" spans="2:2" x14ac:dyDescent="0.2">
      <c r="B145" s="21"/>
    </row>
    <row r="146" spans="2:2" x14ac:dyDescent="0.2">
      <c r="B146" s="21"/>
    </row>
    <row r="147" spans="2:2" x14ac:dyDescent="0.2">
      <c r="B147" s="21"/>
    </row>
    <row r="148" spans="2:2" x14ac:dyDescent="0.2">
      <c r="B148" s="21"/>
    </row>
    <row r="149" spans="2:2" x14ac:dyDescent="0.2">
      <c r="B149" s="21"/>
    </row>
    <row r="150" spans="2:2" x14ac:dyDescent="0.2">
      <c r="B150" s="21"/>
    </row>
    <row r="151" spans="2:2" x14ac:dyDescent="0.2">
      <c r="B151" s="21"/>
    </row>
    <row r="152" spans="2:2" x14ac:dyDescent="0.2">
      <c r="B152" s="21"/>
    </row>
    <row r="153" spans="2:2" x14ac:dyDescent="0.2">
      <c r="B153" s="21"/>
    </row>
    <row r="154" spans="2:2" x14ac:dyDescent="0.2">
      <c r="B154" s="21"/>
    </row>
    <row r="155" spans="2:2" x14ac:dyDescent="0.2">
      <c r="B155" s="21"/>
    </row>
    <row r="156" spans="2:2" x14ac:dyDescent="0.2">
      <c r="B156" s="21"/>
    </row>
    <row r="157" spans="2:2" x14ac:dyDescent="0.2">
      <c r="B157" s="21"/>
    </row>
    <row r="158" spans="2:2" x14ac:dyDescent="0.2">
      <c r="B158" s="21"/>
    </row>
    <row r="159" spans="2:2" x14ac:dyDescent="0.2">
      <c r="B159" s="21"/>
    </row>
    <row r="160" spans="2:2" x14ac:dyDescent="0.2">
      <c r="B160" s="21"/>
    </row>
    <row r="161" spans="2:2" x14ac:dyDescent="0.2">
      <c r="B161" s="21"/>
    </row>
    <row r="162" spans="2:2" x14ac:dyDescent="0.2">
      <c r="B162" s="21"/>
    </row>
    <row r="163" spans="2:2" x14ac:dyDescent="0.2">
      <c r="B163" s="21"/>
    </row>
    <row r="164" spans="2:2" x14ac:dyDescent="0.2">
      <c r="B164" s="21"/>
    </row>
    <row r="165" spans="2:2" x14ac:dyDescent="0.2">
      <c r="B165" s="21"/>
    </row>
    <row r="166" spans="2:2" x14ac:dyDescent="0.2">
      <c r="B166" s="21"/>
    </row>
    <row r="167" spans="2:2" x14ac:dyDescent="0.2">
      <c r="B167" s="21"/>
    </row>
    <row r="168" spans="2:2" x14ac:dyDescent="0.2">
      <c r="B168" s="21"/>
    </row>
    <row r="169" spans="2:2" x14ac:dyDescent="0.2">
      <c r="B169" s="21"/>
    </row>
    <row r="170" spans="2:2" x14ac:dyDescent="0.2">
      <c r="B170" s="21"/>
    </row>
    <row r="171" spans="2:2" x14ac:dyDescent="0.2">
      <c r="B171" s="21"/>
    </row>
    <row r="172" spans="2:2" x14ac:dyDescent="0.2">
      <c r="B172" s="21"/>
    </row>
    <row r="173" spans="2:2" x14ac:dyDescent="0.2">
      <c r="B173" s="21"/>
    </row>
    <row r="174" spans="2:2" x14ac:dyDescent="0.2">
      <c r="B174" s="21"/>
    </row>
    <row r="175" spans="2:2" x14ac:dyDescent="0.2">
      <c r="B175" s="21"/>
    </row>
    <row r="176" spans="2:2" x14ac:dyDescent="0.2">
      <c r="B176" s="21"/>
    </row>
    <row r="177" spans="2:2" x14ac:dyDescent="0.2">
      <c r="B177" s="21"/>
    </row>
    <row r="178" spans="2:2" x14ac:dyDescent="0.2">
      <c r="B178" s="21"/>
    </row>
    <row r="179" spans="2:2" x14ac:dyDescent="0.2">
      <c r="B179" s="21"/>
    </row>
    <row r="180" spans="2:2" x14ac:dyDescent="0.2">
      <c r="B180" s="21"/>
    </row>
    <row r="181" spans="2:2" x14ac:dyDescent="0.2">
      <c r="B181" s="21"/>
    </row>
    <row r="182" spans="2:2" x14ac:dyDescent="0.2">
      <c r="B182" s="21"/>
    </row>
    <row r="183" spans="2:2" x14ac:dyDescent="0.2">
      <c r="B183" s="21"/>
    </row>
    <row r="184" spans="2:2" x14ac:dyDescent="0.2">
      <c r="B184" s="21"/>
    </row>
    <row r="185" spans="2:2" x14ac:dyDescent="0.2">
      <c r="B185" s="21"/>
    </row>
    <row r="186" spans="2:2" x14ac:dyDescent="0.2">
      <c r="B186" s="21"/>
    </row>
    <row r="187" spans="2:2" x14ac:dyDescent="0.2">
      <c r="B187" s="21"/>
    </row>
    <row r="188" spans="2:2" x14ac:dyDescent="0.2">
      <c r="B188" s="21"/>
    </row>
    <row r="189" spans="2:2" x14ac:dyDescent="0.2">
      <c r="B189" s="21"/>
    </row>
    <row r="190" spans="2:2" x14ac:dyDescent="0.2">
      <c r="B190" s="21"/>
    </row>
    <row r="191" spans="2:2" x14ac:dyDescent="0.2">
      <c r="B191" s="21"/>
    </row>
    <row r="192" spans="2:2" x14ac:dyDescent="0.2">
      <c r="B192" s="21"/>
    </row>
    <row r="193" spans="2:2" x14ac:dyDescent="0.2">
      <c r="B193" s="21"/>
    </row>
    <row r="194" spans="2:2" x14ac:dyDescent="0.2">
      <c r="B194" s="21"/>
    </row>
    <row r="195" spans="2:2" x14ac:dyDescent="0.2">
      <c r="B195" s="21"/>
    </row>
    <row r="196" spans="2:2" x14ac:dyDescent="0.2">
      <c r="B196" s="21"/>
    </row>
    <row r="197" spans="2:2" x14ac:dyDescent="0.2">
      <c r="B197" s="21"/>
    </row>
    <row r="198" spans="2:2" x14ac:dyDescent="0.2">
      <c r="B198" s="21"/>
    </row>
    <row r="199" spans="2:2" x14ac:dyDescent="0.2">
      <c r="B199" s="21"/>
    </row>
    <row r="200" spans="2:2" x14ac:dyDescent="0.2">
      <c r="B200" s="21"/>
    </row>
    <row r="201" spans="2:2" x14ac:dyDescent="0.2">
      <c r="B201" s="21"/>
    </row>
    <row r="202" spans="2:2" x14ac:dyDescent="0.2">
      <c r="B202" s="21"/>
    </row>
    <row r="203" spans="2:2" x14ac:dyDescent="0.2">
      <c r="B203" s="21"/>
    </row>
    <row r="204" spans="2:2" x14ac:dyDescent="0.2">
      <c r="B204" s="21"/>
    </row>
    <row r="205" spans="2:2" x14ac:dyDescent="0.2">
      <c r="B205" s="21"/>
    </row>
    <row r="206" spans="2:2" x14ac:dyDescent="0.2">
      <c r="B206" s="21"/>
    </row>
    <row r="207" spans="2:2" x14ac:dyDescent="0.2">
      <c r="B207" s="21"/>
    </row>
    <row r="208" spans="2:2" x14ac:dyDescent="0.2">
      <c r="B208" s="21"/>
    </row>
    <row r="209" spans="2:2" x14ac:dyDescent="0.2">
      <c r="B209" s="21"/>
    </row>
    <row r="210" spans="2:2" x14ac:dyDescent="0.2">
      <c r="B210" s="21"/>
    </row>
    <row r="211" spans="2:2" x14ac:dyDescent="0.2">
      <c r="B211" s="21"/>
    </row>
    <row r="212" spans="2:2" x14ac:dyDescent="0.2">
      <c r="B212" s="21"/>
    </row>
    <row r="213" spans="2:2" x14ac:dyDescent="0.2">
      <c r="B213" s="21"/>
    </row>
    <row r="214" spans="2:2" x14ac:dyDescent="0.2">
      <c r="B214" s="21"/>
    </row>
    <row r="215" spans="2:2" x14ac:dyDescent="0.2">
      <c r="B215" s="21"/>
    </row>
    <row r="216" spans="2:2" x14ac:dyDescent="0.2">
      <c r="B216" s="21"/>
    </row>
  </sheetData>
  <mergeCells count="3">
    <mergeCell ref="A4:A5"/>
    <mergeCell ref="D4:E4"/>
    <mergeCell ref="H1:J1"/>
  </mergeCells>
  <hyperlinks>
    <hyperlink ref="H1:I1" location="Index!A1" display="Regresar al Índice" xr:uid="{06AC808B-C075-4900-BA52-133DF3875D08}"/>
  </hyperlinks>
  <pageMargins left="0.7" right="0.7" top="0.75" bottom="0.75" header="0.3" footer="0.3"/>
  <pageSetup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43"/>
  <dimension ref="A1:J216"/>
  <sheetViews>
    <sheetView zoomScaleNormal="100" workbookViewId="0">
      <selection activeCell="A2" sqref="A2"/>
    </sheetView>
  </sheetViews>
  <sheetFormatPr baseColWidth="10" defaultColWidth="11.42578125" defaultRowHeight="12.75" x14ac:dyDescent="0.2"/>
  <cols>
    <col min="1" max="1" width="27.140625" style="319" customWidth="1"/>
    <col min="2" max="2" width="14.5703125" style="86" customWidth="1"/>
    <col min="3" max="3" width="11.42578125" style="319" customWidth="1"/>
    <col min="4" max="4" width="11.5703125" style="319" customWidth="1"/>
    <col min="5" max="5" width="12.42578125" style="319" customWidth="1"/>
    <col min="6" max="6" width="5.85546875" style="319" bestFit="1" customWidth="1"/>
    <col min="7" max="7" width="7.85546875" style="319" bestFit="1" customWidth="1"/>
    <col min="8" max="8" width="6.140625" style="319" bestFit="1" customWidth="1"/>
    <col min="9" max="9" width="7.85546875" style="319" bestFit="1" customWidth="1"/>
    <col min="10" max="10" width="6" style="319" bestFit="1" customWidth="1"/>
    <col min="11" max="16384" width="11.42578125" style="319"/>
  </cols>
  <sheetData>
    <row r="1" spans="1:10" x14ac:dyDescent="0.2">
      <c r="A1" s="107" t="s">
        <v>1508</v>
      </c>
      <c r="H1" s="409" t="s">
        <v>38</v>
      </c>
      <c r="I1" s="409"/>
      <c r="J1" s="409"/>
    </row>
    <row r="2" spans="1:10" x14ac:dyDescent="0.2">
      <c r="A2" s="319" t="s">
        <v>278</v>
      </c>
    </row>
    <row r="3" spans="1:10" ht="13.5" thickBot="1" x14ac:dyDescent="0.25"/>
    <row r="4" spans="1:10" ht="19.5" customHeight="1" thickBot="1" x14ac:dyDescent="0.25">
      <c r="A4" s="420" t="s">
        <v>410</v>
      </c>
      <c r="B4" s="213">
        <v>2023</v>
      </c>
      <c r="C4" s="213">
        <v>2023</v>
      </c>
      <c r="D4" s="422" t="s">
        <v>418</v>
      </c>
      <c r="E4" s="422"/>
    </row>
    <row r="5" spans="1:10" ht="17.45" customHeight="1" thickBot="1" x14ac:dyDescent="0.25">
      <c r="A5" s="421"/>
      <c r="B5" s="219" t="s">
        <v>39</v>
      </c>
      <c r="C5" s="219" t="s">
        <v>40</v>
      </c>
      <c r="D5" s="219" t="s">
        <v>295</v>
      </c>
      <c r="E5" s="219" t="s">
        <v>296</v>
      </c>
    </row>
    <row r="6" spans="1:10" ht="17.45" customHeight="1" thickBot="1" x14ac:dyDescent="0.25">
      <c r="A6" s="211" t="s">
        <v>1478</v>
      </c>
      <c r="B6" s="210">
        <v>26424</v>
      </c>
      <c r="C6" s="210">
        <v>26514</v>
      </c>
      <c r="D6" s="204">
        <v>90</v>
      </c>
      <c r="E6" s="205">
        <v>3.3999999999999998E-3</v>
      </c>
    </row>
    <row r="7" spans="1:10" ht="17.45" customHeight="1" thickBot="1" x14ac:dyDescent="0.25">
      <c r="A7" s="209" t="s">
        <v>1087</v>
      </c>
      <c r="B7" s="116">
        <v>41537</v>
      </c>
      <c r="C7" s="116">
        <v>41596</v>
      </c>
      <c r="D7" s="196">
        <v>59</v>
      </c>
      <c r="E7" s="117">
        <v>1.4E-3</v>
      </c>
    </row>
    <row r="8" spans="1:10" ht="17.45" customHeight="1" thickBot="1" x14ac:dyDescent="0.25">
      <c r="A8" s="211" t="s">
        <v>1088</v>
      </c>
      <c r="B8" s="210">
        <v>32493</v>
      </c>
      <c r="C8" s="210">
        <v>32671</v>
      </c>
      <c r="D8" s="204">
        <v>178</v>
      </c>
      <c r="E8" s="205">
        <v>5.4999999999999997E-3</v>
      </c>
    </row>
    <row r="9" spans="1:10" ht="17.45" customHeight="1" thickBot="1" x14ac:dyDescent="0.25">
      <c r="A9" s="209" t="s">
        <v>1089</v>
      </c>
      <c r="B9" s="116">
        <v>4164</v>
      </c>
      <c r="C9" s="116">
        <v>4183</v>
      </c>
      <c r="D9" s="196">
        <v>19</v>
      </c>
      <c r="E9" s="117">
        <v>4.5999999999999999E-3</v>
      </c>
    </row>
    <row r="10" spans="1:10" ht="17.45" customHeight="1" thickBot="1" x14ac:dyDescent="0.25">
      <c r="A10" s="211" t="s">
        <v>1090</v>
      </c>
      <c r="B10" s="204">
        <v>552</v>
      </c>
      <c r="C10" s="204">
        <v>565</v>
      </c>
      <c r="D10" s="204">
        <v>13</v>
      </c>
      <c r="E10" s="205">
        <v>2.3599999999999999E-2</v>
      </c>
    </row>
    <row r="11" spans="1:10" ht="17.45" customHeight="1" thickBot="1" x14ac:dyDescent="0.25">
      <c r="A11" s="209" t="s">
        <v>1091</v>
      </c>
      <c r="B11" s="196">
        <v>273</v>
      </c>
      <c r="C11" s="196">
        <v>276</v>
      </c>
      <c r="D11" s="196">
        <v>3</v>
      </c>
      <c r="E11" s="117">
        <v>1.0999999999999999E-2</v>
      </c>
    </row>
    <row r="12" spans="1:10" ht="17.45" customHeight="1" thickBot="1" x14ac:dyDescent="0.25">
      <c r="A12" s="211" t="s">
        <v>1092</v>
      </c>
      <c r="B12" s="204">
        <v>166</v>
      </c>
      <c r="C12" s="204">
        <v>166</v>
      </c>
      <c r="D12" s="204">
        <v>0</v>
      </c>
      <c r="E12" s="205">
        <v>0</v>
      </c>
    </row>
    <row r="13" spans="1:10" ht="17.45" customHeight="1" thickBot="1" x14ac:dyDescent="0.25">
      <c r="A13" s="206" t="s">
        <v>299</v>
      </c>
      <c r="B13" s="122">
        <v>105609</v>
      </c>
      <c r="C13" s="122">
        <v>105971</v>
      </c>
      <c r="D13" s="207">
        <v>362</v>
      </c>
      <c r="E13" s="123">
        <v>3.3999999999999998E-3</v>
      </c>
    </row>
    <row r="14" spans="1:10" x14ac:dyDescent="0.2">
      <c r="B14" s="21"/>
    </row>
    <row r="15" spans="1:10" x14ac:dyDescent="0.2">
      <c r="B15" s="21"/>
    </row>
    <row r="16" spans="1:10" ht="15" customHeight="1" x14ac:dyDescent="0.2"/>
    <row r="27" spans="2:2" x14ac:dyDescent="0.2">
      <c r="B27" s="21"/>
    </row>
    <row r="28" spans="2:2" x14ac:dyDescent="0.2">
      <c r="B28" s="21"/>
    </row>
    <row r="29" spans="2:2" x14ac:dyDescent="0.2">
      <c r="B29" s="21"/>
    </row>
    <row r="30" spans="2:2" x14ac:dyDescent="0.2">
      <c r="B30" s="21"/>
    </row>
    <row r="31" spans="2:2" x14ac:dyDescent="0.2">
      <c r="B31" s="21"/>
    </row>
    <row r="32" spans="2:2" x14ac:dyDescent="0.2">
      <c r="B32" s="21"/>
    </row>
    <row r="33" spans="2:2" x14ac:dyDescent="0.2">
      <c r="B33" s="21"/>
    </row>
    <row r="34" spans="2:2" x14ac:dyDescent="0.2">
      <c r="B34" s="21"/>
    </row>
    <row r="35" spans="2:2" x14ac:dyDescent="0.2">
      <c r="B35" s="21"/>
    </row>
    <row r="36" spans="2:2" x14ac:dyDescent="0.2">
      <c r="B36" s="21"/>
    </row>
    <row r="37" spans="2:2" x14ac:dyDescent="0.2">
      <c r="B37" s="21"/>
    </row>
    <row r="38" spans="2:2" x14ac:dyDescent="0.2">
      <c r="B38" s="21"/>
    </row>
    <row r="39" spans="2:2" x14ac:dyDescent="0.2">
      <c r="B39" s="21"/>
    </row>
    <row r="40" spans="2:2" x14ac:dyDescent="0.2">
      <c r="B40" s="21"/>
    </row>
    <row r="41" spans="2:2" x14ac:dyDescent="0.2">
      <c r="B41" s="21"/>
    </row>
    <row r="42" spans="2:2" x14ac:dyDescent="0.2">
      <c r="B42" s="21"/>
    </row>
    <row r="43" spans="2:2" x14ac:dyDescent="0.2">
      <c r="B43" s="21"/>
    </row>
    <row r="44" spans="2:2" x14ac:dyDescent="0.2">
      <c r="B44" s="21"/>
    </row>
    <row r="45" spans="2:2" x14ac:dyDescent="0.2">
      <c r="B45" s="21"/>
    </row>
    <row r="46" spans="2:2" x14ac:dyDescent="0.2">
      <c r="B46" s="21"/>
    </row>
    <row r="47" spans="2:2" x14ac:dyDescent="0.2">
      <c r="B47" s="21"/>
    </row>
    <row r="48" spans="2:2" x14ac:dyDescent="0.2">
      <c r="B48" s="21"/>
    </row>
    <row r="49" spans="2:2" x14ac:dyDescent="0.2">
      <c r="B49" s="21"/>
    </row>
    <row r="50" spans="2:2" x14ac:dyDescent="0.2">
      <c r="B50" s="21"/>
    </row>
    <row r="51" spans="2:2" x14ac:dyDescent="0.2">
      <c r="B51" s="21"/>
    </row>
    <row r="52" spans="2:2" x14ac:dyDescent="0.2">
      <c r="B52" s="21"/>
    </row>
    <row r="53" spans="2:2" x14ac:dyDescent="0.2">
      <c r="B53" s="21"/>
    </row>
    <row r="54" spans="2:2" x14ac:dyDescent="0.2">
      <c r="B54" s="21"/>
    </row>
    <row r="55" spans="2:2" x14ac:dyDescent="0.2">
      <c r="B55" s="21"/>
    </row>
    <row r="56" spans="2:2" x14ac:dyDescent="0.2">
      <c r="B56" s="21"/>
    </row>
    <row r="57" spans="2:2" x14ac:dyDescent="0.2">
      <c r="B57" s="21"/>
    </row>
    <row r="58" spans="2:2" x14ac:dyDescent="0.2">
      <c r="B58" s="21"/>
    </row>
    <row r="59" spans="2:2" x14ac:dyDescent="0.2">
      <c r="B59" s="21"/>
    </row>
    <row r="60" spans="2:2" x14ac:dyDescent="0.2">
      <c r="B60" s="21"/>
    </row>
    <row r="61" spans="2:2" x14ac:dyDescent="0.2">
      <c r="B61" s="21"/>
    </row>
    <row r="62" spans="2:2" x14ac:dyDescent="0.2">
      <c r="B62" s="21"/>
    </row>
    <row r="63" spans="2:2" x14ac:dyDescent="0.2">
      <c r="B63" s="21"/>
    </row>
    <row r="64" spans="2:2" x14ac:dyDescent="0.2">
      <c r="B64" s="21"/>
    </row>
    <row r="65" spans="2:2" x14ac:dyDescent="0.2">
      <c r="B65" s="21"/>
    </row>
    <row r="66" spans="2:2" x14ac:dyDescent="0.2">
      <c r="B66" s="21"/>
    </row>
    <row r="67" spans="2:2" x14ac:dyDescent="0.2">
      <c r="B67" s="21"/>
    </row>
    <row r="68" spans="2:2" x14ac:dyDescent="0.2">
      <c r="B68" s="21"/>
    </row>
    <row r="69" spans="2:2" x14ac:dyDescent="0.2">
      <c r="B69" s="21"/>
    </row>
    <row r="70" spans="2:2" x14ac:dyDescent="0.2">
      <c r="B70" s="21"/>
    </row>
    <row r="71" spans="2:2" x14ac:dyDescent="0.2">
      <c r="B71" s="21"/>
    </row>
    <row r="72" spans="2:2" x14ac:dyDescent="0.2">
      <c r="B72" s="21"/>
    </row>
    <row r="73" spans="2:2" x14ac:dyDescent="0.2">
      <c r="B73" s="21"/>
    </row>
    <row r="74" spans="2:2" x14ac:dyDescent="0.2">
      <c r="B74" s="21"/>
    </row>
    <row r="75" spans="2:2" x14ac:dyDescent="0.2">
      <c r="B75" s="21"/>
    </row>
    <row r="76" spans="2:2" x14ac:dyDescent="0.2">
      <c r="B76" s="21"/>
    </row>
    <row r="77" spans="2:2" x14ac:dyDescent="0.2">
      <c r="B77" s="21"/>
    </row>
    <row r="78" spans="2:2" x14ac:dyDescent="0.2">
      <c r="B78" s="21"/>
    </row>
    <row r="79" spans="2:2" x14ac:dyDescent="0.2">
      <c r="B79" s="21"/>
    </row>
    <row r="80" spans="2:2" x14ac:dyDescent="0.2">
      <c r="B80" s="21"/>
    </row>
    <row r="81" spans="2:2" x14ac:dyDescent="0.2">
      <c r="B81" s="21"/>
    </row>
    <row r="82" spans="2:2" x14ac:dyDescent="0.2">
      <c r="B82" s="21"/>
    </row>
    <row r="83" spans="2:2" x14ac:dyDescent="0.2">
      <c r="B83" s="21"/>
    </row>
    <row r="84" spans="2:2" x14ac:dyDescent="0.2">
      <c r="B84" s="21"/>
    </row>
    <row r="85" spans="2:2" x14ac:dyDescent="0.2">
      <c r="B85" s="21"/>
    </row>
    <row r="86" spans="2:2" x14ac:dyDescent="0.2">
      <c r="B86" s="21"/>
    </row>
    <row r="87" spans="2:2" x14ac:dyDescent="0.2">
      <c r="B87" s="21"/>
    </row>
    <row r="88" spans="2:2" x14ac:dyDescent="0.2">
      <c r="B88" s="21"/>
    </row>
    <row r="89" spans="2:2" x14ac:dyDescent="0.2">
      <c r="B89" s="21"/>
    </row>
    <row r="90" spans="2:2" x14ac:dyDescent="0.2">
      <c r="B90" s="21"/>
    </row>
    <row r="91" spans="2:2" x14ac:dyDescent="0.2">
      <c r="B91" s="21"/>
    </row>
    <row r="92" spans="2:2" x14ac:dyDescent="0.2">
      <c r="B92" s="21"/>
    </row>
    <row r="93" spans="2:2" x14ac:dyDescent="0.2">
      <c r="B93" s="21"/>
    </row>
    <row r="94" spans="2:2" x14ac:dyDescent="0.2">
      <c r="B94" s="21"/>
    </row>
    <row r="95" spans="2:2" x14ac:dyDescent="0.2">
      <c r="B95" s="21"/>
    </row>
    <row r="96" spans="2:2" x14ac:dyDescent="0.2">
      <c r="B96" s="21"/>
    </row>
    <row r="97" spans="2:2" x14ac:dyDescent="0.2">
      <c r="B97" s="21"/>
    </row>
    <row r="98" spans="2:2" x14ac:dyDescent="0.2">
      <c r="B98" s="21"/>
    </row>
    <row r="99" spans="2:2" x14ac:dyDescent="0.2">
      <c r="B99" s="21"/>
    </row>
    <row r="100" spans="2:2" x14ac:dyDescent="0.2">
      <c r="B100" s="21"/>
    </row>
    <row r="101" spans="2:2" x14ac:dyDescent="0.2">
      <c r="B101" s="21"/>
    </row>
    <row r="102" spans="2:2" x14ac:dyDescent="0.2">
      <c r="B102" s="21"/>
    </row>
    <row r="103" spans="2:2" x14ac:dyDescent="0.2">
      <c r="B103" s="21"/>
    </row>
    <row r="104" spans="2:2" x14ac:dyDescent="0.2">
      <c r="B104" s="21"/>
    </row>
    <row r="105" spans="2:2" x14ac:dyDescent="0.2">
      <c r="B105" s="21"/>
    </row>
    <row r="106" spans="2:2" x14ac:dyDescent="0.2">
      <c r="B106" s="21"/>
    </row>
    <row r="107" spans="2:2" x14ac:dyDescent="0.2">
      <c r="B107" s="21"/>
    </row>
    <row r="108" spans="2:2" x14ac:dyDescent="0.2">
      <c r="B108" s="21"/>
    </row>
    <row r="109" spans="2:2" x14ac:dyDescent="0.2">
      <c r="B109" s="21"/>
    </row>
    <row r="110" spans="2:2" x14ac:dyDescent="0.2">
      <c r="B110" s="21"/>
    </row>
    <row r="111" spans="2:2" x14ac:dyDescent="0.2">
      <c r="B111" s="21"/>
    </row>
    <row r="112" spans="2:2" x14ac:dyDescent="0.2">
      <c r="B112" s="21"/>
    </row>
    <row r="113" spans="2:2" x14ac:dyDescent="0.2">
      <c r="B113" s="21"/>
    </row>
    <row r="114" spans="2:2" x14ac:dyDescent="0.2">
      <c r="B114" s="21"/>
    </row>
    <row r="115" spans="2:2" x14ac:dyDescent="0.2">
      <c r="B115" s="21"/>
    </row>
    <row r="116" spans="2:2" x14ac:dyDescent="0.2">
      <c r="B116" s="21"/>
    </row>
    <row r="117" spans="2:2" x14ac:dyDescent="0.2">
      <c r="B117" s="21"/>
    </row>
    <row r="118" spans="2:2" x14ac:dyDescent="0.2">
      <c r="B118" s="21"/>
    </row>
    <row r="119" spans="2:2" x14ac:dyDescent="0.2">
      <c r="B119" s="21"/>
    </row>
    <row r="120" spans="2:2" x14ac:dyDescent="0.2">
      <c r="B120" s="21"/>
    </row>
    <row r="121" spans="2:2" x14ac:dyDescent="0.2">
      <c r="B121" s="21"/>
    </row>
    <row r="122" spans="2:2" x14ac:dyDescent="0.2">
      <c r="B122" s="21"/>
    </row>
    <row r="123" spans="2:2" x14ac:dyDescent="0.2">
      <c r="B123" s="21"/>
    </row>
    <row r="124" spans="2:2" x14ac:dyDescent="0.2">
      <c r="B124" s="21"/>
    </row>
    <row r="125" spans="2:2" x14ac:dyDescent="0.2">
      <c r="B125" s="21"/>
    </row>
    <row r="126" spans="2:2" x14ac:dyDescent="0.2">
      <c r="B126" s="21"/>
    </row>
    <row r="127" spans="2:2" x14ac:dyDescent="0.2">
      <c r="B127" s="21"/>
    </row>
    <row r="128" spans="2:2" x14ac:dyDescent="0.2">
      <c r="B128" s="21"/>
    </row>
    <row r="129" spans="2:2" x14ac:dyDescent="0.2">
      <c r="B129" s="21"/>
    </row>
    <row r="130" spans="2:2" x14ac:dyDescent="0.2">
      <c r="B130" s="21"/>
    </row>
    <row r="131" spans="2:2" x14ac:dyDescent="0.2">
      <c r="B131" s="21"/>
    </row>
    <row r="132" spans="2:2" x14ac:dyDescent="0.2">
      <c r="B132" s="21"/>
    </row>
    <row r="133" spans="2:2" x14ac:dyDescent="0.2">
      <c r="B133" s="21"/>
    </row>
    <row r="134" spans="2:2" x14ac:dyDescent="0.2">
      <c r="B134" s="21"/>
    </row>
    <row r="135" spans="2:2" x14ac:dyDescent="0.2">
      <c r="B135" s="21"/>
    </row>
    <row r="136" spans="2:2" x14ac:dyDescent="0.2">
      <c r="B136" s="21"/>
    </row>
    <row r="137" spans="2:2" x14ac:dyDescent="0.2">
      <c r="B137" s="21"/>
    </row>
    <row r="138" spans="2:2" x14ac:dyDescent="0.2">
      <c r="B138" s="21"/>
    </row>
    <row r="139" spans="2:2" x14ac:dyDescent="0.2">
      <c r="B139" s="21"/>
    </row>
    <row r="140" spans="2:2" x14ac:dyDescent="0.2">
      <c r="B140" s="21"/>
    </row>
    <row r="141" spans="2:2" x14ac:dyDescent="0.2">
      <c r="B141" s="21"/>
    </row>
    <row r="142" spans="2:2" x14ac:dyDescent="0.2">
      <c r="B142" s="21"/>
    </row>
    <row r="143" spans="2:2" x14ac:dyDescent="0.2">
      <c r="B143" s="21"/>
    </row>
    <row r="144" spans="2:2" x14ac:dyDescent="0.2">
      <c r="B144" s="21"/>
    </row>
    <row r="145" spans="2:2" x14ac:dyDescent="0.2">
      <c r="B145" s="21"/>
    </row>
    <row r="146" spans="2:2" x14ac:dyDescent="0.2">
      <c r="B146" s="21"/>
    </row>
    <row r="147" spans="2:2" x14ac:dyDescent="0.2">
      <c r="B147" s="21"/>
    </row>
    <row r="148" spans="2:2" x14ac:dyDescent="0.2">
      <c r="B148" s="21"/>
    </row>
    <row r="149" spans="2:2" x14ac:dyDescent="0.2">
      <c r="B149" s="21"/>
    </row>
    <row r="150" spans="2:2" x14ac:dyDescent="0.2">
      <c r="B150" s="21"/>
    </row>
    <row r="151" spans="2:2" x14ac:dyDescent="0.2">
      <c r="B151" s="21"/>
    </row>
    <row r="152" spans="2:2" x14ac:dyDescent="0.2">
      <c r="B152" s="21"/>
    </row>
    <row r="153" spans="2:2" x14ac:dyDescent="0.2">
      <c r="B153" s="21"/>
    </row>
    <row r="154" spans="2:2" x14ac:dyDescent="0.2">
      <c r="B154" s="21"/>
    </row>
    <row r="155" spans="2:2" x14ac:dyDescent="0.2">
      <c r="B155" s="21"/>
    </row>
    <row r="156" spans="2:2" x14ac:dyDescent="0.2">
      <c r="B156" s="21"/>
    </row>
    <row r="157" spans="2:2" x14ac:dyDescent="0.2">
      <c r="B157" s="21"/>
    </row>
    <row r="158" spans="2:2" x14ac:dyDescent="0.2">
      <c r="B158" s="21"/>
    </row>
    <row r="159" spans="2:2" x14ac:dyDescent="0.2">
      <c r="B159" s="21"/>
    </row>
    <row r="160" spans="2:2" x14ac:dyDescent="0.2">
      <c r="B160" s="21"/>
    </row>
    <row r="161" spans="2:2" x14ac:dyDescent="0.2">
      <c r="B161" s="21"/>
    </row>
    <row r="162" spans="2:2" x14ac:dyDescent="0.2">
      <c r="B162" s="21"/>
    </row>
    <row r="163" spans="2:2" x14ac:dyDescent="0.2">
      <c r="B163" s="21"/>
    </row>
    <row r="164" spans="2:2" x14ac:dyDescent="0.2">
      <c r="B164" s="21"/>
    </row>
    <row r="165" spans="2:2" x14ac:dyDescent="0.2">
      <c r="B165" s="21"/>
    </row>
    <row r="166" spans="2:2" x14ac:dyDescent="0.2">
      <c r="B166" s="21"/>
    </row>
    <row r="167" spans="2:2" x14ac:dyDescent="0.2">
      <c r="B167" s="21"/>
    </row>
    <row r="168" spans="2:2" x14ac:dyDescent="0.2">
      <c r="B168" s="21"/>
    </row>
    <row r="169" spans="2:2" x14ac:dyDescent="0.2">
      <c r="B169" s="21"/>
    </row>
    <row r="170" spans="2:2" x14ac:dyDescent="0.2">
      <c r="B170" s="21"/>
    </row>
    <row r="171" spans="2:2" x14ac:dyDescent="0.2">
      <c r="B171" s="21"/>
    </row>
    <row r="172" spans="2:2" x14ac:dyDescent="0.2">
      <c r="B172" s="21"/>
    </row>
    <row r="173" spans="2:2" x14ac:dyDescent="0.2">
      <c r="B173" s="21"/>
    </row>
    <row r="174" spans="2:2" x14ac:dyDescent="0.2">
      <c r="B174" s="21"/>
    </row>
    <row r="175" spans="2:2" x14ac:dyDescent="0.2">
      <c r="B175" s="21"/>
    </row>
    <row r="176" spans="2:2" x14ac:dyDescent="0.2">
      <c r="B176" s="21"/>
    </row>
    <row r="177" spans="2:2" x14ac:dyDescent="0.2">
      <c r="B177" s="21"/>
    </row>
    <row r="178" spans="2:2" x14ac:dyDescent="0.2">
      <c r="B178" s="21"/>
    </row>
    <row r="179" spans="2:2" x14ac:dyDescent="0.2">
      <c r="B179" s="21"/>
    </row>
    <row r="180" spans="2:2" x14ac:dyDescent="0.2">
      <c r="B180" s="21"/>
    </row>
    <row r="181" spans="2:2" x14ac:dyDescent="0.2">
      <c r="B181" s="21"/>
    </row>
    <row r="182" spans="2:2" x14ac:dyDescent="0.2">
      <c r="B182" s="21"/>
    </row>
    <row r="183" spans="2:2" x14ac:dyDescent="0.2">
      <c r="B183" s="21"/>
    </row>
    <row r="184" spans="2:2" x14ac:dyDescent="0.2">
      <c r="B184" s="21"/>
    </row>
    <row r="185" spans="2:2" x14ac:dyDescent="0.2">
      <c r="B185" s="21"/>
    </row>
    <row r="186" spans="2:2" x14ac:dyDescent="0.2">
      <c r="B186" s="21"/>
    </row>
    <row r="187" spans="2:2" x14ac:dyDescent="0.2">
      <c r="B187" s="21"/>
    </row>
    <row r="188" spans="2:2" x14ac:dyDescent="0.2">
      <c r="B188" s="21"/>
    </row>
    <row r="189" spans="2:2" x14ac:dyDescent="0.2">
      <c r="B189" s="21"/>
    </row>
    <row r="190" spans="2:2" x14ac:dyDescent="0.2">
      <c r="B190" s="21"/>
    </row>
    <row r="191" spans="2:2" x14ac:dyDescent="0.2">
      <c r="B191" s="21"/>
    </row>
    <row r="192" spans="2:2" x14ac:dyDescent="0.2">
      <c r="B192" s="21"/>
    </row>
    <row r="193" spans="2:2" x14ac:dyDescent="0.2">
      <c r="B193" s="21"/>
    </row>
    <row r="194" spans="2:2" x14ac:dyDescent="0.2">
      <c r="B194" s="21"/>
    </row>
    <row r="195" spans="2:2" x14ac:dyDescent="0.2">
      <c r="B195" s="21"/>
    </row>
    <row r="196" spans="2:2" x14ac:dyDescent="0.2">
      <c r="B196" s="21"/>
    </row>
    <row r="197" spans="2:2" x14ac:dyDescent="0.2">
      <c r="B197" s="21"/>
    </row>
    <row r="198" spans="2:2" x14ac:dyDescent="0.2">
      <c r="B198" s="21"/>
    </row>
    <row r="199" spans="2:2" x14ac:dyDescent="0.2">
      <c r="B199" s="21"/>
    </row>
    <row r="200" spans="2:2" x14ac:dyDescent="0.2">
      <c r="B200" s="21"/>
    </row>
    <row r="201" spans="2:2" x14ac:dyDescent="0.2">
      <c r="B201" s="21"/>
    </row>
    <row r="202" spans="2:2" x14ac:dyDescent="0.2">
      <c r="B202" s="21"/>
    </row>
    <row r="203" spans="2:2" x14ac:dyDescent="0.2">
      <c r="B203" s="21"/>
    </row>
    <row r="204" spans="2:2" x14ac:dyDescent="0.2">
      <c r="B204" s="21"/>
    </row>
    <row r="205" spans="2:2" x14ac:dyDescent="0.2">
      <c r="B205" s="21"/>
    </row>
    <row r="206" spans="2:2" x14ac:dyDescent="0.2">
      <c r="B206" s="21"/>
    </row>
    <row r="207" spans="2:2" x14ac:dyDescent="0.2">
      <c r="B207" s="21"/>
    </row>
    <row r="208" spans="2:2" x14ac:dyDescent="0.2">
      <c r="B208" s="21"/>
    </row>
    <row r="209" spans="2:2" x14ac:dyDescent="0.2">
      <c r="B209" s="21"/>
    </row>
    <row r="210" spans="2:2" x14ac:dyDescent="0.2">
      <c r="B210" s="21"/>
    </row>
    <row r="211" spans="2:2" x14ac:dyDescent="0.2">
      <c r="B211" s="21"/>
    </row>
    <row r="212" spans="2:2" x14ac:dyDescent="0.2">
      <c r="B212" s="21"/>
    </row>
    <row r="213" spans="2:2" x14ac:dyDescent="0.2">
      <c r="B213" s="21"/>
    </row>
    <row r="214" spans="2:2" x14ac:dyDescent="0.2">
      <c r="B214" s="21"/>
    </row>
    <row r="215" spans="2:2" x14ac:dyDescent="0.2">
      <c r="B215" s="21"/>
    </row>
    <row r="216" spans="2:2" x14ac:dyDescent="0.2">
      <c r="B216" s="21"/>
    </row>
  </sheetData>
  <mergeCells count="3">
    <mergeCell ref="H1:J1"/>
    <mergeCell ref="A4:A5"/>
    <mergeCell ref="D4:E4"/>
  </mergeCells>
  <hyperlinks>
    <hyperlink ref="H1:I1" location="Index!A1" display="Regresar al Índice" xr:uid="{00000000-0004-0000-0D00-000000000000}"/>
  </hyperlinks>
  <pageMargins left="0.7" right="0.7" top="0.75" bottom="0.75" header="0.3" footer="0.3"/>
  <pageSetup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4"/>
  <dimension ref="A1:P216"/>
  <sheetViews>
    <sheetView zoomScaleNormal="100" workbookViewId="0">
      <selection activeCell="A2" sqref="A2"/>
    </sheetView>
  </sheetViews>
  <sheetFormatPr baseColWidth="10" defaultColWidth="10.85546875" defaultRowHeight="12.75" x14ac:dyDescent="0.2"/>
  <cols>
    <col min="1" max="1" width="28.140625" style="319" customWidth="1"/>
    <col min="2" max="2" width="13.5703125" style="86" customWidth="1"/>
    <col min="3" max="3" width="15.140625" style="319" customWidth="1"/>
    <col min="4" max="4" width="11.85546875" style="319" customWidth="1"/>
    <col min="5" max="5" width="10" style="319" customWidth="1"/>
    <col min="6" max="7" width="8.28515625" style="319" bestFit="1" customWidth="1"/>
    <col min="8" max="9" width="7.140625" style="319" customWidth="1"/>
    <col min="10" max="10" width="7.42578125" style="319" customWidth="1"/>
    <col min="11" max="11" width="8.42578125" style="319" customWidth="1"/>
    <col min="12" max="12" width="8" style="319" bestFit="1" customWidth="1"/>
    <col min="13" max="13" width="6.140625" style="319" bestFit="1" customWidth="1"/>
    <col min="14" max="14" width="7.7109375" style="319" bestFit="1" customWidth="1"/>
    <col min="15" max="16" width="5.42578125" style="319" customWidth="1"/>
    <col min="17" max="17" width="6.140625" style="319" customWidth="1"/>
    <col min="18" max="16384" width="10.85546875" style="319"/>
  </cols>
  <sheetData>
    <row r="1" spans="1:16" x14ac:dyDescent="0.2">
      <c r="A1" s="107" t="s">
        <v>1509</v>
      </c>
      <c r="H1" s="409" t="s">
        <v>38</v>
      </c>
      <c r="I1" s="409"/>
      <c r="J1" s="409"/>
      <c r="K1" s="409"/>
      <c r="L1" s="5"/>
      <c r="M1" s="5"/>
      <c r="N1" s="5"/>
      <c r="O1" s="5"/>
      <c r="P1" s="5"/>
    </row>
    <row r="2" spans="1:16" x14ac:dyDescent="0.2">
      <c r="A2" s="319" t="s">
        <v>278</v>
      </c>
    </row>
    <row r="4" spans="1:16" ht="15" customHeight="1" thickBot="1" x14ac:dyDescent="0.25">
      <c r="A4" s="423" t="s">
        <v>410</v>
      </c>
      <c r="B4" s="219">
        <v>2022</v>
      </c>
      <c r="C4" s="219">
        <v>2023</v>
      </c>
      <c r="D4" s="425" t="s">
        <v>135</v>
      </c>
      <c r="E4" s="425"/>
    </row>
    <row r="5" spans="1:16" ht="13.5" thickBot="1" x14ac:dyDescent="0.25">
      <c r="A5" s="424"/>
      <c r="B5" s="219" t="s">
        <v>40</v>
      </c>
      <c r="C5" s="219" t="s">
        <v>40</v>
      </c>
      <c r="D5" s="219" t="s">
        <v>295</v>
      </c>
      <c r="E5" s="219" t="s">
        <v>296</v>
      </c>
    </row>
    <row r="6" spans="1:16" ht="19.5" customHeight="1" thickBot="1" x14ac:dyDescent="0.25">
      <c r="A6" s="211" t="s">
        <v>1478</v>
      </c>
      <c r="B6" s="210">
        <v>26194</v>
      </c>
      <c r="C6" s="210">
        <v>26514</v>
      </c>
      <c r="D6" s="214">
        <v>320</v>
      </c>
      <c r="E6" s="215">
        <v>1.2200000000000001E-2</v>
      </c>
    </row>
    <row r="7" spans="1:16" ht="19.5" customHeight="1" thickBot="1" x14ac:dyDescent="0.25">
      <c r="A7" s="209" t="s">
        <v>1087</v>
      </c>
      <c r="B7" s="116">
        <v>40713</v>
      </c>
      <c r="C7" s="116">
        <v>41596</v>
      </c>
      <c r="D7" s="214">
        <v>883</v>
      </c>
      <c r="E7" s="216">
        <v>2.1700000000000001E-2</v>
      </c>
    </row>
    <row r="8" spans="1:16" ht="19.5" customHeight="1" thickBot="1" x14ac:dyDescent="0.25">
      <c r="A8" s="211" t="s">
        <v>1088</v>
      </c>
      <c r="B8" s="210">
        <v>31730</v>
      </c>
      <c r="C8" s="210">
        <v>32671</v>
      </c>
      <c r="D8" s="214">
        <v>941</v>
      </c>
      <c r="E8" s="215">
        <v>2.9700000000000001E-2</v>
      </c>
    </row>
    <row r="9" spans="1:16" ht="19.5" customHeight="1" thickBot="1" x14ac:dyDescent="0.25">
      <c r="A9" s="209" t="s">
        <v>1089</v>
      </c>
      <c r="B9" s="116">
        <v>4040</v>
      </c>
      <c r="C9" s="116">
        <v>4183</v>
      </c>
      <c r="D9" s="214">
        <v>143</v>
      </c>
      <c r="E9" s="216">
        <v>3.5400000000000001E-2</v>
      </c>
    </row>
    <row r="10" spans="1:16" ht="19.5" customHeight="1" thickBot="1" x14ac:dyDescent="0.25">
      <c r="A10" s="211" t="s">
        <v>1090</v>
      </c>
      <c r="B10" s="204">
        <v>515</v>
      </c>
      <c r="C10" s="204">
        <v>565</v>
      </c>
      <c r="D10" s="214">
        <v>50</v>
      </c>
      <c r="E10" s="215">
        <v>9.7100000000000006E-2</v>
      </c>
    </row>
    <row r="11" spans="1:16" ht="19.5" customHeight="1" thickBot="1" x14ac:dyDescent="0.25">
      <c r="A11" s="209" t="s">
        <v>1091</v>
      </c>
      <c r="B11" s="196">
        <v>272</v>
      </c>
      <c r="C11" s="196">
        <v>276</v>
      </c>
      <c r="D11" s="214">
        <v>4</v>
      </c>
      <c r="E11" s="216">
        <v>1.47E-2</v>
      </c>
    </row>
    <row r="12" spans="1:16" ht="19.5" customHeight="1" thickBot="1" x14ac:dyDescent="0.25">
      <c r="A12" s="211" t="s">
        <v>1092</v>
      </c>
      <c r="B12" s="204">
        <v>162</v>
      </c>
      <c r="C12" s="204">
        <v>166</v>
      </c>
      <c r="D12" s="214">
        <v>4</v>
      </c>
      <c r="E12" s="215">
        <v>2.47E-2</v>
      </c>
    </row>
    <row r="13" spans="1:16" ht="13.5" thickBot="1" x14ac:dyDescent="0.25">
      <c r="A13" s="206" t="s">
        <v>299</v>
      </c>
      <c r="B13" s="122">
        <v>103626</v>
      </c>
      <c r="C13" s="122">
        <v>105971</v>
      </c>
      <c r="D13" s="217">
        <v>2345</v>
      </c>
      <c r="E13" s="218">
        <v>2.2599999999999999E-2</v>
      </c>
    </row>
    <row r="14" spans="1:16" x14ac:dyDescent="0.2">
      <c r="B14" s="21"/>
    </row>
    <row r="15" spans="1:16" x14ac:dyDescent="0.2">
      <c r="B15" s="21"/>
    </row>
    <row r="17" spans="2:2" ht="15" customHeight="1" x14ac:dyDescent="0.2"/>
    <row r="28" spans="2:2" x14ac:dyDescent="0.2">
      <c r="B28" s="21"/>
    </row>
    <row r="29" spans="2:2" x14ac:dyDescent="0.2">
      <c r="B29" s="21"/>
    </row>
    <row r="30" spans="2:2" x14ac:dyDescent="0.2">
      <c r="B30" s="21"/>
    </row>
    <row r="31" spans="2:2" x14ac:dyDescent="0.2">
      <c r="B31" s="21"/>
    </row>
    <row r="32" spans="2:2" x14ac:dyDescent="0.2">
      <c r="B32" s="21"/>
    </row>
    <row r="33" spans="2:2" x14ac:dyDescent="0.2">
      <c r="B33" s="21"/>
    </row>
    <row r="34" spans="2:2" x14ac:dyDescent="0.2">
      <c r="B34" s="21"/>
    </row>
    <row r="35" spans="2:2" x14ac:dyDescent="0.2">
      <c r="B35" s="21"/>
    </row>
    <row r="36" spans="2:2" x14ac:dyDescent="0.2">
      <c r="B36" s="21"/>
    </row>
    <row r="37" spans="2:2" x14ac:dyDescent="0.2">
      <c r="B37" s="21"/>
    </row>
    <row r="38" spans="2:2" x14ac:dyDescent="0.2">
      <c r="B38" s="21"/>
    </row>
    <row r="39" spans="2:2" x14ac:dyDescent="0.2">
      <c r="B39" s="21"/>
    </row>
    <row r="40" spans="2:2" x14ac:dyDescent="0.2">
      <c r="B40" s="21"/>
    </row>
    <row r="41" spans="2:2" x14ac:dyDescent="0.2">
      <c r="B41" s="21"/>
    </row>
    <row r="42" spans="2:2" x14ac:dyDescent="0.2">
      <c r="B42" s="21"/>
    </row>
    <row r="43" spans="2:2" x14ac:dyDescent="0.2">
      <c r="B43" s="21"/>
    </row>
    <row r="44" spans="2:2" x14ac:dyDescent="0.2">
      <c r="B44" s="21"/>
    </row>
    <row r="45" spans="2:2" x14ac:dyDescent="0.2">
      <c r="B45" s="21"/>
    </row>
    <row r="46" spans="2:2" x14ac:dyDescent="0.2">
      <c r="B46" s="21"/>
    </row>
    <row r="47" spans="2:2" x14ac:dyDescent="0.2">
      <c r="B47" s="21"/>
    </row>
    <row r="48" spans="2:2" x14ac:dyDescent="0.2">
      <c r="B48" s="21"/>
    </row>
    <row r="49" spans="2:2" x14ac:dyDescent="0.2">
      <c r="B49" s="21"/>
    </row>
    <row r="50" spans="2:2" x14ac:dyDescent="0.2">
      <c r="B50" s="21"/>
    </row>
    <row r="51" spans="2:2" x14ac:dyDescent="0.2">
      <c r="B51" s="21"/>
    </row>
    <row r="52" spans="2:2" x14ac:dyDescent="0.2">
      <c r="B52" s="21"/>
    </row>
    <row r="53" spans="2:2" x14ac:dyDescent="0.2">
      <c r="B53" s="21"/>
    </row>
    <row r="54" spans="2:2" x14ac:dyDescent="0.2">
      <c r="B54" s="21"/>
    </row>
    <row r="55" spans="2:2" x14ac:dyDescent="0.2">
      <c r="B55" s="21"/>
    </row>
    <row r="56" spans="2:2" x14ac:dyDescent="0.2">
      <c r="B56" s="21"/>
    </row>
    <row r="57" spans="2:2" x14ac:dyDescent="0.2">
      <c r="B57" s="21"/>
    </row>
    <row r="58" spans="2:2" x14ac:dyDescent="0.2">
      <c r="B58" s="21"/>
    </row>
    <row r="59" spans="2:2" x14ac:dyDescent="0.2">
      <c r="B59" s="21"/>
    </row>
    <row r="60" spans="2:2" x14ac:dyDescent="0.2">
      <c r="B60" s="21"/>
    </row>
    <row r="61" spans="2:2" x14ac:dyDescent="0.2">
      <c r="B61" s="21"/>
    </row>
    <row r="62" spans="2:2" x14ac:dyDescent="0.2">
      <c r="B62" s="21"/>
    </row>
    <row r="63" spans="2:2" x14ac:dyDescent="0.2">
      <c r="B63" s="21"/>
    </row>
    <row r="64" spans="2:2" x14ac:dyDescent="0.2">
      <c r="B64" s="21"/>
    </row>
    <row r="65" spans="2:2" x14ac:dyDescent="0.2">
      <c r="B65" s="21"/>
    </row>
    <row r="66" spans="2:2" x14ac:dyDescent="0.2">
      <c r="B66" s="21"/>
    </row>
    <row r="67" spans="2:2" x14ac:dyDescent="0.2">
      <c r="B67" s="21"/>
    </row>
    <row r="68" spans="2:2" x14ac:dyDescent="0.2">
      <c r="B68" s="21"/>
    </row>
    <row r="69" spans="2:2" x14ac:dyDescent="0.2">
      <c r="B69" s="21"/>
    </row>
    <row r="70" spans="2:2" x14ac:dyDescent="0.2">
      <c r="B70" s="21"/>
    </row>
    <row r="71" spans="2:2" x14ac:dyDescent="0.2">
      <c r="B71" s="21"/>
    </row>
    <row r="72" spans="2:2" x14ac:dyDescent="0.2">
      <c r="B72" s="21"/>
    </row>
    <row r="73" spans="2:2" x14ac:dyDescent="0.2">
      <c r="B73" s="21"/>
    </row>
    <row r="74" spans="2:2" x14ac:dyDescent="0.2">
      <c r="B74" s="21"/>
    </row>
    <row r="75" spans="2:2" x14ac:dyDescent="0.2">
      <c r="B75" s="21"/>
    </row>
    <row r="76" spans="2:2" x14ac:dyDescent="0.2">
      <c r="B76" s="21"/>
    </row>
    <row r="77" spans="2:2" x14ac:dyDescent="0.2">
      <c r="B77" s="21"/>
    </row>
    <row r="78" spans="2:2" x14ac:dyDescent="0.2">
      <c r="B78" s="21"/>
    </row>
    <row r="79" spans="2:2" x14ac:dyDescent="0.2">
      <c r="B79" s="21"/>
    </row>
    <row r="80" spans="2:2" x14ac:dyDescent="0.2">
      <c r="B80" s="21"/>
    </row>
    <row r="81" spans="2:2" x14ac:dyDescent="0.2">
      <c r="B81" s="21"/>
    </row>
    <row r="82" spans="2:2" x14ac:dyDescent="0.2">
      <c r="B82" s="21"/>
    </row>
    <row r="83" spans="2:2" x14ac:dyDescent="0.2">
      <c r="B83" s="21"/>
    </row>
    <row r="84" spans="2:2" x14ac:dyDescent="0.2">
      <c r="B84" s="21"/>
    </row>
    <row r="85" spans="2:2" x14ac:dyDescent="0.2">
      <c r="B85" s="21"/>
    </row>
    <row r="86" spans="2:2" x14ac:dyDescent="0.2">
      <c r="B86" s="21"/>
    </row>
    <row r="87" spans="2:2" x14ac:dyDescent="0.2">
      <c r="B87" s="21"/>
    </row>
    <row r="88" spans="2:2" x14ac:dyDescent="0.2">
      <c r="B88" s="21"/>
    </row>
    <row r="89" spans="2:2" x14ac:dyDescent="0.2">
      <c r="B89" s="21"/>
    </row>
    <row r="90" spans="2:2" x14ac:dyDescent="0.2">
      <c r="B90" s="21"/>
    </row>
    <row r="91" spans="2:2" x14ac:dyDescent="0.2">
      <c r="B91" s="21"/>
    </row>
    <row r="92" spans="2:2" x14ac:dyDescent="0.2">
      <c r="B92" s="21"/>
    </row>
    <row r="93" spans="2:2" x14ac:dyDescent="0.2">
      <c r="B93" s="21"/>
    </row>
    <row r="94" spans="2:2" x14ac:dyDescent="0.2">
      <c r="B94" s="21"/>
    </row>
    <row r="95" spans="2:2" x14ac:dyDescent="0.2">
      <c r="B95" s="21"/>
    </row>
    <row r="96" spans="2:2" x14ac:dyDescent="0.2">
      <c r="B96" s="21"/>
    </row>
    <row r="97" spans="2:2" x14ac:dyDescent="0.2">
      <c r="B97" s="21"/>
    </row>
    <row r="98" spans="2:2" x14ac:dyDescent="0.2">
      <c r="B98" s="21"/>
    </row>
    <row r="99" spans="2:2" x14ac:dyDescent="0.2">
      <c r="B99" s="21"/>
    </row>
    <row r="100" spans="2:2" x14ac:dyDescent="0.2">
      <c r="B100" s="21"/>
    </row>
    <row r="101" spans="2:2" x14ac:dyDescent="0.2">
      <c r="B101" s="21"/>
    </row>
    <row r="102" spans="2:2" x14ac:dyDescent="0.2">
      <c r="B102" s="21"/>
    </row>
    <row r="103" spans="2:2" x14ac:dyDescent="0.2">
      <c r="B103" s="21"/>
    </row>
    <row r="104" spans="2:2" x14ac:dyDescent="0.2">
      <c r="B104" s="21"/>
    </row>
    <row r="105" spans="2:2" x14ac:dyDescent="0.2">
      <c r="B105" s="21"/>
    </row>
    <row r="106" spans="2:2" x14ac:dyDescent="0.2">
      <c r="B106" s="21"/>
    </row>
    <row r="107" spans="2:2" x14ac:dyDescent="0.2">
      <c r="B107" s="21"/>
    </row>
    <row r="108" spans="2:2" x14ac:dyDescent="0.2">
      <c r="B108" s="21"/>
    </row>
    <row r="109" spans="2:2" x14ac:dyDescent="0.2">
      <c r="B109" s="21"/>
    </row>
    <row r="110" spans="2:2" x14ac:dyDescent="0.2">
      <c r="B110" s="21"/>
    </row>
    <row r="111" spans="2:2" x14ac:dyDescent="0.2">
      <c r="B111" s="21"/>
    </row>
    <row r="112" spans="2:2" x14ac:dyDescent="0.2">
      <c r="B112" s="21"/>
    </row>
    <row r="113" spans="2:2" x14ac:dyDescent="0.2">
      <c r="B113" s="21"/>
    </row>
    <row r="114" spans="2:2" x14ac:dyDescent="0.2">
      <c r="B114" s="21"/>
    </row>
    <row r="115" spans="2:2" x14ac:dyDescent="0.2">
      <c r="B115" s="21"/>
    </row>
    <row r="116" spans="2:2" x14ac:dyDescent="0.2">
      <c r="B116" s="21"/>
    </row>
    <row r="117" spans="2:2" x14ac:dyDescent="0.2">
      <c r="B117" s="21"/>
    </row>
    <row r="118" spans="2:2" x14ac:dyDescent="0.2">
      <c r="B118" s="21"/>
    </row>
    <row r="119" spans="2:2" x14ac:dyDescent="0.2">
      <c r="B119" s="21"/>
    </row>
    <row r="120" spans="2:2" x14ac:dyDescent="0.2">
      <c r="B120" s="21"/>
    </row>
    <row r="121" spans="2:2" x14ac:dyDescent="0.2">
      <c r="B121" s="21"/>
    </row>
    <row r="122" spans="2:2" x14ac:dyDescent="0.2">
      <c r="B122" s="21"/>
    </row>
    <row r="123" spans="2:2" x14ac:dyDescent="0.2">
      <c r="B123" s="21"/>
    </row>
    <row r="124" spans="2:2" x14ac:dyDescent="0.2">
      <c r="B124" s="21"/>
    </row>
    <row r="125" spans="2:2" x14ac:dyDescent="0.2">
      <c r="B125" s="21"/>
    </row>
    <row r="126" spans="2:2" x14ac:dyDescent="0.2">
      <c r="B126" s="21"/>
    </row>
    <row r="127" spans="2:2" x14ac:dyDescent="0.2">
      <c r="B127" s="21"/>
    </row>
    <row r="128" spans="2:2" x14ac:dyDescent="0.2">
      <c r="B128" s="21"/>
    </row>
    <row r="129" spans="2:2" x14ac:dyDescent="0.2">
      <c r="B129" s="21"/>
    </row>
    <row r="130" spans="2:2" x14ac:dyDescent="0.2">
      <c r="B130" s="21"/>
    </row>
    <row r="131" spans="2:2" x14ac:dyDescent="0.2">
      <c r="B131" s="21"/>
    </row>
    <row r="132" spans="2:2" x14ac:dyDescent="0.2">
      <c r="B132" s="21"/>
    </row>
    <row r="133" spans="2:2" x14ac:dyDescent="0.2">
      <c r="B133" s="21"/>
    </row>
    <row r="134" spans="2:2" x14ac:dyDescent="0.2">
      <c r="B134" s="21"/>
    </row>
    <row r="135" spans="2:2" x14ac:dyDescent="0.2">
      <c r="B135" s="21"/>
    </row>
    <row r="136" spans="2:2" x14ac:dyDescent="0.2">
      <c r="B136" s="21"/>
    </row>
    <row r="137" spans="2:2" x14ac:dyDescent="0.2">
      <c r="B137" s="21"/>
    </row>
    <row r="138" spans="2:2" x14ac:dyDescent="0.2">
      <c r="B138" s="21"/>
    </row>
    <row r="139" spans="2:2" x14ac:dyDescent="0.2">
      <c r="B139" s="21"/>
    </row>
    <row r="140" spans="2:2" x14ac:dyDescent="0.2">
      <c r="B140" s="21"/>
    </row>
    <row r="141" spans="2:2" x14ac:dyDescent="0.2">
      <c r="B141" s="21"/>
    </row>
    <row r="142" spans="2:2" x14ac:dyDescent="0.2">
      <c r="B142" s="21"/>
    </row>
    <row r="143" spans="2:2" x14ac:dyDescent="0.2">
      <c r="B143" s="21"/>
    </row>
    <row r="144" spans="2:2" x14ac:dyDescent="0.2">
      <c r="B144" s="21"/>
    </row>
    <row r="145" spans="2:2" x14ac:dyDescent="0.2">
      <c r="B145" s="21"/>
    </row>
    <row r="146" spans="2:2" x14ac:dyDescent="0.2">
      <c r="B146" s="21"/>
    </row>
    <row r="147" spans="2:2" x14ac:dyDescent="0.2">
      <c r="B147" s="21"/>
    </row>
    <row r="148" spans="2:2" x14ac:dyDescent="0.2">
      <c r="B148" s="21"/>
    </row>
    <row r="149" spans="2:2" x14ac:dyDescent="0.2">
      <c r="B149" s="21"/>
    </row>
    <row r="150" spans="2:2" x14ac:dyDescent="0.2">
      <c r="B150" s="21"/>
    </row>
    <row r="151" spans="2:2" x14ac:dyDescent="0.2">
      <c r="B151" s="21"/>
    </row>
    <row r="152" spans="2:2" x14ac:dyDescent="0.2">
      <c r="B152" s="21"/>
    </row>
    <row r="153" spans="2:2" x14ac:dyDescent="0.2">
      <c r="B153" s="21"/>
    </row>
    <row r="154" spans="2:2" x14ac:dyDescent="0.2">
      <c r="B154" s="21"/>
    </row>
    <row r="155" spans="2:2" x14ac:dyDescent="0.2">
      <c r="B155" s="21"/>
    </row>
    <row r="156" spans="2:2" x14ac:dyDescent="0.2">
      <c r="B156" s="21"/>
    </row>
    <row r="157" spans="2:2" x14ac:dyDescent="0.2">
      <c r="B157" s="21"/>
    </row>
    <row r="158" spans="2:2" x14ac:dyDescent="0.2">
      <c r="B158" s="21"/>
    </row>
    <row r="159" spans="2:2" x14ac:dyDescent="0.2">
      <c r="B159" s="21"/>
    </row>
    <row r="160" spans="2:2" x14ac:dyDescent="0.2">
      <c r="B160" s="21"/>
    </row>
    <row r="161" spans="2:2" x14ac:dyDescent="0.2">
      <c r="B161" s="21"/>
    </row>
    <row r="162" spans="2:2" x14ac:dyDescent="0.2">
      <c r="B162" s="21"/>
    </row>
    <row r="163" spans="2:2" x14ac:dyDescent="0.2">
      <c r="B163" s="21"/>
    </row>
    <row r="164" spans="2:2" x14ac:dyDescent="0.2">
      <c r="B164" s="21"/>
    </row>
    <row r="165" spans="2:2" x14ac:dyDescent="0.2">
      <c r="B165" s="21"/>
    </row>
    <row r="166" spans="2:2" x14ac:dyDescent="0.2">
      <c r="B166" s="21"/>
    </row>
    <row r="167" spans="2:2" x14ac:dyDescent="0.2">
      <c r="B167" s="21"/>
    </row>
    <row r="168" spans="2:2" x14ac:dyDescent="0.2">
      <c r="B168" s="21"/>
    </row>
    <row r="169" spans="2:2" x14ac:dyDescent="0.2">
      <c r="B169" s="21"/>
    </row>
    <row r="170" spans="2:2" x14ac:dyDescent="0.2">
      <c r="B170" s="21"/>
    </row>
    <row r="171" spans="2:2" x14ac:dyDescent="0.2">
      <c r="B171" s="21"/>
    </row>
    <row r="172" spans="2:2" x14ac:dyDescent="0.2">
      <c r="B172" s="21"/>
    </row>
    <row r="173" spans="2:2" x14ac:dyDescent="0.2">
      <c r="B173" s="21"/>
    </row>
    <row r="174" spans="2:2" x14ac:dyDescent="0.2">
      <c r="B174" s="21"/>
    </row>
    <row r="175" spans="2:2" x14ac:dyDescent="0.2">
      <c r="B175" s="21"/>
    </row>
    <row r="176" spans="2:2" x14ac:dyDescent="0.2">
      <c r="B176" s="21"/>
    </row>
    <row r="177" spans="2:2" x14ac:dyDescent="0.2">
      <c r="B177" s="21"/>
    </row>
    <row r="178" spans="2:2" x14ac:dyDescent="0.2">
      <c r="B178" s="21"/>
    </row>
    <row r="179" spans="2:2" x14ac:dyDescent="0.2">
      <c r="B179" s="21"/>
    </row>
    <row r="180" spans="2:2" x14ac:dyDescent="0.2">
      <c r="B180" s="21"/>
    </row>
    <row r="181" spans="2:2" x14ac:dyDescent="0.2">
      <c r="B181" s="21"/>
    </row>
    <row r="182" spans="2:2" x14ac:dyDescent="0.2">
      <c r="B182" s="21"/>
    </row>
    <row r="183" spans="2:2" x14ac:dyDescent="0.2">
      <c r="B183" s="21"/>
    </row>
    <row r="184" spans="2:2" x14ac:dyDescent="0.2">
      <c r="B184" s="21"/>
    </row>
    <row r="185" spans="2:2" x14ac:dyDescent="0.2">
      <c r="B185" s="21"/>
    </row>
    <row r="186" spans="2:2" x14ac:dyDescent="0.2">
      <c r="B186" s="21"/>
    </row>
    <row r="187" spans="2:2" x14ac:dyDescent="0.2">
      <c r="B187" s="21"/>
    </row>
    <row r="188" spans="2:2" x14ac:dyDescent="0.2">
      <c r="B188" s="21"/>
    </row>
    <row r="189" spans="2:2" x14ac:dyDescent="0.2">
      <c r="B189" s="21"/>
    </row>
    <row r="190" spans="2:2" x14ac:dyDescent="0.2">
      <c r="B190" s="21"/>
    </row>
    <row r="191" spans="2:2" x14ac:dyDescent="0.2">
      <c r="B191" s="21"/>
    </row>
    <row r="192" spans="2:2" x14ac:dyDescent="0.2">
      <c r="B192" s="21"/>
    </row>
    <row r="193" spans="2:2" x14ac:dyDescent="0.2">
      <c r="B193" s="21"/>
    </row>
    <row r="194" spans="2:2" x14ac:dyDescent="0.2">
      <c r="B194" s="21"/>
    </row>
    <row r="195" spans="2:2" x14ac:dyDescent="0.2">
      <c r="B195" s="21"/>
    </row>
    <row r="196" spans="2:2" x14ac:dyDescent="0.2">
      <c r="B196" s="21"/>
    </row>
    <row r="197" spans="2:2" x14ac:dyDescent="0.2">
      <c r="B197" s="21"/>
    </row>
    <row r="198" spans="2:2" x14ac:dyDescent="0.2">
      <c r="B198" s="21"/>
    </row>
    <row r="199" spans="2:2" x14ac:dyDescent="0.2">
      <c r="B199" s="21"/>
    </row>
    <row r="200" spans="2:2" x14ac:dyDescent="0.2">
      <c r="B200" s="21"/>
    </row>
    <row r="201" spans="2:2" x14ac:dyDescent="0.2">
      <c r="B201" s="21"/>
    </row>
    <row r="202" spans="2:2" x14ac:dyDescent="0.2">
      <c r="B202" s="21"/>
    </row>
    <row r="203" spans="2:2" x14ac:dyDescent="0.2">
      <c r="B203" s="21"/>
    </row>
    <row r="204" spans="2:2" x14ac:dyDescent="0.2">
      <c r="B204" s="21"/>
    </row>
    <row r="205" spans="2:2" x14ac:dyDescent="0.2">
      <c r="B205" s="21"/>
    </row>
    <row r="206" spans="2:2" x14ac:dyDescent="0.2">
      <c r="B206" s="21"/>
    </row>
    <row r="207" spans="2:2" x14ac:dyDescent="0.2">
      <c r="B207" s="21"/>
    </row>
    <row r="208" spans="2:2" x14ac:dyDescent="0.2">
      <c r="B208" s="21"/>
    </row>
    <row r="209" spans="2:2" x14ac:dyDescent="0.2">
      <c r="B209" s="21"/>
    </row>
    <row r="210" spans="2:2" x14ac:dyDescent="0.2">
      <c r="B210" s="21"/>
    </row>
    <row r="211" spans="2:2" x14ac:dyDescent="0.2">
      <c r="B211" s="21"/>
    </row>
    <row r="212" spans="2:2" x14ac:dyDescent="0.2">
      <c r="B212" s="21"/>
    </row>
    <row r="213" spans="2:2" x14ac:dyDescent="0.2">
      <c r="B213" s="21"/>
    </row>
    <row r="214" spans="2:2" x14ac:dyDescent="0.2">
      <c r="B214" s="21"/>
    </row>
    <row r="215" spans="2:2" x14ac:dyDescent="0.2">
      <c r="B215" s="21"/>
    </row>
    <row r="216" spans="2:2" x14ac:dyDescent="0.2">
      <c r="B216" s="21"/>
    </row>
  </sheetData>
  <mergeCells count="3">
    <mergeCell ref="H1:K1"/>
    <mergeCell ref="A4:A5"/>
    <mergeCell ref="D4:E4"/>
  </mergeCells>
  <hyperlinks>
    <hyperlink ref="H1:J1" location="Index!A1" display="Regresar al Índice" xr:uid="{00000000-0004-0000-0E00-000000000000}"/>
    <hyperlink ref="H1:I1" location="Index!A1" display="Regresar al Índice" xr:uid="{00000000-0004-0000-0E00-000001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169CF-B16E-4B90-9D0B-5AD3AE6F5CA6}">
  <sheetPr codeName="Hoja2"/>
  <dimension ref="A1:I39"/>
  <sheetViews>
    <sheetView workbookViewId="0">
      <selection activeCell="A2" sqref="A2"/>
    </sheetView>
  </sheetViews>
  <sheetFormatPr baseColWidth="10" defaultRowHeight="12.75" x14ac:dyDescent="0.2"/>
  <cols>
    <col min="1" max="16384" width="11.42578125" style="107"/>
  </cols>
  <sheetData>
    <row r="1" spans="1:9" x14ac:dyDescent="0.2">
      <c r="A1" s="107" t="s">
        <v>1483</v>
      </c>
      <c r="H1" s="408" t="s">
        <v>38</v>
      </c>
      <c r="I1" s="408"/>
    </row>
    <row r="6" spans="1:9" ht="38.25" x14ac:dyDescent="0.2">
      <c r="A6" s="254" t="s">
        <v>2</v>
      </c>
      <c r="B6" s="254" t="s">
        <v>53</v>
      </c>
      <c r="C6" s="254" t="s">
        <v>1354</v>
      </c>
      <c r="D6" s="254" t="s">
        <v>1355</v>
      </c>
      <c r="E6" s="254" t="s">
        <v>1281</v>
      </c>
      <c r="F6" s="254" t="s">
        <v>1356</v>
      </c>
    </row>
    <row r="7" spans="1:9" ht="25.5" x14ac:dyDescent="0.2">
      <c r="A7" s="154" t="s">
        <v>3</v>
      </c>
      <c r="B7" s="155">
        <v>22018</v>
      </c>
      <c r="C7" s="155">
        <v>1267</v>
      </c>
      <c r="D7" s="155">
        <v>20751</v>
      </c>
      <c r="E7" s="406"/>
      <c r="F7" s="156">
        <v>0.94199999999999995</v>
      </c>
    </row>
    <row r="8" spans="1:9" ht="25.5" x14ac:dyDescent="0.2">
      <c r="A8" s="157" t="s">
        <v>4</v>
      </c>
      <c r="B8" s="158">
        <v>47742</v>
      </c>
      <c r="C8" s="158">
        <v>1546</v>
      </c>
      <c r="D8" s="158">
        <v>42765</v>
      </c>
      <c r="E8" s="158">
        <v>3431</v>
      </c>
      <c r="F8" s="159">
        <v>0.89600000000000002</v>
      </c>
    </row>
    <row r="9" spans="1:9" ht="38.25" x14ac:dyDescent="0.2">
      <c r="A9" s="154" t="s">
        <v>5</v>
      </c>
      <c r="B9" s="155">
        <v>23252</v>
      </c>
      <c r="C9" s="155">
        <v>1355</v>
      </c>
      <c r="D9" s="155">
        <v>21897</v>
      </c>
      <c r="E9" s="406"/>
      <c r="F9" s="156">
        <v>0.94199999999999995</v>
      </c>
    </row>
    <row r="10" spans="1:9" x14ac:dyDescent="0.2">
      <c r="A10" s="157" t="s">
        <v>6</v>
      </c>
      <c r="B10" s="158">
        <v>20665</v>
      </c>
      <c r="C10" s="163">
        <v>424</v>
      </c>
      <c r="D10" s="158">
        <v>20241</v>
      </c>
      <c r="E10" s="407"/>
      <c r="F10" s="159">
        <v>0.97899999999999998</v>
      </c>
    </row>
    <row r="11" spans="1:9" x14ac:dyDescent="0.2">
      <c r="A11" s="154" t="s">
        <v>7</v>
      </c>
      <c r="B11" s="155">
        <v>71968</v>
      </c>
      <c r="C11" s="155">
        <v>1448</v>
      </c>
      <c r="D11" s="155">
        <v>70520</v>
      </c>
      <c r="E11" s="406"/>
      <c r="F11" s="156">
        <v>0.98</v>
      </c>
    </row>
    <row r="12" spans="1:9" x14ac:dyDescent="0.2">
      <c r="A12" s="157" t="s">
        <v>8</v>
      </c>
      <c r="B12" s="158">
        <v>47685</v>
      </c>
      <c r="C12" s="158">
        <v>3771</v>
      </c>
      <c r="D12" s="158">
        <v>42431</v>
      </c>
      <c r="E12" s="158">
        <v>1483</v>
      </c>
      <c r="F12" s="159">
        <v>0.89</v>
      </c>
    </row>
    <row r="13" spans="1:9" ht="25.5" x14ac:dyDescent="0.2">
      <c r="A13" s="154" t="s">
        <v>9</v>
      </c>
      <c r="B13" s="155">
        <v>217583</v>
      </c>
      <c r="C13" s="155">
        <v>7705</v>
      </c>
      <c r="D13" s="155">
        <v>209878</v>
      </c>
      <c r="E13" s="406"/>
      <c r="F13" s="156">
        <v>0.96499999999999997</v>
      </c>
    </row>
    <row r="14" spans="1:9" x14ac:dyDescent="0.2">
      <c r="A14" s="157" t="s">
        <v>10</v>
      </c>
      <c r="B14" s="158">
        <v>44494</v>
      </c>
      <c r="C14" s="158">
        <v>3067</v>
      </c>
      <c r="D14" s="158">
        <v>40605</v>
      </c>
      <c r="E14" s="163">
        <v>822</v>
      </c>
      <c r="F14" s="159">
        <v>0.91300000000000003</v>
      </c>
    </row>
    <row r="15" spans="1:9" x14ac:dyDescent="0.2">
      <c r="A15" s="154" t="s">
        <v>11</v>
      </c>
      <c r="B15" s="155">
        <v>15684</v>
      </c>
      <c r="C15" s="164">
        <v>377</v>
      </c>
      <c r="D15" s="155">
        <v>15307</v>
      </c>
      <c r="E15" s="406"/>
      <c r="F15" s="156">
        <v>0.97599999999999998</v>
      </c>
    </row>
    <row r="16" spans="1:9" x14ac:dyDescent="0.2">
      <c r="A16" s="157" t="s">
        <v>12</v>
      </c>
      <c r="B16" s="158">
        <v>27577</v>
      </c>
      <c r="C16" s="158">
        <v>1076</v>
      </c>
      <c r="D16" s="158">
        <v>26286</v>
      </c>
      <c r="E16" s="163">
        <v>215</v>
      </c>
      <c r="F16" s="159">
        <v>0.95299999999999996</v>
      </c>
    </row>
    <row r="17" spans="1:6" ht="25.5" x14ac:dyDescent="0.2">
      <c r="A17" s="154" t="s">
        <v>13</v>
      </c>
      <c r="B17" s="155">
        <v>367787</v>
      </c>
      <c r="C17" s="155">
        <v>17217</v>
      </c>
      <c r="D17" s="155">
        <v>350570</v>
      </c>
      <c r="E17" s="406"/>
      <c r="F17" s="156">
        <v>0.95299999999999996</v>
      </c>
    </row>
    <row r="18" spans="1:6" x14ac:dyDescent="0.2">
      <c r="A18" s="157" t="s">
        <v>14</v>
      </c>
      <c r="B18" s="158">
        <v>116174</v>
      </c>
      <c r="C18" s="158">
        <v>7490</v>
      </c>
      <c r="D18" s="158">
        <v>108684</v>
      </c>
      <c r="E18" s="407"/>
      <c r="F18" s="159">
        <v>0.93600000000000005</v>
      </c>
    </row>
    <row r="19" spans="1:6" x14ac:dyDescent="0.2">
      <c r="A19" s="154" t="s">
        <v>15</v>
      </c>
      <c r="B19" s="155">
        <v>59351</v>
      </c>
      <c r="C19" s="164">
        <v>874</v>
      </c>
      <c r="D19" s="155">
        <v>58385</v>
      </c>
      <c r="E19" s="164">
        <v>92</v>
      </c>
      <c r="F19" s="156">
        <v>0.98399999999999999</v>
      </c>
    </row>
    <row r="20" spans="1:6" x14ac:dyDescent="0.2">
      <c r="A20" s="157" t="s">
        <v>16</v>
      </c>
      <c r="B20" s="158">
        <v>68405</v>
      </c>
      <c r="C20" s="163">
        <v>232</v>
      </c>
      <c r="D20" s="158">
        <v>68116</v>
      </c>
      <c r="E20" s="163">
        <v>57</v>
      </c>
      <c r="F20" s="159">
        <v>0.996</v>
      </c>
    </row>
    <row r="21" spans="1:6" x14ac:dyDescent="0.2">
      <c r="A21" s="154" t="s">
        <v>0</v>
      </c>
      <c r="B21" s="155">
        <v>173711</v>
      </c>
      <c r="C21" s="155">
        <v>8943</v>
      </c>
      <c r="D21" s="155">
        <v>164768</v>
      </c>
      <c r="E21" s="406"/>
      <c r="F21" s="156">
        <v>0.94899999999999995</v>
      </c>
    </row>
    <row r="22" spans="1:6" x14ac:dyDescent="0.2">
      <c r="A22" s="157" t="s">
        <v>17</v>
      </c>
      <c r="B22" s="158">
        <v>83435</v>
      </c>
      <c r="C22" s="163">
        <v>307</v>
      </c>
      <c r="D22" s="158">
        <v>83128</v>
      </c>
      <c r="E22" s="407"/>
      <c r="F22" s="159">
        <v>0.996</v>
      </c>
    </row>
    <row r="23" spans="1:6" x14ac:dyDescent="0.2">
      <c r="A23" s="154" t="s">
        <v>18</v>
      </c>
      <c r="B23" s="155">
        <v>70015</v>
      </c>
      <c r="C23" s="155">
        <v>2308</v>
      </c>
      <c r="D23" s="155">
        <v>67372</v>
      </c>
      <c r="E23" s="164">
        <v>335</v>
      </c>
      <c r="F23" s="156">
        <v>0.96199999999999997</v>
      </c>
    </row>
    <row r="24" spans="1:6" x14ac:dyDescent="0.2">
      <c r="A24" s="157" t="s">
        <v>19</v>
      </c>
      <c r="B24" s="158">
        <v>23392</v>
      </c>
      <c r="C24" s="163">
        <v>714</v>
      </c>
      <c r="D24" s="158">
        <v>22594</v>
      </c>
      <c r="E24" s="163">
        <v>84</v>
      </c>
      <c r="F24" s="159">
        <v>0.96599999999999997</v>
      </c>
    </row>
    <row r="25" spans="1:6" x14ac:dyDescent="0.2">
      <c r="A25" s="154" t="s">
        <v>20</v>
      </c>
      <c r="B25" s="155">
        <v>91546</v>
      </c>
      <c r="C25" s="155">
        <v>11480</v>
      </c>
      <c r="D25" s="155">
        <v>79675</v>
      </c>
      <c r="E25" s="164">
        <v>391</v>
      </c>
      <c r="F25" s="156">
        <v>0.87</v>
      </c>
    </row>
    <row r="26" spans="1:6" x14ac:dyDescent="0.2">
      <c r="A26" s="157" t="s">
        <v>21</v>
      </c>
      <c r="B26" s="158">
        <v>67533</v>
      </c>
      <c r="C26" s="158">
        <v>2837</v>
      </c>
      <c r="D26" s="158">
        <v>64696</v>
      </c>
      <c r="E26" s="407"/>
      <c r="F26" s="159">
        <v>0.95799999999999996</v>
      </c>
    </row>
    <row r="27" spans="1:6" x14ac:dyDescent="0.2">
      <c r="A27" s="154" t="s">
        <v>22</v>
      </c>
      <c r="B27" s="155">
        <v>148410</v>
      </c>
      <c r="C27" s="155">
        <v>2558</v>
      </c>
      <c r="D27" s="155">
        <v>145852</v>
      </c>
      <c r="E27" s="406"/>
      <c r="F27" s="156">
        <v>0.98299999999999998</v>
      </c>
    </row>
    <row r="28" spans="1:6" x14ac:dyDescent="0.2">
      <c r="A28" s="157" t="s">
        <v>23</v>
      </c>
      <c r="B28" s="158">
        <v>51591</v>
      </c>
      <c r="C28" s="158">
        <v>3249</v>
      </c>
      <c r="D28" s="158">
        <v>48342</v>
      </c>
      <c r="E28" s="407"/>
      <c r="F28" s="159">
        <v>0.93700000000000006</v>
      </c>
    </row>
    <row r="29" spans="1:6" ht="25.5" x14ac:dyDescent="0.2">
      <c r="A29" s="154" t="s">
        <v>24</v>
      </c>
      <c r="B29" s="155">
        <v>37746</v>
      </c>
      <c r="C29" s="164">
        <v>688</v>
      </c>
      <c r="D29" s="155">
        <v>37058</v>
      </c>
      <c r="E29" s="406"/>
      <c r="F29" s="156">
        <v>0.98199999999999998</v>
      </c>
    </row>
    <row r="30" spans="1:6" ht="25.5" x14ac:dyDescent="0.2">
      <c r="A30" s="157" t="s">
        <v>25</v>
      </c>
      <c r="B30" s="158">
        <v>54541</v>
      </c>
      <c r="C30" s="158">
        <v>3459</v>
      </c>
      <c r="D30" s="158">
        <v>51082</v>
      </c>
      <c r="E30" s="407"/>
      <c r="F30" s="159">
        <v>0.93700000000000006</v>
      </c>
    </row>
    <row r="31" spans="1:6" x14ac:dyDescent="0.2">
      <c r="A31" s="154" t="s">
        <v>26</v>
      </c>
      <c r="B31" s="155">
        <v>48541</v>
      </c>
      <c r="C31" s="155">
        <v>3742</v>
      </c>
      <c r="D31" s="155">
        <v>44528</v>
      </c>
      <c r="E31" s="164">
        <v>271</v>
      </c>
      <c r="F31" s="156">
        <v>0.91700000000000004</v>
      </c>
    </row>
    <row r="32" spans="1:6" x14ac:dyDescent="0.2">
      <c r="A32" s="157" t="s">
        <v>27</v>
      </c>
      <c r="B32" s="158">
        <v>41354</v>
      </c>
      <c r="C32" s="158">
        <v>4222</v>
      </c>
      <c r="D32" s="158">
        <v>36336</v>
      </c>
      <c r="E32" s="163">
        <v>796</v>
      </c>
      <c r="F32" s="159">
        <v>0.879</v>
      </c>
    </row>
    <row r="33" spans="1:6" x14ac:dyDescent="0.2">
      <c r="A33" s="154" t="s">
        <v>28</v>
      </c>
      <c r="B33" s="155">
        <v>59281</v>
      </c>
      <c r="C33" s="155">
        <v>2502</v>
      </c>
      <c r="D33" s="155">
        <v>56779</v>
      </c>
      <c r="E33" s="406"/>
      <c r="F33" s="156">
        <v>0.95799999999999996</v>
      </c>
    </row>
    <row r="34" spans="1:6" x14ac:dyDescent="0.2">
      <c r="A34" s="157" t="s">
        <v>29</v>
      </c>
      <c r="B34" s="158">
        <v>50584</v>
      </c>
      <c r="C34" s="158">
        <v>3278</v>
      </c>
      <c r="D34" s="158">
        <v>45382</v>
      </c>
      <c r="E34" s="158">
        <v>1924</v>
      </c>
      <c r="F34" s="159">
        <v>0.89700000000000002</v>
      </c>
    </row>
    <row r="35" spans="1:6" x14ac:dyDescent="0.2">
      <c r="A35" s="154" t="s">
        <v>30</v>
      </c>
      <c r="B35" s="155">
        <v>25725</v>
      </c>
      <c r="C35" s="164">
        <v>117</v>
      </c>
      <c r="D35" s="155">
        <v>25608</v>
      </c>
      <c r="E35" s="406"/>
      <c r="F35" s="156">
        <v>0.995</v>
      </c>
    </row>
    <row r="36" spans="1:6" x14ac:dyDescent="0.2">
      <c r="A36" s="157" t="s">
        <v>31</v>
      </c>
      <c r="B36" s="158">
        <v>184652</v>
      </c>
      <c r="C36" s="158">
        <v>1544</v>
      </c>
      <c r="D36" s="158">
        <v>183108</v>
      </c>
      <c r="E36" s="407"/>
      <c r="F36" s="159">
        <v>0.99199999999999999</v>
      </c>
    </row>
    <row r="37" spans="1:6" x14ac:dyDescent="0.2">
      <c r="A37" s="154" t="s">
        <v>32</v>
      </c>
      <c r="B37" s="155">
        <v>65091</v>
      </c>
      <c r="C37" s="155">
        <v>4178</v>
      </c>
      <c r="D37" s="155">
        <v>60724</v>
      </c>
      <c r="E37" s="164">
        <v>189</v>
      </c>
      <c r="F37" s="156">
        <v>0.93300000000000005</v>
      </c>
    </row>
    <row r="38" spans="1:6" x14ac:dyDescent="0.2">
      <c r="A38" s="157" t="s">
        <v>33</v>
      </c>
      <c r="B38" s="158">
        <v>25068</v>
      </c>
      <c r="C38" s="158">
        <v>1437</v>
      </c>
      <c r="D38" s="158">
        <v>23631</v>
      </c>
      <c r="E38" s="407"/>
      <c r="F38" s="159">
        <v>0.94299999999999995</v>
      </c>
    </row>
    <row r="39" spans="1:6" x14ac:dyDescent="0.2">
      <c r="A39" s="165" t="s">
        <v>1</v>
      </c>
      <c r="B39" s="161">
        <v>2452601</v>
      </c>
      <c r="C39" s="161">
        <v>105412</v>
      </c>
      <c r="D39" s="161">
        <v>2337099</v>
      </c>
      <c r="E39" s="161">
        <v>10090</v>
      </c>
      <c r="F39" s="162">
        <v>0.95299999999999996</v>
      </c>
    </row>
  </sheetData>
  <mergeCells count="1">
    <mergeCell ref="H1:I1"/>
  </mergeCells>
  <hyperlinks>
    <hyperlink ref="H1:I1" location="Index!A1" display="Regresar al Índice" xr:uid="{2DF2C05F-3325-4AB9-A85C-2CBF7ABA5998}"/>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779DF-5185-4ED5-AAC7-018207A93874}">
  <sheetPr codeName="Hoja79"/>
  <dimension ref="A1:J216"/>
  <sheetViews>
    <sheetView zoomScaleNormal="100" workbookViewId="0">
      <selection activeCell="A2" sqref="A2"/>
    </sheetView>
  </sheetViews>
  <sheetFormatPr baseColWidth="10" defaultColWidth="11.42578125" defaultRowHeight="12.75" x14ac:dyDescent="0.2"/>
  <cols>
    <col min="1" max="1" width="27.140625" style="319" customWidth="1"/>
    <col min="2" max="2" width="14.5703125" style="86" customWidth="1"/>
    <col min="3" max="3" width="11.42578125" style="319" customWidth="1"/>
    <col min="4" max="4" width="11.5703125" style="319" customWidth="1"/>
    <col min="5" max="5" width="12.42578125" style="319" customWidth="1"/>
    <col min="6" max="6" width="5.85546875" style="319" bestFit="1" customWidth="1"/>
    <col min="7" max="7" width="7.85546875" style="319" bestFit="1" customWidth="1"/>
    <col min="8" max="8" width="6.140625" style="319" bestFit="1" customWidth="1"/>
    <col min="9" max="9" width="7.85546875" style="319" bestFit="1" customWidth="1"/>
    <col min="10" max="10" width="6" style="319" bestFit="1" customWidth="1"/>
    <col min="11" max="16384" width="11.42578125" style="319"/>
  </cols>
  <sheetData>
    <row r="1" spans="1:10" x14ac:dyDescent="0.2">
      <c r="A1" s="107" t="s">
        <v>1510</v>
      </c>
      <c r="H1" s="409" t="s">
        <v>38</v>
      </c>
      <c r="I1" s="409"/>
      <c r="J1" s="409"/>
    </row>
    <row r="2" spans="1:10" x14ac:dyDescent="0.2">
      <c r="A2" s="319" t="s">
        <v>278</v>
      </c>
    </row>
    <row r="3" spans="1:10" ht="13.5" thickBot="1" x14ac:dyDescent="0.25"/>
    <row r="4" spans="1:10" ht="19.5" customHeight="1" thickBot="1" x14ac:dyDescent="0.25">
      <c r="A4" s="420" t="s">
        <v>410</v>
      </c>
      <c r="B4" s="213">
        <v>2022</v>
      </c>
      <c r="C4" s="213">
        <v>2023</v>
      </c>
      <c r="D4" s="422" t="s">
        <v>418</v>
      </c>
      <c r="E4" s="422"/>
    </row>
    <row r="5" spans="1:10" ht="17.45" customHeight="1" thickBot="1" x14ac:dyDescent="0.25">
      <c r="A5" s="421"/>
      <c r="B5" s="219" t="s">
        <v>50</v>
      </c>
      <c r="C5" s="219" t="s">
        <v>40</v>
      </c>
      <c r="D5" s="219" t="s">
        <v>295</v>
      </c>
      <c r="E5" s="219" t="s">
        <v>296</v>
      </c>
    </row>
    <row r="6" spans="1:10" ht="17.45" customHeight="1" thickBot="1" x14ac:dyDescent="0.25">
      <c r="A6" s="211" t="s">
        <v>1478</v>
      </c>
      <c r="B6" s="210">
        <v>26489</v>
      </c>
      <c r="C6" s="210">
        <v>26514</v>
      </c>
      <c r="D6" s="204">
        <v>25</v>
      </c>
      <c r="E6" s="205">
        <v>8.9999999999999998E-4</v>
      </c>
    </row>
    <row r="7" spans="1:10" ht="17.45" customHeight="1" thickBot="1" x14ac:dyDescent="0.25">
      <c r="A7" s="209" t="s">
        <v>1087</v>
      </c>
      <c r="B7" s="116">
        <v>41568</v>
      </c>
      <c r="C7" s="116">
        <v>41596</v>
      </c>
      <c r="D7" s="196">
        <v>28</v>
      </c>
      <c r="E7" s="117">
        <v>6.9999999999999999E-4</v>
      </c>
    </row>
    <row r="8" spans="1:10" ht="17.45" customHeight="1" thickBot="1" x14ac:dyDescent="0.25">
      <c r="A8" s="211" t="s">
        <v>1088</v>
      </c>
      <c r="B8" s="210">
        <v>32488</v>
      </c>
      <c r="C8" s="210">
        <v>32671</v>
      </c>
      <c r="D8" s="204">
        <v>183</v>
      </c>
      <c r="E8" s="205">
        <v>5.5999999999999999E-3</v>
      </c>
    </row>
    <row r="9" spans="1:10" ht="17.45" customHeight="1" thickBot="1" x14ac:dyDescent="0.25">
      <c r="A9" s="209" t="s">
        <v>1089</v>
      </c>
      <c r="B9" s="116">
        <v>4153</v>
      </c>
      <c r="C9" s="116">
        <v>4183</v>
      </c>
      <c r="D9" s="196">
        <v>30</v>
      </c>
      <c r="E9" s="117">
        <v>7.1999999999999998E-3</v>
      </c>
    </row>
    <row r="10" spans="1:10" ht="17.45" customHeight="1" thickBot="1" x14ac:dyDescent="0.25">
      <c r="A10" s="211" t="s">
        <v>1090</v>
      </c>
      <c r="B10" s="204">
        <v>542</v>
      </c>
      <c r="C10" s="204">
        <v>565</v>
      </c>
      <c r="D10" s="204">
        <v>23</v>
      </c>
      <c r="E10" s="205">
        <v>4.24E-2</v>
      </c>
    </row>
    <row r="11" spans="1:10" ht="17.45" customHeight="1" thickBot="1" x14ac:dyDescent="0.25">
      <c r="A11" s="209" t="s">
        <v>1091</v>
      </c>
      <c r="B11" s="196">
        <v>276</v>
      </c>
      <c r="C11" s="196">
        <v>276</v>
      </c>
      <c r="D11" s="196">
        <v>0</v>
      </c>
      <c r="E11" s="117">
        <v>0</v>
      </c>
    </row>
    <row r="12" spans="1:10" ht="17.45" customHeight="1" thickBot="1" x14ac:dyDescent="0.25">
      <c r="A12" s="211" t="s">
        <v>1092</v>
      </c>
      <c r="B12" s="204">
        <v>159</v>
      </c>
      <c r="C12" s="204">
        <v>166</v>
      </c>
      <c r="D12" s="204">
        <v>7</v>
      </c>
      <c r="E12" s="205">
        <v>4.3999999999999997E-2</v>
      </c>
    </row>
    <row r="13" spans="1:10" ht="17.45" customHeight="1" thickBot="1" x14ac:dyDescent="0.25">
      <c r="A13" s="206" t="s">
        <v>299</v>
      </c>
      <c r="B13" s="122">
        <v>105675</v>
      </c>
      <c r="C13" s="122">
        <v>105971</v>
      </c>
      <c r="D13" s="207">
        <v>296</v>
      </c>
      <c r="E13" s="123">
        <v>2.8E-3</v>
      </c>
    </row>
    <row r="14" spans="1:10" x14ac:dyDescent="0.2">
      <c r="B14" s="21"/>
    </row>
    <row r="26" spans="1:5" x14ac:dyDescent="0.2">
      <c r="A26" s="107"/>
      <c r="B26" s="107"/>
      <c r="C26" s="107"/>
      <c r="D26" s="107"/>
      <c r="E26" s="107"/>
    </row>
    <row r="27" spans="1:5" x14ac:dyDescent="0.2">
      <c r="B27" s="21"/>
    </row>
    <row r="28" spans="1:5" x14ac:dyDescent="0.2">
      <c r="B28" s="21"/>
    </row>
    <row r="29" spans="1:5" x14ac:dyDescent="0.2">
      <c r="B29" s="21"/>
    </row>
    <row r="30" spans="1:5" x14ac:dyDescent="0.2">
      <c r="B30" s="21"/>
    </row>
    <row r="31" spans="1:5" x14ac:dyDescent="0.2">
      <c r="B31" s="21"/>
    </row>
    <row r="32" spans="1:5" x14ac:dyDescent="0.2">
      <c r="B32" s="21"/>
    </row>
    <row r="33" spans="2:2" x14ac:dyDescent="0.2">
      <c r="B33" s="21"/>
    </row>
    <row r="34" spans="2:2" x14ac:dyDescent="0.2">
      <c r="B34" s="21"/>
    </row>
    <row r="35" spans="2:2" x14ac:dyDescent="0.2">
      <c r="B35" s="21"/>
    </row>
    <row r="36" spans="2:2" x14ac:dyDescent="0.2">
      <c r="B36" s="21"/>
    </row>
    <row r="37" spans="2:2" x14ac:dyDescent="0.2">
      <c r="B37" s="21"/>
    </row>
    <row r="38" spans="2:2" x14ac:dyDescent="0.2">
      <c r="B38" s="21"/>
    </row>
    <row r="39" spans="2:2" x14ac:dyDescent="0.2">
      <c r="B39" s="21"/>
    </row>
    <row r="40" spans="2:2" x14ac:dyDescent="0.2">
      <c r="B40" s="21"/>
    </row>
    <row r="41" spans="2:2" x14ac:dyDescent="0.2">
      <c r="B41" s="21"/>
    </row>
    <row r="42" spans="2:2" x14ac:dyDescent="0.2">
      <c r="B42" s="21"/>
    </row>
    <row r="43" spans="2:2" x14ac:dyDescent="0.2">
      <c r="B43" s="21"/>
    </row>
    <row r="44" spans="2:2" x14ac:dyDescent="0.2">
      <c r="B44" s="21"/>
    </row>
    <row r="45" spans="2:2" x14ac:dyDescent="0.2">
      <c r="B45" s="21"/>
    </row>
    <row r="46" spans="2:2" x14ac:dyDescent="0.2">
      <c r="B46" s="21"/>
    </row>
    <row r="47" spans="2:2" x14ac:dyDescent="0.2">
      <c r="B47" s="21"/>
    </row>
    <row r="48" spans="2:2" x14ac:dyDescent="0.2">
      <c r="B48" s="21"/>
    </row>
    <row r="49" spans="2:2" x14ac:dyDescent="0.2">
      <c r="B49" s="21"/>
    </row>
    <row r="50" spans="2:2" x14ac:dyDescent="0.2">
      <c r="B50" s="21"/>
    </row>
    <row r="51" spans="2:2" x14ac:dyDescent="0.2">
      <c r="B51" s="21"/>
    </row>
    <row r="52" spans="2:2" x14ac:dyDescent="0.2">
      <c r="B52" s="21"/>
    </row>
    <row r="53" spans="2:2" x14ac:dyDescent="0.2">
      <c r="B53" s="21"/>
    </row>
    <row r="54" spans="2:2" x14ac:dyDescent="0.2">
      <c r="B54" s="21"/>
    </row>
    <row r="55" spans="2:2" x14ac:dyDescent="0.2">
      <c r="B55" s="21"/>
    </row>
    <row r="56" spans="2:2" x14ac:dyDescent="0.2">
      <c r="B56" s="21"/>
    </row>
    <row r="57" spans="2:2" x14ac:dyDescent="0.2">
      <c r="B57" s="21"/>
    </row>
    <row r="58" spans="2:2" x14ac:dyDescent="0.2">
      <c r="B58" s="21"/>
    </row>
    <row r="59" spans="2:2" x14ac:dyDescent="0.2">
      <c r="B59" s="21"/>
    </row>
    <row r="60" spans="2:2" x14ac:dyDescent="0.2">
      <c r="B60" s="21"/>
    </row>
    <row r="61" spans="2:2" x14ac:dyDescent="0.2">
      <c r="B61" s="21"/>
    </row>
    <row r="62" spans="2:2" x14ac:dyDescent="0.2">
      <c r="B62" s="21"/>
    </row>
    <row r="63" spans="2:2" x14ac:dyDescent="0.2">
      <c r="B63" s="21"/>
    </row>
    <row r="64" spans="2:2" x14ac:dyDescent="0.2">
      <c r="B64" s="21"/>
    </row>
    <row r="65" spans="2:2" x14ac:dyDescent="0.2">
      <c r="B65" s="21"/>
    </row>
    <row r="66" spans="2:2" x14ac:dyDescent="0.2">
      <c r="B66" s="21"/>
    </row>
    <row r="67" spans="2:2" x14ac:dyDescent="0.2">
      <c r="B67" s="21"/>
    </row>
    <row r="68" spans="2:2" x14ac:dyDescent="0.2">
      <c r="B68" s="21"/>
    </row>
    <row r="69" spans="2:2" x14ac:dyDescent="0.2">
      <c r="B69" s="21"/>
    </row>
    <row r="70" spans="2:2" x14ac:dyDescent="0.2">
      <c r="B70" s="21"/>
    </row>
    <row r="71" spans="2:2" x14ac:dyDescent="0.2">
      <c r="B71" s="21"/>
    </row>
    <row r="72" spans="2:2" x14ac:dyDescent="0.2">
      <c r="B72" s="21"/>
    </row>
    <row r="73" spans="2:2" x14ac:dyDescent="0.2">
      <c r="B73" s="21"/>
    </row>
    <row r="74" spans="2:2" x14ac:dyDescent="0.2">
      <c r="B74" s="21"/>
    </row>
    <row r="75" spans="2:2" x14ac:dyDescent="0.2">
      <c r="B75" s="21"/>
    </row>
    <row r="76" spans="2:2" x14ac:dyDescent="0.2">
      <c r="B76" s="21"/>
    </row>
    <row r="77" spans="2:2" x14ac:dyDescent="0.2">
      <c r="B77" s="21"/>
    </row>
    <row r="78" spans="2:2" x14ac:dyDescent="0.2">
      <c r="B78" s="21"/>
    </row>
    <row r="79" spans="2:2" x14ac:dyDescent="0.2">
      <c r="B79" s="21"/>
    </row>
    <row r="80" spans="2:2" x14ac:dyDescent="0.2">
      <c r="B80" s="21"/>
    </row>
    <row r="81" spans="2:2" x14ac:dyDescent="0.2">
      <c r="B81" s="21"/>
    </row>
    <row r="82" spans="2:2" x14ac:dyDescent="0.2">
      <c r="B82" s="21"/>
    </row>
    <row r="83" spans="2:2" x14ac:dyDescent="0.2">
      <c r="B83" s="21"/>
    </row>
    <row r="84" spans="2:2" x14ac:dyDescent="0.2">
      <c r="B84" s="21"/>
    </row>
    <row r="85" spans="2:2" x14ac:dyDescent="0.2">
      <c r="B85" s="21"/>
    </row>
    <row r="86" spans="2:2" x14ac:dyDescent="0.2">
      <c r="B86" s="21"/>
    </row>
    <row r="87" spans="2:2" x14ac:dyDescent="0.2">
      <c r="B87" s="21"/>
    </row>
    <row r="88" spans="2:2" x14ac:dyDescent="0.2">
      <c r="B88" s="21"/>
    </row>
    <row r="89" spans="2:2" x14ac:dyDescent="0.2">
      <c r="B89" s="21"/>
    </row>
    <row r="90" spans="2:2" x14ac:dyDescent="0.2">
      <c r="B90" s="21"/>
    </row>
    <row r="91" spans="2:2" x14ac:dyDescent="0.2">
      <c r="B91" s="21"/>
    </row>
    <row r="92" spans="2:2" x14ac:dyDescent="0.2">
      <c r="B92" s="21"/>
    </row>
    <row r="93" spans="2:2" x14ac:dyDescent="0.2">
      <c r="B93" s="21"/>
    </row>
    <row r="94" spans="2:2" x14ac:dyDescent="0.2">
      <c r="B94" s="21"/>
    </row>
    <row r="95" spans="2:2" x14ac:dyDescent="0.2">
      <c r="B95" s="21"/>
    </row>
    <row r="96" spans="2:2" x14ac:dyDescent="0.2">
      <c r="B96" s="21"/>
    </row>
    <row r="97" spans="2:2" x14ac:dyDescent="0.2">
      <c r="B97" s="21"/>
    </row>
    <row r="98" spans="2:2" x14ac:dyDescent="0.2">
      <c r="B98" s="21"/>
    </row>
    <row r="99" spans="2:2" x14ac:dyDescent="0.2">
      <c r="B99" s="21"/>
    </row>
    <row r="100" spans="2:2" x14ac:dyDescent="0.2">
      <c r="B100" s="21"/>
    </row>
    <row r="101" spans="2:2" x14ac:dyDescent="0.2">
      <c r="B101" s="21"/>
    </row>
    <row r="102" spans="2:2" x14ac:dyDescent="0.2">
      <c r="B102" s="21"/>
    </row>
    <row r="103" spans="2:2" x14ac:dyDescent="0.2">
      <c r="B103" s="21"/>
    </row>
    <row r="104" spans="2:2" x14ac:dyDescent="0.2">
      <c r="B104" s="21"/>
    </row>
    <row r="105" spans="2:2" x14ac:dyDescent="0.2">
      <c r="B105" s="21"/>
    </row>
    <row r="106" spans="2:2" x14ac:dyDescent="0.2">
      <c r="B106" s="21"/>
    </row>
    <row r="107" spans="2:2" x14ac:dyDescent="0.2">
      <c r="B107" s="21"/>
    </row>
    <row r="108" spans="2:2" x14ac:dyDescent="0.2">
      <c r="B108" s="21"/>
    </row>
    <row r="109" spans="2:2" x14ac:dyDescent="0.2">
      <c r="B109" s="21"/>
    </row>
    <row r="110" spans="2:2" x14ac:dyDescent="0.2">
      <c r="B110" s="21"/>
    </row>
    <row r="111" spans="2:2" x14ac:dyDescent="0.2">
      <c r="B111" s="21"/>
    </row>
    <row r="112" spans="2:2" x14ac:dyDescent="0.2">
      <c r="B112" s="21"/>
    </row>
    <row r="113" spans="2:2" x14ac:dyDescent="0.2">
      <c r="B113" s="21"/>
    </row>
    <row r="114" spans="2:2" x14ac:dyDescent="0.2">
      <c r="B114" s="21"/>
    </row>
    <row r="115" spans="2:2" x14ac:dyDescent="0.2">
      <c r="B115" s="21"/>
    </row>
    <row r="116" spans="2:2" x14ac:dyDescent="0.2">
      <c r="B116" s="21"/>
    </row>
    <row r="117" spans="2:2" x14ac:dyDescent="0.2">
      <c r="B117" s="21"/>
    </row>
    <row r="118" spans="2:2" x14ac:dyDescent="0.2">
      <c r="B118" s="21"/>
    </row>
    <row r="119" spans="2:2" x14ac:dyDescent="0.2">
      <c r="B119" s="21"/>
    </row>
    <row r="120" spans="2:2" x14ac:dyDescent="0.2">
      <c r="B120" s="21"/>
    </row>
    <row r="121" spans="2:2" x14ac:dyDescent="0.2">
      <c r="B121" s="21"/>
    </row>
    <row r="122" spans="2:2" x14ac:dyDescent="0.2">
      <c r="B122" s="21"/>
    </row>
    <row r="123" spans="2:2" x14ac:dyDescent="0.2">
      <c r="B123" s="21"/>
    </row>
    <row r="124" spans="2:2" x14ac:dyDescent="0.2">
      <c r="B124" s="21"/>
    </row>
    <row r="125" spans="2:2" x14ac:dyDescent="0.2">
      <c r="B125" s="21"/>
    </row>
    <row r="126" spans="2:2" x14ac:dyDescent="0.2">
      <c r="B126" s="21"/>
    </row>
    <row r="127" spans="2:2" x14ac:dyDescent="0.2">
      <c r="B127" s="21"/>
    </row>
    <row r="128" spans="2:2" x14ac:dyDescent="0.2">
      <c r="B128" s="21"/>
    </row>
    <row r="129" spans="2:2" x14ac:dyDescent="0.2">
      <c r="B129" s="21"/>
    </row>
    <row r="130" spans="2:2" x14ac:dyDescent="0.2">
      <c r="B130" s="21"/>
    </row>
    <row r="131" spans="2:2" x14ac:dyDescent="0.2">
      <c r="B131" s="21"/>
    </row>
    <row r="132" spans="2:2" x14ac:dyDescent="0.2">
      <c r="B132" s="21"/>
    </row>
    <row r="133" spans="2:2" x14ac:dyDescent="0.2">
      <c r="B133" s="21"/>
    </row>
    <row r="134" spans="2:2" x14ac:dyDescent="0.2">
      <c r="B134" s="21"/>
    </row>
    <row r="135" spans="2:2" x14ac:dyDescent="0.2">
      <c r="B135" s="21"/>
    </row>
    <row r="136" spans="2:2" x14ac:dyDescent="0.2">
      <c r="B136" s="21"/>
    </row>
    <row r="137" spans="2:2" x14ac:dyDescent="0.2">
      <c r="B137" s="21"/>
    </row>
    <row r="138" spans="2:2" x14ac:dyDescent="0.2">
      <c r="B138" s="21"/>
    </row>
    <row r="139" spans="2:2" x14ac:dyDescent="0.2">
      <c r="B139" s="21"/>
    </row>
    <row r="140" spans="2:2" x14ac:dyDescent="0.2">
      <c r="B140" s="21"/>
    </row>
    <row r="141" spans="2:2" x14ac:dyDescent="0.2">
      <c r="B141" s="21"/>
    </row>
    <row r="142" spans="2:2" x14ac:dyDescent="0.2">
      <c r="B142" s="21"/>
    </row>
    <row r="143" spans="2:2" x14ac:dyDescent="0.2">
      <c r="B143" s="21"/>
    </row>
    <row r="144" spans="2:2" x14ac:dyDescent="0.2">
      <c r="B144" s="21"/>
    </row>
    <row r="145" spans="2:2" x14ac:dyDescent="0.2">
      <c r="B145" s="21"/>
    </row>
    <row r="146" spans="2:2" x14ac:dyDescent="0.2">
      <c r="B146" s="21"/>
    </row>
    <row r="147" spans="2:2" x14ac:dyDescent="0.2">
      <c r="B147" s="21"/>
    </row>
    <row r="148" spans="2:2" x14ac:dyDescent="0.2">
      <c r="B148" s="21"/>
    </row>
    <row r="149" spans="2:2" x14ac:dyDescent="0.2">
      <c r="B149" s="21"/>
    </row>
    <row r="150" spans="2:2" x14ac:dyDescent="0.2">
      <c r="B150" s="21"/>
    </row>
    <row r="151" spans="2:2" x14ac:dyDescent="0.2">
      <c r="B151" s="21"/>
    </row>
    <row r="152" spans="2:2" x14ac:dyDescent="0.2">
      <c r="B152" s="21"/>
    </row>
    <row r="153" spans="2:2" x14ac:dyDescent="0.2">
      <c r="B153" s="21"/>
    </row>
    <row r="154" spans="2:2" x14ac:dyDescent="0.2">
      <c r="B154" s="21"/>
    </row>
    <row r="155" spans="2:2" x14ac:dyDescent="0.2">
      <c r="B155" s="21"/>
    </row>
    <row r="156" spans="2:2" x14ac:dyDescent="0.2">
      <c r="B156" s="21"/>
    </row>
    <row r="157" spans="2:2" x14ac:dyDescent="0.2">
      <c r="B157" s="21"/>
    </row>
    <row r="158" spans="2:2" x14ac:dyDescent="0.2">
      <c r="B158" s="21"/>
    </row>
    <row r="159" spans="2:2" x14ac:dyDescent="0.2">
      <c r="B159" s="21"/>
    </row>
    <row r="160" spans="2:2" x14ac:dyDescent="0.2">
      <c r="B160" s="21"/>
    </row>
    <row r="161" spans="2:2" x14ac:dyDescent="0.2">
      <c r="B161" s="21"/>
    </row>
    <row r="162" spans="2:2" x14ac:dyDescent="0.2">
      <c r="B162" s="21"/>
    </row>
    <row r="163" spans="2:2" x14ac:dyDescent="0.2">
      <c r="B163" s="21"/>
    </row>
    <row r="164" spans="2:2" x14ac:dyDescent="0.2">
      <c r="B164" s="21"/>
    </row>
    <row r="165" spans="2:2" x14ac:dyDescent="0.2">
      <c r="B165" s="21"/>
    </row>
    <row r="166" spans="2:2" x14ac:dyDescent="0.2">
      <c r="B166" s="21"/>
    </row>
    <row r="167" spans="2:2" x14ac:dyDescent="0.2">
      <c r="B167" s="21"/>
    </row>
    <row r="168" spans="2:2" x14ac:dyDescent="0.2">
      <c r="B168" s="21"/>
    </row>
    <row r="169" spans="2:2" x14ac:dyDescent="0.2">
      <c r="B169" s="21"/>
    </row>
    <row r="170" spans="2:2" x14ac:dyDescent="0.2">
      <c r="B170" s="21"/>
    </row>
    <row r="171" spans="2:2" x14ac:dyDescent="0.2">
      <c r="B171" s="21"/>
    </row>
    <row r="172" spans="2:2" x14ac:dyDescent="0.2">
      <c r="B172" s="21"/>
    </row>
    <row r="173" spans="2:2" x14ac:dyDescent="0.2">
      <c r="B173" s="21"/>
    </row>
    <row r="174" spans="2:2" x14ac:dyDescent="0.2">
      <c r="B174" s="21"/>
    </row>
    <row r="175" spans="2:2" x14ac:dyDescent="0.2">
      <c r="B175" s="21"/>
    </row>
    <row r="176" spans="2:2" x14ac:dyDescent="0.2">
      <c r="B176" s="21"/>
    </row>
    <row r="177" spans="2:2" x14ac:dyDescent="0.2">
      <c r="B177" s="21"/>
    </row>
    <row r="178" spans="2:2" x14ac:dyDescent="0.2">
      <c r="B178" s="21"/>
    </row>
    <row r="179" spans="2:2" x14ac:dyDescent="0.2">
      <c r="B179" s="21"/>
    </row>
    <row r="180" spans="2:2" x14ac:dyDescent="0.2">
      <c r="B180" s="21"/>
    </row>
    <row r="181" spans="2:2" x14ac:dyDescent="0.2">
      <c r="B181" s="21"/>
    </row>
    <row r="182" spans="2:2" x14ac:dyDescent="0.2">
      <c r="B182" s="21"/>
    </row>
    <row r="183" spans="2:2" x14ac:dyDescent="0.2">
      <c r="B183" s="21"/>
    </row>
    <row r="184" spans="2:2" x14ac:dyDescent="0.2">
      <c r="B184" s="21"/>
    </row>
    <row r="185" spans="2:2" x14ac:dyDescent="0.2">
      <c r="B185" s="21"/>
    </row>
    <row r="186" spans="2:2" x14ac:dyDescent="0.2">
      <c r="B186" s="21"/>
    </row>
    <row r="187" spans="2:2" x14ac:dyDescent="0.2">
      <c r="B187" s="21"/>
    </row>
    <row r="188" spans="2:2" x14ac:dyDescent="0.2">
      <c r="B188" s="21"/>
    </row>
    <row r="189" spans="2:2" x14ac:dyDescent="0.2">
      <c r="B189" s="21"/>
    </row>
    <row r="190" spans="2:2" x14ac:dyDescent="0.2">
      <c r="B190" s="21"/>
    </row>
    <row r="191" spans="2:2" x14ac:dyDescent="0.2">
      <c r="B191" s="21"/>
    </row>
    <row r="192" spans="2:2" x14ac:dyDescent="0.2">
      <c r="B192" s="21"/>
    </row>
    <row r="193" spans="2:2" x14ac:dyDescent="0.2">
      <c r="B193" s="21"/>
    </row>
    <row r="194" spans="2:2" x14ac:dyDescent="0.2">
      <c r="B194" s="21"/>
    </row>
    <row r="195" spans="2:2" x14ac:dyDescent="0.2">
      <c r="B195" s="21"/>
    </row>
    <row r="196" spans="2:2" x14ac:dyDescent="0.2">
      <c r="B196" s="21"/>
    </row>
    <row r="197" spans="2:2" x14ac:dyDescent="0.2">
      <c r="B197" s="21"/>
    </row>
    <row r="198" spans="2:2" x14ac:dyDescent="0.2">
      <c r="B198" s="21"/>
    </row>
    <row r="199" spans="2:2" x14ac:dyDescent="0.2">
      <c r="B199" s="21"/>
    </row>
    <row r="200" spans="2:2" x14ac:dyDescent="0.2">
      <c r="B200" s="21"/>
    </row>
    <row r="201" spans="2:2" x14ac:dyDescent="0.2">
      <c r="B201" s="21"/>
    </row>
    <row r="202" spans="2:2" x14ac:dyDescent="0.2">
      <c r="B202" s="21"/>
    </row>
    <row r="203" spans="2:2" x14ac:dyDescent="0.2">
      <c r="B203" s="21"/>
    </row>
    <row r="204" spans="2:2" x14ac:dyDescent="0.2">
      <c r="B204" s="21"/>
    </row>
    <row r="205" spans="2:2" x14ac:dyDescent="0.2">
      <c r="B205" s="21"/>
    </row>
    <row r="206" spans="2:2" x14ac:dyDescent="0.2">
      <c r="B206" s="21"/>
    </row>
    <row r="207" spans="2:2" x14ac:dyDescent="0.2">
      <c r="B207" s="21"/>
    </row>
    <row r="208" spans="2:2" x14ac:dyDescent="0.2">
      <c r="B208" s="21"/>
    </row>
    <row r="209" spans="2:2" x14ac:dyDescent="0.2">
      <c r="B209" s="21"/>
    </row>
    <row r="210" spans="2:2" x14ac:dyDescent="0.2">
      <c r="B210" s="21"/>
    </row>
    <row r="211" spans="2:2" x14ac:dyDescent="0.2">
      <c r="B211" s="21"/>
    </row>
    <row r="212" spans="2:2" x14ac:dyDescent="0.2">
      <c r="B212" s="21"/>
    </row>
    <row r="213" spans="2:2" x14ac:dyDescent="0.2">
      <c r="B213" s="21"/>
    </row>
    <row r="214" spans="2:2" x14ac:dyDescent="0.2">
      <c r="B214" s="21"/>
    </row>
    <row r="215" spans="2:2" x14ac:dyDescent="0.2">
      <c r="B215" s="21"/>
    </row>
    <row r="216" spans="2:2" x14ac:dyDescent="0.2">
      <c r="B216" s="21"/>
    </row>
  </sheetData>
  <mergeCells count="3">
    <mergeCell ref="H1:J1"/>
    <mergeCell ref="A4:A5"/>
    <mergeCell ref="D4:E4"/>
  </mergeCells>
  <hyperlinks>
    <hyperlink ref="H1:I1" location="Index!A1" display="Regresar al Índice" xr:uid="{257A241B-63B2-45C6-8EB5-062FE19CCEC3}"/>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46"/>
  <dimension ref="A1:I216"/>
  <sheetViews>
    <sheetView zoomScaleNormal="100" workbookViewId="0">
      <selection activeCell="A2" sqref="A2"/>
    </sheetView>
  </sheetViews>
  <sheetFormatPr baseColWidth="10" defaultColWidth="9.140625" defaultRowHeight="12.75" x14ac:dyDescent="0.2"/>
  <cols>
    <col min="1" max="1" width="70.7109375" style="26" customWidth="1"/>
    <col min="2" max="2" width="15.7109375" style="25" customWidth="1"/>
    <col min="3" max="4" width="15.7109375" style="26" customWidth="1"/>
    <col min="5" max="16384" width="9.140625" style="26"/>
  </cols>
  <sheetData>
    <row r="1" spans="1:9" x14ac:dyDescent="0.2">
      <c r="A1" s="107" t="s">
        <v>1511</v>
      </c>
      <c r="H1" s="409" t="s">
        <v>38</v>
      </c>
      <c r="I1" s="409"/>
    </row>
    <row r="2" spans="1:9" x14ac:dyDescent="0.2">
      <c r="A2" s="26" t="s">
        <v>349</v>
      </c>
    </row>
    <row r="3" spans="1:9" x14ac:dyDescent="0.2">
      <c r="A3" s="26" t="s">
        <v>350</v>
      </c>
    </row>
    <row r="5" spans="1:9" ht="25.5" x14ac:dyDescent="0.2">
      <c r="A5" s="313" t="s">
        <v>351</v>
      </c>
      <c r="B5" s="313" t="s">
        <v>424</v>
      </c>
      <c r="C5" s="313" t="s">
        <v>289</v>
      </c>
      <c r="D5" s="313" t="s">
        <v>425</v>
      </c>
    </row>
    <row r="6" spans="1:9" x14ac:dyDescent="0.2">
      <c r="A6" s="314" t="s">
        <v>352</v>
      </c>
      <c r="B6" s="156">
        <v>0.32800000000000001</v>
      </c>
      <c r="C6" s="155">
        <v>17837</v>
      </c>
      <c r="D6" s="156">
        <v>0.109</v>
      </c>
    </row>
    <row r="7" spans="1:9" x14ac:dyDescent="0.2">
      <c r="A7" s="315" t="s">
        <v>353</v>
      </c>
      <c r="B7" s="159">
        <v>0.17</v>
      </c>
      <c r="C7" s="158">
        <v>9543</v>
      </c>
      <c r="D7" s="159">
        <v>0.113</v>
      </c>
    </row>
    <row r="8" spans="1:9" x14ac:dyDescent="0.2">
      <c r="A8" s="314" t="s">
        <v>355</v>
      </c>
      <c r="B8" s="156">
        <v>0.14199999999999999</v>
      </c>
      <c r="C8" s="155">
        <v>9560</v>
      </c>
      <c r="D8" s="156">
        <v>0.13900000000000001</v>
      </c>
    </row>
    <row r="9" spans="1:9" x14ac:dyDescent="0.2">
      <c r="A9" s="315" t="s">
        <v>354</v>
      </c>
      <c r="B9" s="159">
        <v>9.5000000000000001E-2</v>
      </c>
      <c r="C9" s="163">
        <v>-342</v>
      </c>
      <c r="D9" s="159">
        <v>-6.0000000000000001E-3</v>
      </c>
    </row>
    <row r="10" spans="1:9" x14ac:dyDescent="0.2">
      <c r="A10" s="314" t="s">
        <v>357</v>
      </c>
      <c r="B10" s="156">
        <v>5.2999999999999999E-2</v>
      </c>
      <c r="C10" s="164">
        <v>946</v>
      </c>
      <c r="D10" s="156">
        <v>3.3000000000000002E-2</v>
      </c>
    </row>
    <row r="11" spans="1:9" x14ac:dyDescent="0.2">
      <c r="A11" s="315" t="s">
        <v>358</v>
      </c>
      <c r="B11" s="159">
        <v>3.6999999999999998E-2</v>
      </c>
      <c r="C11" s="163">
        <v>131</v>
      </c>
      <c r="D11" s="159">
        <v>6.0000000000000001E-3</v>
      </c>
    </row>
    <row r="12" spans="1:9" ht="25.5" x14ac:dyDescent="0.2">
      <c r="A12" s="314" t="s">
        <v>356</v>
      </c>
      <c r="B12" s="156">
        <v>3.5000000000000003E-2</v>
      </c>
      <c r="C12" s="155">
        <v>2530</v>
      </c>
      <c r="D12" s="156">
        <v>0.15</v>
      </c>
    </row>
    <row r="13" spans="1:9" x14ac:dyDescent="0.2">
      <c r="A13" s="315" t="s">
        <v>360</v>
      </c>
      <c r="B13" s="159">
        <v>2.9000000000000001E-2</v>
      </c>
      <c r="C13" s="163">
        <v>-630</v>
      </c>
      <c r="D13" s="159">
        <v>-3.7999999999999999E-2</v>
      </c>
    </row>
    <row r="14" spans="1:9" x14ac:dyDescent="0.2">
      <c r="A14" s="314" t="s">
        <v>359</v>
      </c>
      <c r="B14" s="156">
        <v>2.7E-2</v>
      </c>
      <c r="C14" s="155">
        <v>1333</v>
      </c>
      <c r="D14" s="156">
        <v>9.8000000000000004E-2</v>
      </c>
    </row>
    <row r="15" spans="1:9" x14ac:dyDescent="0.2">
      <c r="A15" s="315" t="s">
        <v>361</v>
      </c>
      <c r="B15" s="159">
        <v>2.1999999999999999E-2</v>
      </c>
      <c r="C15" s="158">
        <v>1378</v>
      </c>
      <c r="D15" s="159">
        <v>0.128</v>
      </c>
    </row>
    <row r="16" spans="1:9" x14ac:dyDescent="0.2">
      <c r="A16" s="314" t="s">
        <v>362</v>
      </c>
      <c r="B16" s="156">
        <v>6.2E-2</v>
      </c>
      <c r="C16" s="164">
        <v>-304</v>
      </c>
      <c r="D16" s="156">
        <v>-8.9999999999999993E-3</v>
      </c>
    </row>
    <row r="17" spans="1:4" x14ac:dyDescent="0.2">
      <c r="A17" s="316" t="s">
        <v>53</v>
      </c>
      <c r="B17" s="317">
        <v>1</v>
      </c>
      <c r="C17" s="318">
        <v>41982</v>
      </c>
      <c r="D17" s="317">
        <v>8.2000000000000003E-2</v>
      </c>
    </row>
    <row r="18" spans="1:4" x14ac:dyDescent="0.2">
      <c r="B18" s="21"/>
    </row>
    <row r="19" spans="1:4" x14ac:dyDescent="0.2">
      <c r="B19" s="21"/>
    </row>
    <row r="33" spans="2:2" x14ac:dyDescent="0.2">
      <c r="B33" s="21"/>
    </row>
    <row r="34" spans="2:2" x14ac:dyDescent="0.2">
      <c r="B34" s="21"/>
    </row>
    <row r="35" spans="2:2" x14ac:dyDescent="0.2">
      <c r="B35" s="21"/>
    </row>
    <row r="36" spans="2:2" x14ac:dyDescent="0.2">
      <c r="B36" s="21"/>
    </row>
    <row r="37" spans="2:2" x14ac:dyDescent="0.2">
      <c r="B37" s="21"/>
    </row>
    <row r="38" spans="2:2" x14ac:dyDescent="0.2">
      <c r="B38" s="21"/>
    </row>
    <row r="39" spans="2:2" x14ac:dyDescent="0.2">
      <c r="B39" s="21"/>
    </row>
    <row r="40" spans="2:2" x14ac:dyDescent="0.2">
      <c r="B40" s="21"/>
    </row>
    <row r="41" spans="2:2" x14ac:dyDescent="0.2">
      <c r="B41" s="21"/>
    </row>
    <row r="42" spans="2:2" x14ac:dyDescent="0.2">
      <c r="B42" s="21"/>
    </row>
    <row r="43" spans="2:2" x14ac:dyDescent="0.2">
      <c r="B43" s="21"/>
    </row>
    <row r="44" spans="2:2" x14ac:dyDescent="0.2">
      <c r="B44" s="21"/>
    </row>
    <row r="45" spans="2:2" x14ac:dyDescent="0.2">
      <c r="B45" s="21"/>
    </row>
    <row r="46" spans="2:2" x14ac:dyDescent="0.2">
      <c r="B46" s="21"/>
    </row>
    <row r="47" spans="2:2" x14ac:dyDescent="0.2">
      <c r="B47" s="21"/>
    </row>
    <row r="48" spans="2:2" x14ac:dyDescent="0.2">
      <c r="B48" s="21"/>
    </row>
    <row r="49" spans="2:2" x14ac:dyDescent="0.2">
      <c r="B49" s="21"/>
    </row>
    <row r="50" spans="2:2" x14ac:dyDescent="0.2">
      <c r="B50" s="21"/>
    </row>
    <row r="51" spans="2:2" x14ac:dyDescent="0.2">
      <c r="B51" s="21"/>
    </row>
    <row r="52" spans="2:2" x14ac:dyDescent="0.2">
      <c r="B52" s="21"/>
    </row>
    <row r="53" spans="2:2" x14ac:dyDescent="0.2">
      <c r="B53" s="21"/>
    </row>
    <row r="54" spans="2:2" x14ac:dyDescent="0.2">
      <c r="B54" s="21"/>
    </row>
    <row r="55" spans="2:2" x14ac:dyDescent="0.2">
      <c r="B55" s="21"/>
    </row>
    <row r="56" spans="2:2" x14ac:dyDescent="0.2">
      <c r="B56" s="21"/>
    </row>
    <row r="57" spans="2:2" x14ac:dyDescent="0.2">
      <c r="B57" s="21"/>
    </row>
    <row r="58" spans="2:2" x14ac:dyDescent="0.2">
      <c r="B58" s="21"/>
    </row>
    <row r="59" spans="2:2" x14ac:dyDescent="0.2">
      <c r="B59" s="21"/>
    </row>
    <row r="60" spans="2:2" x14ac:dyDescent="0.2">
      <c r="B60" s="21"/>
    </row>
    <row r="61" spans="2:2" x14ac:dyDescent="0.2">
      <c r="B61" s="21"/>
    </row>
    <row r="62" spans="2:2" x14ac:dyDescent="0.2">
      <c r="B62" s="21"/>
    </row>
    <row r="63" spans="2:2" x14ac:dyDescent="0.2">
      <c r="B63" s="21"/>
    </row>
    <row r="64" spans="2:2" x14ac:dyDescent="0.2">
      <c r="B64" s="21"/>
    </row>
    <row r="65" spans="2:2" x14ac:dyDescent="0.2">
      <c r="B65" s="21"/>
    </row>
    <row r="66" spans="2:2" x14ac:dyDescent="0.2">
      <c r="B66" s="21"/>
    </row>
    <row r="67" spans="2:2" x14ac:dyDescent="0.2">
      <c r="B67" s="21"/>
    </row>
    <row r="68" spans="2:2" x14ac:dyDescent="0.2">
      <c r="B68" s="21"/>
    </row>
    <row r="69" spans="2:2" x14ac:dyDescent="0.2">
      <c r="B69" s="21"/>
    </row>
    <row r="70" spans="2:2" x14ac:dyDescent="0.2">
      <c r="B70" s="21"/>
    </row>
    <row r="71" spans="2:2" x14ac:dyDescent="0.2">
      <c r="B71" s="21"/>
    </row>
    <row r="72" spans="2:2" x14ac:dyDescent="0.2">
      <c r="B72" s="21"/>
    </row>
    <row r="73" spans="2:2" x14ac:dyDescent="0.2">
      <c r="B73" s="21"/>
    </row>
    <row r="74" spans="2:2" x14ac:dyDescent="0.2">
      <c r="B74" s="21"/>
    </row>
    <row r="75" spans="2:2" x14ac:dyDescent="0.2">
      <c r="B75" s="21"/>
    </row>
    <row r="76" spans="2:2" x14ac:dyDescent="0.2">
      <c r="B76" s="21"/>
    </row>
    <row r="77" spans="2:2" x14ac:dyDescent="0.2">
      <c r="B77" s="21"/>
    </row>
    <row r="78" spans="2:2" x14ac:dyDescent="0.2">
      <c r="B78" s="21"/>
    </row>
    <row r="79" spans="2:2" x14ac:dyDescent="0.2">
      <c r="B79" s="21"/>
    </row>
    <row r="80" spans="2:2" x14ac:dyDescent="0.2">
      <c r="B80" s="21"/>
    </row>
    <row r="81" spans="2:2" x14ac:dyDescent="0.2">
      <c r="B81" s="21"/>
    </row>
    <row r="82" spans="2:2" x14ac:dyDescent="0.2">
      <c r="B82" s="21"/>
    </row>
    <row r="83" spans="2:2" x14ac:dyDescent="0.2">
      <c r="B83" s="21"/>
    </row>
    <row r="84" spans="2:2" x14ac:dyDescent="0.2">
      <c r="B84" s="21"/>
    </row>
    <row r="85" spans="2:2" x14ac:dyDescent="0.2">
      <c r="B85" s="21"/>
    </row>
    <row r="86" spans="2:2" x14ac:dyDescent="0.2">
      <c r="B86" s="21"/>
    </row>
    <row r="87" spans="2:2" x14ac:dyDescent="0.2">
      <c r="B87" s="21"/>
    </row>
    <row r="88" spans="2:2" x14ac:dyDescent="0.2">
      <c r="B88" s="21"/>
    </row>
    <row r="89" spans="2:2" x14ac:dyDescent="0.2">
      <c r="B89" s="21"/>
    </row>
    <row r="90" spans="2:2" x14ac:dyDescent="0.2">
      <c r="B90" s="21"/>
    </row>
    <row r="91" spans="2:2" x14ac:dyDescent="0.2">
      <c r="B91" s="21"/>
    </row>
    <row r="92" spans="2:2" x14ac:dyDescent="0.2">
      <c r="B92" s="21"/>
    </row>
    <row r="93" spans="2:2" x14ac:dyDescent="0.2">
      <c r="B93" s="21"/>
    </row>
    <row r="94" spans="2:2" x14ac:dyDescent="0.2">
      <c r="B94" s="21"/>
    </row>
    <row r="95" spans="2:2" x14ac:dyDescent="0.2">
      <c r="B95" s="21"/>
    </row>
    <row r="96" spans="2:2" x14ac:dyDescent="0.2">
      <c r="B96" s="21"/>
    </row>
    <row r="97" spans="2:2" x14ac:dyDescent="0.2">
      <c r="B97" s="21"/>
    </row>
    <row r="98" spans="2:2" x14ac:dyDescent="0.2">
      <c r="B98" s="21"/>
    </row>
    <row r="99" spans="2:2" x14ac:dyDescent="0.2">
      <c r="B99" s="21"/>
    </row>
    <row r="100" spans="2:2" x14ac:dyDescent="0.2">
      <c r="B100" s="21"/>
    </row>
    <row r="101" spans="2:2" x14ac:dyDescent="0.2">
      <c r="B101" s="21"/>
    </row>
    <row r="102" spans="2:2" x14ac:dyDescent="0.2">
      <c r="B102" s="21"/>
    </row>
    <row r="103" spans="2:2" x14ac:dyDescent="0.2">
      <c r="B103" s="21"/>
    </row>
    <row r="104" spans="2:2" x14ac:dyDescent="0.2">
      <c r="B104" s="21"/>
    </row>
    <row r="105" spans="2:2" x14ac:dyDescent="0.2">
      <c r="B105" s="21"/>
    </row>
    <row r="106" spans="2:2" x14ac:dyDescent="0.2">
      <c r="B106" s="21"/>
    </row>
    <row r="107" spans="2:2" x14ac:dyDescent="0.2">
      <c r="B107" s="21"/>
    </row>
    <row r="108" spans="2:2" x14ac:dyDescent="0.2">
      <c r="B108" s="21"/>
    </row>
    <row r="109" spans="2:2" x14ac:dyDescent="0.2">
      <c r="B109" s="21"/>
    </row>
    <row r="110" spans="2:2" x14ac:dyDescent="0.2">
      <c r="B110" s="21"/>
    </row>
    <row r="111" spans="2:2" x14ac:dyDescent="0.2">
      <c r="B111" s="21"/>
    </row>
    <row r="112" spans="2:2" x14ac:dyDescent="0.2">
      <c r="B112" s="21"/>
    </row>
    <row r="113" spans="2:2" x14ac:dyDescent="0.2">
      <c r="B113" s="21"/>
    </row>
    <row r="114" spans="2:2" x14ac:dyDescent="0.2">
      <c r="B114" s="21"/>
    </row>
    <row r="115" spans="2:2" x14ac:dyDescent="0.2">
      <c r="B115" s="21"/>
    </row>
    <row r="116" spans="2:2" x14ac:dyDescent="0.2">
      <c r="B116" s="21"/>
    </row>
    <row r="117" spans="2:2" x14ac:dyDescent="0.2">
      <c r="B117" s="21"/>
    </row>
    <row r="118" spans="2:2" x14ac:dyDescent="0.2">
      <c r="B118" s="21"/>
    </row>
    <row r="119" spans="2:2" x14ac:dyDescent="0.2">
      <c r="B119" s="21"/>
    </row>
    <row r="120" spans="2:2" x14ac:dyDescent="0.2">
      <c r="B120" s="21"/>
    </row>
    <row r="121" spans="2:2" x14ac:dyDescent="0.2">
      <c r="B121" s="21"/>
    </row>
    <row r="122" spans="2:2" x14ac:dyDescent="0.2">
      <c r="B122" s="21"/>
    </row>
    <row r="123" spans="2:2" x14ac:dyDescent="0.2">
      <c r="B123" s="21"/>
    </row>
    <row r="124" spans="2:2" x14ac:dyDescent="0.2">
      <c r="B124" s="21"/>
    </row>
    <row r="125" spans="2:2" x14ac:dyDescent="0.2">
      <c r="B125" s="21"/>
    </row>
    <row r="126" spans="2:2" x14ac:dyDescent="0.2">
      <c r="B126" s="21"/>
    </row>
    <row r="127" spans="2:2" x14ac:dyDescent="0.2">
      <c r="B127" s="21"/>
    </row>
    <row r="128" spans="2:2" x14ac:dyDescent="0.2">
      <c r="B128" s="21"/>
    </row>
    <row r="129" spans="2:2" x14ac:dyDescent="0.2">
      <c r="B129" s="21"/>
    </row>
    <row r="130" spans="2:2" x14ac:dyDescent="0.2">
      <c r="B130" s="21"/>
    </row>
    <row r="131" spans="2:2" x14ac:dyDescent="0.2">
      <c r="B131" s="21"/>
    </row>
    <row r="132" spans="2:2" x14ac:dyDescent="0.2">
      <c r="B132" s="21"/>
    </row>
    <row r="133" spans="2:2" x14ac:dyDescent="0.2">
      <c r="B133" s="21"/>
    </row>
    <row r="134" spans="2:2" x14ac:dyDescent="0.2">
      <c r="B134" s="21"/>
    </row>
    <row r="135" spans="2:2" x14ac:dyDescent="0.2">
      <c r="B135" s="21"/>
    </row>
    <row r="136" spans="2:2" x14ac:dyDescent="0.2">
      <c r="B136" s="21"/>
    </row>
    <row r="137" spans="2:2" x14ac:dyDescent="0.2">
      <c r="B137" s="21"/>
    </row>
    <row r="138" spans="2:2" x14ac:dyDescent="0.2">
      <c r="B138" s="21"/>
    </row>
    <row r="139" spans="2:2" x14ac:dyDescent="0.2">
      <c r="B139" s="21"/>
    </row>
    <row r="140" spans="2:2" x14ac:dyDescent="0.2">
      <c r="B140" s="21"/>
    </row>
    <row r="141" spans="2:2" x14ac:dyDescent="0.2">
      <c r="B141" s="21"/>
    </row>
    <row r="142" spans="2:2" x14ac:dyDescent="0.2">
      <c r="B142" s="21"/>
    </row>
    <row r="143" spans="2:2" x14ac:dyDescent="0.2">
      <c r="B143" s="21"/>
    </row>
    <row r="144" spans="2:2" x14ac:dyDescent="0.2">
      <c r="B144" s="21"/>
    </row>
    <row r="145" spans="2:2" x14ac:dyDescent="0.2">
      <c r="B145" s="21"/>
    </row>
    <row r="146" spans="2:2" x14ac:dyDescent="0.2">
      <c r="B146" s="21"/>
    </row>
    <row r="147" spans="2:2" x14ac:dyDescent="0.2">
      <c r="B147" s="21"/>
    </row>
    <row r="148" spans="2:2" x14ac:dyDescent="0.2">
      <c r="B148" s="21"/>
    </row>
    <row r="149" spans="2:2" x14ac:dyDescent="0.2">
      <c r="B149" s="21"/>
    </row>
    <row r="150" spans="2:2" x14ac:dyDescent="0.2">
      <c r="B150" s="21"/>
    </row>
    <row r="151" spans="2:2" x14ac:dyDescent="0.2">
      <c r="B151" s="21"/>
    </row>
    <row r="152" spans="2:2" x14ac:dyDescent="0.2">
      <c r="B152" s="21"/>
    </row>
    <row r="153" spans="2:2" x14ac:dyDescent="0.2">
      <c r="B153" s="21"/>
    </row>
    <row r="154" spans="2:2" x14ac:dyDescent="0.2">
      <c r="B154" s="21"/>
    </row>
    <row r="155" spans="2:2" x14ac:dyDescent="0.2">
      <c r="B155" s="21"/>
    </row>
    <row r="156" spans="2:2" x14ac:dyDescent="0.2">
      <c r="B156" s="21"/>
    </row>
    <row r="157" spans="2:2" x14ac:dyDescent="0.2">
      <c r="B157" s="21"/>
    </row>
    <row r="158" spans="2:2" x14ac:dyDescent="0.2">
      <c r="B158" s="21"/>
    </row>
    <row r="159" spans="2:2" x14ac:dyDescent="0.2">
      <c r="B159" s="21"/>
    </row>
    <row r="160" spans="2:2" x14ac:dyDescent="0.2">
      <c r="B160" s="21"/>
    </row>
    <row r="161" spans="2:2" x14ac:dyDescent="0.2">
      <c r="B161" s="21"/>
    </row>
    <row r="162" spans="2:2" x14ac:dyDescent="0.2">
      <c r="B162" s="21"/>
    </row>
    <row r="163" spans="2:2" x14ac:dyDescent="0.2">
      <c r="B163" s="21"/>
    </row>
    <row r="164" spans="2:2" x14ac:dyDescent="0.2">
      <c r="B164" s="21"/>
    </row>
    <row r="165" spans="2:2" x14ac:dyDescent="0.2">
      <c r="B165" s="21"/>
    </row>
    <row r="166" spans="2:2" x14ac:dyDescent="0.2">
      <c r="B166" s="21"/>
    </row>
    <row r="167" spans="2:2" x14ac:dyDescent="0.2">
      <c r="B167" s="21"/>
    </row>
    <row r="168" spans="2:2" x14ac:dyDescent="0.2">
      <c r="B168" s="21"/>
    </row>
    <row r="169" spans="2:2" x14ac:dyDescent="0.2">
      <c r="B169" s="21"/>
    </row>
    <row r="170" spans="2:2" x14ac:dyDescent="0.2">
      <c r="B170" s="21"/>
    </row>
    <row r="171" spans="2:2" x14ac:dyDescent="0.2">
      <c r="B171" s="21"/>
    </row>
    <row r="172" spans="2:2" x14ac:dyDescent="0.2">
      <c r="B172" s="21"/>
    </row>
    <row r="173" spans="2:2" x14ac:dyDescent="0.2">
      <c r="B173" s="21"/>
    </row>
    <row r="174" spans="2:2" x14ac:dyDescent="0.2">
      <c r="B174" s="21"/>
    </row>
    <row r="175" spans="2:2" x14ac:dyDescent="0.2">
      <c r="B175" s="21"/>
    </row>
    <row r="176" spans="2:2" x14ac:dyDescent="0.2">
      <c r="B176" s="21"/>
    </row>
    <row r="177" spans="2:2" x14ac:dyDescent="0.2">
      <c r="B177" s="21"/>
    </row>
    <row r="178" spans="2:2" x14ac:dyDescent="0.2">
      <c r="B178" s="21"/>
    </row>
    <row r="179" spans="2:2" x14ac:dyDescent="0.2">
      <c r="B179" s="21"/>
    </row>
    <row r="180" spans="2:2" x14ac:dyDescent="0.2">
      <c r="B180" s="21"/>
    </row>
    <row r="181" spans="2:2" x14ac:dyDescent="0.2">
      <c r="B181" s="21"/>
    </row>
    <row r="182" spans="2:2" x14ac:dyDescent="0.2">
      <c r="B182" s="21"/>
    </row>
    <row r="183" spans="2:2" x14ac:dyDescent="0.2">
      <c r="B183" s="21"/>
    </row>
    <row r="184" spans="2:2" x14ac:dyDescent="0.2">
      <c r="B184" s="21"/>
    </row>
    <row r="185" spans="2:2" x14ac:dyDescent="0.2">
      <c r="B185" s="21"/>
    </row>
    <row r="186" spans="2:2" x14ac:dyDescent="0.2">
      <c r="B186" s="21"/>
    </row>
    <row r="187" spans="2:2" x14ac:dyDescent="0.2">
      <c r="B187" s="21"/>
    </row>
    <row r="188" spans="2:2" x14ac:dyDescent="0.2">
      <c r="B188" s="21"/>
    </row>
    <row r="189" spans="2:2" x14ac:dyDescent="0.2">
      <c r="B189" s="21"/>
    </row>
    <row r="190" spans="2:2" x14ac:dyDescent="0.2">
      <c r="B190" s="21"/>
    </row>
    <row r="191" spans="2:2" x14ac:dyDescent="0.2">
      <c r="B191" s="21"/>
    </row>
    <row r="192" spans="2:2" x14ac:dyDescent="0.2">
      <c r="B192" s="21"/>
    </row>
    <row r="193" spans="2:2" x14ac:dyDescent="0.2">
      <c r="B193" s="21"/>
    </row>
    <row r="194" spans="2:2" x14ac:dyDescent="0.2">
      <c r="B194" s="21"/>
    </row>
    <row r="195" spans="2:2" x14ac:dyDescent="0.2">
      <c r="B195" s="21"/>
    </row>
    <row r="196" spans="2:2" x14ac:dyDescent="0.2">
      <c r="B196" s="21"/>
    </row>
    <row r="197" spans="2:2" x14ac:dyDescent="0.2">
      <c r="B197" s="21"/>
    </row>
    <row r="198" spans="2:2" x14ac:dyDescent="0.2">
      <c r="B198" s="21"/>
    </row>
    <row r="199" spans="2:2" x14ac:dyDescent="0.2">
      <c r="B199" s="21"/>
    </row>
    <row r="200" spans="2:2" x14ac:dyDescent="0.2">
      <c r="B200" s="21"/>
    </row>
    <row r="201" spans="2:2" x14ac:dyDescent="0.2">
      <c r="B201" s="21"/>
    </row>
    <row r="202" spans="2:2" x14ac:dyDescent="0.2">
      <c r="B202" s="21"/>
    </row>
    <row r="203" spans="2:2" x14ac:dyDescent="0.2">
      <c r="B203" s="21"/>
    </row>
    <row r="204" spans="2:2" x14ac:dyDescent="0.2">
      <c r="B204" s="21"/>
    </row>
    <row r="205" spans="2:2" x14ac:dyDescent="0.2">
      <c r="B205" s="21"/>
    </row>
    <row r="206" spans="2:2" x14ac:dyDescent="0.2">
      <c r="B206" s="21"/>
    </row>
    <row r="207" spans="2:2" x14ac:dyDescent="0.2">
      <c r="B207" s="21"/>
    </row>
    <row r="208" spans="2:2" x14ac:dyDescent="0.2">
      <c r="B208" s="21"/>
    </row>
    <row r="209" spans="2:2" x14ac:dyDescent="0.2">
      <c r="B209" s="21"/>
    </row>
    <row r="210" spans="2:2" x14ac:dyDescent="0.2">
      <c r="B210" s="21"/>
    </row>
    <row r="211" spans="2:2" x14ac:dyDescent="0.2">
      <c r="B211" s="21"/>
    </row>
    <row r="212" spans="2:2" x14ac:dyDescent="0.2">
      <c r="B212" s="21"/>
    </row>
    <row r="213" spans="2:2" x14ac:dyDescent="0.2">
      <c r="B213" s="21"/>
    </row>
    <row r="214" spans="2:2" x14ac:dyDescent="0.2">
      <c r="B214" s="21"/>
    </row>
    <row r="215" spans="2:2" x14ac:dyDescent="0.2">
      <c r="B215" s="21"/>
    </row>
    <row r="216" spans="2:2" x14ac:dyDescent="0.2">
      <c r="B216" s="21"/>
    </row>
  </sheetData>
  <mergeCells count="1">
    <mergeCell ref="H1:I1"/>
  </mergeCells>
  <hyperlinks>
    <hyperlink ref="H1:I1" location="Index!A1" display="Regresar al Índice" xr:uid="{00000000-0004-0000-1000-000000000000}"/>
  </hyperlinks>
  <pageMargins left="0.7" right="0.7" top="0.75" bottom="0.75" header="0.3" footer="0.3"/>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47"/>
  <dimension ref="A1:I216"/>
  <sheetViews>
    <sheetView topLeftCell="A4" zoomScaleNormal="100" workbookViewId="0">
      <selection activeCell="A2" sqref="A2"/>
    </sheetView>
  </sheetViews>
  <sheetFormatPr baseColWidth="10" defaultColWidth="9.140625" defaultRowHeight="12.75" x14ac:dyDescent="0.2"/>
  <cols>
    <col min="1" max="1" width="70.7109375" style="26" customWidth="1"/>
    <col min="2" max="2" width="15.7109375" style="25" customWidth="1"/>
    <col min="3" max="4" width="15.7109375" style="26" customWidth="1"/>
    <col min="5" max="16384" width="9.140625" style="26"/>
  </cols>
  <sheetData>
    <row r="1" spans="1:9" x14ac:dyDescent="0.2">
      <c r="A1" s="107" t="s">
        <v>1512</v>
      </c>
      <c r="H1" s="409" t="s">
        <v>38</v>
      </c>
      <c r="I1" s="409"/>
    </row>
    <row r="2" spans="1:9" x14ac:dyDescent="0.2">
      <c r="A2" s="26" t="s">
        <v>349</v>
      </c>
    </row>
    <row r="3" spans="1:9" x14ac:dyDescent="0.2">
      <c r="A3" s="26" t="s">
        <v>363</v>
      </c>
    </row>
    <row r="5" spans="1:9" ht="25.5" x14ac:dyDescent="0.2">
      <c r="A5" s="313" t="s">
        <v>351</v>
      </c>
      <c r="B5" s="313" t="s">
        <v>424</v>
      </c>
      <c r="C5" s="313" t="s">
        <v>289</v>
      </c>
      <c r="D5" s="313" t="s">
        <v>425</v>
      </c>
    </row>
    <row r="6" spans="1:9" ht="25.5" x14ac:dyDescent="0.2">
      <c r="A6" s="314" t="s">
        <v>356</v>
      </c>
      <c r="B6" s="156">
        <v>0.26800000000000002</v>
      </c>
      <c r="C6" s="155">
        <v>12095</v>
      </c>
      <c r="D6" s="156">
        <v>0.19500000000000001</v>
      </c>
    </row>
    <row r="7" spans="1:9" x14ac:dyDescent="0.2">
      <c r="A7" s="315" t="s">
        <v>352</v>
      </c>
      <c r="B7" s="159">
        <v>0.20799999999999999</v>
      </c>
      <c r="C7" s="158">
        <v>1294</v>
      </c>
      <c r="D7" s="159">
        <v>2.3E-2</v>
      </c>
    </row>
    <row r="8" spans="1:9" x14ac:dyDescent="0.2">
      <c r="A8" s="314" t="s">
        <v>355</v>
      </c>
      <c r="B8" s="156">
        <v>0.09</v>
      </c>
      <c r="C8" s="164">
        <v>528</v>
      </c>
      <c r="D8" s="156">
        <v>2.1999999999999999E-2</v>
      </c>
    </row>
    <row r="9" spans="1:9" x14ac:dyDescent="0.2">
      <c r="A9" s="315" t="s">
        <v>354</v>
      </c>
      <c r="B9" s="159">
        <v>8.8999999999999996E-2</v>
      </c>
      <c r="C9" s="158">
        <v>2159</v>
      </c>
      <c r="D9" s="159">
        <v>9.7000000000000003E-2</v>
      </c>
    </row>
    <row r="10" spans="1:9" x14ac:dyDescent="0.2">
      <c r="A10" s="314" t="s">
        <v>357</v>
      </c>
      <c r="B10" s="156">
        <v>8.5000000000000006E-2</v>
      </c>
      <c r="C10" s="164">
        <v>358</v>
      </c>
      <c r="D10" s="156">
        <v>1.6E-2</v>
      </c>
    </row>
    <row r="11" spans="1:9" x14ac:dyDescent="0.2">
      <c r="A11" s="315" t="s">
        <v>353</v>
      </c>
      <c r="B11" s="159">
        <v>5.8000000000000003E-2</v>
      </c>
      <c r="C11" s="163">
        <v>650</v>
      </c>
      <c r="D11" s="159">
        <v>4.2999999999999997E-2</v>
      </c>
    </row>
    <row r="12" spans="1:9" x14ac:dyDescent="0.2">
      <c r="A12" s="314" t="s">
        <v>358</v>
      </c>
      <c r="B12" s="156">
        <v>5.1999999999999998E-2</v>
      </c>
      <c r="C12" s="164">
        <v>-504</v>
      </c>
      <c r="D12" s="156">
        <v>-3.4000000000000002E-2</v>
      </c>
    </row>
    <row r="13" spans="1:9" x14ac:dyDescent="0.2">
      <c r="A13" s="315" t="s">
        <v>364</v>
      </c>
      <c r="B13" s="159">
        <v>2.9000000000000001E-2</v>
      </c>
      <c r="C13" s="163">
        <v>527</v>
      </c>
      <c r="D13" s="159">
        <v>7.0000000000000007E-2</v>
      </c>
    </row>
    <row r="14" spans="1:9" x14ac:dyDescent="0.2">
      <c r="A14" s="314" t="s">
        <v>365</v>
      </c>
      <c r="B14" s="156">
        <v>0.02</v>
      </c>
      <c r="C14" s="164">
        <v>-375</v>
      </c>
      <c r="D14" s="156">
        <v>-6.4000000000000001E-2</v>
      </c>
    </row>
    <row r="15" spans="1:9" x14ac:dyDescent="0.2">
      <c r="A15" s="315" t="s">
        <v>361</v>
      </c>
      <c r="B15" s="159">
        <v>1.6E-2</v>
      </c>
      <c r="C15" s="163">
        <v>108</v>
      </c>
      <c r="D15" s="159">
        <v>2.5000000000000001E-2</v>
      </c>
    </row>
    <row r="16" spans="1:9" x14ac:dyDescent="0.2">
      <c r="A16" s="314" t="s">
        <v>362</v>
      </c>
      <c r="B16" s="156">
        <v>8.5000000000000006E-2</v>
      </c>
      <c r="C16" s="164">
        <v>-726</v>
      </c>
      <c r="D16" s="156">
        <v>-0.03</v>
      </c>
    </row>
    <row r="17" spans="1:4" x14ac:dyDescent="0.2">
      <c r="A17" s="316" t="s">
        <v>53</v>
      </c>
      <c r="B17" s="317">
        <v>1</v>
      </c>
      <c r="C17" s="318">
        <v>16114</v>
      </c>
      <c r="D17" s="317">
        <v>6.2E-2</v>
      </c>
    </row>
    <row r="18" spans="1:4" x14ac:dyDescent="0.2">
      <c r="B18" s="21"/>
    </row>
    <row r="19" spans="1:4" x14ac:dyDescent="0.2">
      <c r="B19" s="21"/>
    </row>
    <row r="33" spans="2:2" x14ac:dyDescent="0.2">
      <c r="B33" s="21"/>
    </row>
    <row r="34" spans="2:2" x14ac:dyDescent="0.2">
      <c r="B34" s="21"/>
    </row>
    <row r="35" spans="2:2" x14ac:dyDescent="0.2">
      <c r="B35" s="21"/>
    </row>
    <row r="36" spans="2:2" x14ac:dyDescent="0.2">
      <c r="B36" s="21"/>
    </row>
    <row r="37" spans="2:2" x14ac:dyDescent="0.2">
      <c r="B37" s="21"/>
    </row>
    <row r="38" spans="2:2" x14ac:dyDescent="0.2">
      <c r="B38" s="21"/>
    </row>
    <row r="39" spans="2:2" x14ac:dyDescent="0.2">
      <c r="B39" s="21"/>
    </row>
    <row r="40" spans="2:2" x14ac:dyDescent="0.2">
      <c r="B40" s="21"/>
    </row>
    <row r="41" spans="2:2" x14ac:dyDescent="0.2">
      <c r="B41" s="21"/>
    </row>
    <row r="42" spans="2:2" x14ac:dyDescent="0.2">
      <c r="B42" s="21"/>
    </row>
    <row r="43" spans="2:2" x14ac:dyDescent="0.2">
      <c r="B43" s="21"/>
    </row>
    <row r="44" spans="2:2" x14ac:dyDescent="0.2">
      <c r="B44" s="21"/>
    </row>
    <row r="45" spans="2:2" x14ac:dyDescent="0.2">
      <c r="B45" s="21"/>
    </row>
    <row r="46" spans="2:2" x14ac:dyDescent="0.2">
      <c r="B46" s="21"/>
    </row>
    <row r="47" spans="2:2" x14ac:dyDescent="0.2">
      <c r="B47" s="21"/>
    </row>
    <row r="48" spans="2:2" x14ac:dyDescent="0.2">
      <c r="B48" s="21"/>
    </row>
    <row r="49" spans="2:2" x14ac:dyDescent="0.2">
      <c r="B49" s="21"/>
    </row>
    <row r="50" spans="2:2" x14ac:dyDescent="0.2">
      <c r="B50" s="21"/>
    </row>
    <row r="51" spans="2:2" x14ac:dyDescent="0.2">
      <c r="B51" s="21"/>
    </row>
    <row r="52" spans="2:2" x14ac:dyDescent="0.2">
      <c r="B52" s="21"/>
    </row>
    <row r="53" spans="2:2" x14ac:dyDescent="0.2">
      <c r="B53" s="21"/>
    </row>
    <row r="54" spans="2:2" x14ac:dyDescent="0.2">
      <c r="B54" s="21"/>
    </row>
    <row r="55" spans="2:2" x14ac:dyDescent="0.2">
      <c r="B55" s="21"/>
    </row>
    <row r="56" spans="2:2" x14ac:dyDescent="0.2">
      <c r="B56" s="21"/>
    </row>
    <row r="57" spans="2:2" x14ac:dyDescent="0.2">
      <c r="B57" s="21"/>
    </row>
    <row r="58" spans="2:2" x14ac:dyDescent="0.2">
      <c r="B58" s="21"/>
    </row>
    <row r="59" spans="2:2" x14ac:dyDescent="0.2">
      <c r="B59" s="21"/>
    </row>
    <row r="60" spans="2:2" x14ac:dyDescent="0.2">
      <c r="B60" s="21"/>
    </row>
    <row r="61" spans="2:2" x14ac:dyDescent="0.2">
      <c r="B61" s="21"/>
    </row>
    <row r="62" spans="2:2" x14ac:dyDescent="0.2">
      <c r="B62" s="21"/>
    </row>
    <row r="63" spans="2:2" x14ac:dyDescent="0.2">
      <c r="B63" s="21"/>
    </row>
    <row r="64" spans="2:2" x14ac:dyDescent="0.2">
      <c r="B64" s="21"/>
    </row>
    <row r="65" spans="2:2" x14ac:dyDescent="0.2">
      <c r="B65" s="21"/>
    </row>
    <row r="66" spans="2:2" x14ac:dyDescent="0.2">
      <c r="B66" s="21"/>
    </row>
    <row r="67" spans="2:2" x14ac:dyDescent="0.2">
      <c r="B67" s="21"/>
    </row>
    <row r="68" spans="2:2" x14ac:dyDescent="0.2">
      <c r="B68" s="21"/>
    </row>
    <row r="69" spans="2:2" x14ac:dyDescent="0.2">
      <c r="B69" s="21"/>
    </row>
    <row r="70" spans="2:2" x14ac:dyDescent="0.2">
      <c r="B70" s="21"/>
    </row>
    <row r="71" spans="2:2" x14ac:dyDescent="0.2">
      <c r="B71" s="21"/>
    </row>
    <row r="72" spans="2:2" x14ac:dyDescent="0.2">
      <c r="B72" s="21"/>
    </row>
    <row r="73" spans="2:2" x14ac:dyDescent="0.2">
      <c r="B73" s="21"/>
    </row>
    <row r="74" spans="2:2" x14ac:dyDescent="0.2">
      <c r="B74" s="21"/>
    </row>
    <row r="75" spans="2:2" x14ac:dyDescent="0.2">
      <c r="B75" s="21"/>
    </row>
    <row r="76" spans="2:2" x14ac:dyDescent="0.2">
      <c r="B76" s="21"/>
    </row>
    <row r="77" spans="2:2" x14ac:dyDescent="0.2">
      <c r="B77" s="21"/>
    </row>
    <row r="78" spans="2:2" x14ac:dyDescent="0.2">
      <c r="B78" s="21"/>
    </row>
    <row r="79" spans="2:2" x14ac:dyDescent="0.2">
      <c r="B79" s="21"/>
    </row>
    <row r="80" spans="2:2" x14ac:dyDescent="0.2">
      <c r="B80" s="21"/>
    </row>
    <row r="81" spans="2:2" x14ac:dyDescent="0.2">
      <c r="B81" s="21"/>
    </row>
    <row r="82" spans="2:2" x14ac:dyDescent="0.2">
      <c r="B82" s="21"/>
    </row>
    <row r="83" spans="2:2" x14ac:dyDescent="0.2">
      <c r="B83" s="21"/>
    </row>
    <row r="84" spans="2:2" x14ac:dyDescent="0.2">
      <c r="B84" s="21"/>
    </row>
    <row r="85" spans="2:2" x14ac:dyDescent="0.2">
      <c r="B85" s="21"/>
    </row>
    <row r="86" spans="2:2" x14ac:dyDescent="0.2">
      <c r="B86" s="21"/>
    </row>
    <row r="87" spans="2:2" x14ac:dyDescent="0.2">
      <c r="B87" s="21"/>
    </row>
    <row r="88" spans="2:2" x14ac:dyDescent="0.2">
      <c r="B88" s="21"/>
    </row>
    <row r="89" spans="2:2" x14ac:dyDescent="0.2">
      <c r="B89" s="21"/>
    </row>
    <row r="90" spans="2:2" x14ac:dyDescent="0.2">
      <c r="B90" s="21"/>
    </row>
    <row r="91" spans="2:2" x14ac:dyDescent="0.2">
      <c r="B91" s="21"/>
    </row>
    <row r="92" spans="2:2" x14ac:dyDescent="0.2">
      <c r="B92" s="21"/>
    </row>
    <row r="93" spans="2:2" x14ac:dyDescent="0.2">
      <c r="B93" s="21"/>
    </row>
    <row r="94" spans="2:2" x14ac:dyDescent="0.2">
      <c r="B94" s="21"/>
    </row>
    <row r="95" spans="2:2" x14ac:dyDescent="0.2">
      <c r="B95" s="21"/>
    </row>
    <row r="96" spans="2:2" x14ac:dyDescent="0.2">
      <c r="B96" s="21"/>
    </row>
    <row r="97" spans="2:2" x14ac:dyDescent="0.2">
      <c r="B97" s="21"/>
    </row>
    <row r="98" spans="2:2" x14ac:dyDescent="0.2">
      <c r="B98" s="21"/>
    </row>
    <row r="99" spans="2:2" x14ac:dyDescent="0.2">
      <c r="B99" s="21"/>
    </row>
    <row r="100" spans="2:2" x14ac:dyDescent="0.2">
      <c r="B100" s="21"/>
    </row>
    <row r="101" spans="2:2" x14ac:dyDescent="0.2">
      <c r="B101" s="21"/>
    </row>
    <row r="102" spans="2:2" x14ac:dyDescent="0.2">
      <c r="B102" s="21"/>
    </row>
    <row r="103" spans="2:2" x14ac:dyDescent="0.2">
      <c r="B103" s="21"/>
    </row>
    <row r="104" spans="2:2" x14ac:dyDescent="0.2">
      <c r="B104" s="21"/>
    </row>
    <row r="105" spans="2:2" x14ac:dyDescent="0.2">
      <c r="B105" s="21"/>
    </row>
    <row r="106" spans="2:2" x14ac:dyDescent="0.2">
      <c r="B106" s="21"/>
    </row>
    <row r="107" spans="2:2" x14ac:dyDescent="0.2">
      <c r="B107" s="21"/>
    </row>
    <row r="108" spans="2:2" x14ac:dyDescent="0.2">
      <c r="B108" s="21"/>
    </row>
    <row r="109" spans="2:2" x14ac:dyDescent="0.2">
      <c r="B109" s="21"/>
    </row>
    <row r="110" spans="2:2" x14ac:dyDescent="0.2">
      <c r="B110" s="21"/>
    </row>
    <row r="111" spans="2:2" x14ac:dyDescent="0.2">
      <c r="B111" s="21"/>
    </row>
    <row r="112" spans="2:2" x14ac:dyDescent="0.2">
      <c r="B112" s="21"/>
    </row>
    <row r="113" spans="2:2" x14ac:dyDescent="0.2">
      <c r="B113" s="21"/>
    </row>
    <row r="114" spans="2:2" x14ac:dyDescent="0.2">
      <c r="B114" s="21"/>
    </row>
    <row r="115" spans="2:2" x14ac:dyDescent="0.2">
      <c r="B115" s="21"/>
    </row>
    <row r="116" spans="2:2" x14ac:dyDescent="0.2">
      <c r="B116" s="21"/>
    </row>
    <row r="117" spans="2:2" x14ac:dyDescent="0.2">
      <c r="B117" s="21"/>
    </row>
    <row r="118" spans="2:2" x14ac:dyDescent="0.2">
      <c r="B118" s="21"/>
    </row>
    <row r="119" spans="2:2" x14ac:dyDescent="0.2">
      <c r="B119" s="21"/>
    </row>
    <row r="120" spans="2:2" x14ac:dyDescent="0.2">
      <c r="B120" s="21"/>
    </row>
    <row r="121" spans="2:2" x14ac:dyDescent="0.2">
      <c r="B121" s="21"/>
    </row>
    <row r="122" spans="2:2" x14ac:dyDescent="0.2">
      <c r="B122" s="21"/>
    </row>
    <row r="123" spans="2:2" x14ac:dyDescent="0.2">
      <c r="B123" s="21"/>
    </row>
    <row r="124" spans="2:2" x14ac:dyDescent="0.2">
      <c r="B124" s="21"/>
    </row>
    <row r="125" spans="2:2" x14ac:dyDescent="0.2">
      <c r="B125" s="21"/>
    </row>
    <row r="126" spans="2:2" x14ac:dyDescent="0.2">
      <c r="B126" s="21"/>
    </row>
    <row r="127" spans="2:2" x14ac:dyDescent="0.2">
      <c r="B127" s="21"/>
    </row>
    <row r="128" spans="2:2" x14ac:dyDescent="0.2">
      <c r="B128" s="21"/>
    </row>
    <row r="129" spans="2:2" x14ac:dyDescent="0.2">
      <c r="B129" s="21"/>
    </row>
    <row r="130" spans="2:2" x14ac:dyDescent="0.2">
      <c r="B130" s="21"/>
    </row>
    <row r="131" spans="2:2" x14ac:dyDescent="0.2">
      <c r="B131" s="21"/>
    </row>
    <row r="132" spans="2:2" x14ac:dyDescent="0.2">
      <c r="B132" s="21"/>
    </row>
    <row r="133" spans="2:2" x14ac:dyDescent="0.2">
      <c r="B133" s="21"/>
    </row>
    <row r="134" spans="2:2" x14ac:dyDescent="0.2">
      <c r="B134" s="21"/>
    </row>
    <row r="135" spans="2:2" x14ac:dyDescent="0.2">
      <c r="B135" s="21"/>
    </row>
    <row r="136" spans="2:2" x14ac:dyDescent="0.2">
      <c r="B136" s="21"/>
    </row>
    <row r="137" spans="2:2" x14ac:dyDescent="0.2">
      <c r="B137" s="21"/>
    </row>
    <row r="138" spans="2:2" x14ac:dyDescent="0.2">
      <c r="B138" s="21"/>
    </row>
    <row r="139" spans="2:2" x14ac:dyDescent="0.2">
      <c r="B139" s="21"/>
    </row>
    <row r="140" spans="2:2" x14ac:dyDescent="0.2">
      <c r="B140" s="21"/>
    </row>
    <row r="141" spans="2:2" x14ac:dyDescent="0.2">
      <c r="B141" s="21"/>
    </row>
    <row r="142" spans="2:2" x14ac:dyDescent="0.2">
      <c r="B142" s="21"/>
    </row>
    <row r="143" spans="2:2" x14ac:dyDescent="0.2">
      <c r="B143" s="21"/>
    </row>
    <row r="144" spans="2:2" x14ac:dyDescent="0.2">
      <c r="B144" s="21"/>
    </row>
    <row r="145" spans="2:2" x14ac:dyDescent="0.2">
      <c r="B145" s="21"/>
    </row>
    <row r="146" spans="2:2" x14ac:dyDescent="0.2">
      <c r="B146" s="21"/>
    </row>
    <row r="147" spans="2:2" x14ac:dyDescent="0.2">
      <c r="B147" s="21"/>
    </row>
    <row r="148" spans="2:2" x14ac:dyDescent="0.2">
      <c r="B148" s="21"/>
    </row>
    <row r="149" spans="2:2" x14ac:dyDescent="0.2">
      <c r="B149" s="21"/>
    </row>
    <row r="150" spans="2:2" x14ac:dyDescent="0.2">
      <c r="B150" s="21"/>
    </row>
    <row r="151" spans="2:2" x14ac:dyDescent="0.2">
      <c r="B151" s="21"/>
    </row>
    <row r="152" spans="2:2" x14ac:dyDescent="0.2">
      <c r="B152" s="21"/>
    </row>
    <row r="153" spans="2:2" x14ac:dyDescent="0.2">
      <c r="B153" s="21"/>
    </row>
    <row r="154" spans="2:2" x14ac:dyDescent="0.2">
      <c r="B154" s="21"/>
    </row>
    <row r="155" spans="2:2" x14ac:dyDescent="0.2">
      <c r="B155" s="21"/>
    </row>
    <row r="156" spans="2:2" x14ac:dyDescent="0.2">
      <c r="B156" s="21"/>
    </row>
    <row r="157" spans="2:2" x14ac:dyDescent="0.2">
      <c r="B157" s="21"/>
    </row>
    <row r="158" spans="2:2" x14ac:dyDescent="0.2">
      <c r="B158" s="21"/>
    </row>
    <row r="159" spans="2:2" x14ac:dyDescent="0.2">
      <c r="B159" s="21"/>
    </row>
    <row r="160" spans="2:2" x14ac:dyDescent="0.2">
      <c r="B160" s="21"/>
    </row>
    <row r="161" spans="2:2" x14ac:dyDescent="0.2">
      <c r="B161" s="21"/>
    </row>
    <row r="162" spans="2:2" x14ac:dyDescent="0.2">
      <c r="B162" s="21"/>
    </row>
    <row r="163" spans="2:2" x14ac:dyDescent="0.2">
      <c r="B163" s="21"/>
    </row>
    <row r="164" spans="2:2" x14ac:dyDescent="0.2">
      <c r="B164" s="21"/>
    </row>
    <row r="165" spans="2:2" x14ac:dyDescent="0.2">
      <c r="B165" s="21"/>
    </row>
    <row r="166" spans="2:2" x14ac:dyDescent="0.2">
      <c r="B166" s="21"/>
    </row>
    <row r="167" spans="2:2" x14ac:dyDescent="0.2">
      <c r="B167" s="21"/>
    </row>
    <row r="168" spans="2:2" x14ac:dyDescent="0.2">
      <c r="B168" s="21"/>
    </row>
    <row r="169" spans="2:2" x14ac:dyDescent="0.2">
      <c r="B169" s="21"/>
    </row>
    <row r="170" spans="2:2" x14ac:dyDescent="0.2">
      <c r="B170" s="21"/>
    </row>
    <row r="171" spans="2:2" x14ac:dyDescent="0.2">
      <c r="B171" s="21"/>
    </row>
    <row r="172" spans="2:2" x14ac:dyDescent="0.2">
      <c r="B172" s="21"/>
    </row>
    <row r="173" spans="2:2" x14ac:dyDescent="0.2">
      <c r="B173" s="21"/>
    </row>
    <row r="174" spans="2:2" x14ac:dyDescent="0.2">
      <c r="B174" s="21"/>
    </row>
    <row r="175" spans="2:2" x14ac:dyDescent="0.2">
      <c r="B175" s="21"/>
    </row>
    <row r="176" spans="2:2" x14ac:dyDescent="0.2">
      <c r="B176" s="21"/>
    </row>
    <row r="177" spans="2:2" x14ac:dyDescent="0.2">
      <c r="B177" s="21"/>
    </row>
    <row r="178" spans="2:2" x14ac:dyDescent="0.2">
      <c r="B178" s="21"/>
    </row>
    <row r="179" spans="2:2" x14ac:dyDescent="0.2">
      <c r="B179" s="21"/>
    </row>
    <row r="180" spans="2:2" x14ac:dyDescent="0.2">
      <c r="B180" s="21"/>
    </row>
    <row r="181" spans="2:2" x14ac:dyDescent="0.2">
      <c r="B181" s="21"/>
    </row>
    <row r="182" spans="2:2" x14ac:dyDescent="0.2">
      <c r="B182" s="21"/>
    </row>
    <row r="183" spans="2:2" x14ac:dyDescent="0.2">
      <c r="B183" s="21"/>
    </row>
    <row r="184" spans="2:2" x14ac:dyDescent="0.2">
      <c r="B184" s="21"/>
    </row>
    <row r="185" spans="2:2" x14ac:dyDescent="0.2">
      <c r="B185" s="21"/>
    </row>
    <row r="186" spans="2:2" x14ac:dyDescent="0.2">
      <c r="B186" s="21"/>
    </row>
    <row r="187" spans="2:2" x14ac:dyDescent="0.2">
      <c r="B187" s="21"/>
    </row>
    <row r="188" spans="2:2" x14ac:dyDescent="0.2">
      <c r="B188" s="21"/>
    </row>
    <row r="189" spans="2:2" x14ac:dyDescent="0.2">
      <c r="B189" s="21"/>
    </row>
    <row r="190" spans="2:2" x14ac:dyDescent="0.2">
      <c r="B190" s="21"/>
    </row>
    <row r="191" spans="2:2" x14ac:dyDescent="0.2">
      <c r="B191" s="21"/>
    </row>
    <row r="192" spans="2:2" x14ac:dyDescent="0.2">
      <c r="B192" s="21"/>
    </row>
    <row r="193" spans="2:2" x14ac:dyDescent="0.2">
      <c r="B193" s="21"/>
    </row>
    <row r="194" spans="2:2" x14ac:dyDescent="0.2">
      <c r="B194" s="21"/>
    </row>
    <row r="195" spans="2:2" x14ac:dyDescent="0.2">
      <c r="B195" s="21"/>
    </row>
    <row r="196" spans="2:2" x14ac:dyDescent="0.2">
      <c r="B196" s="21"/>
    </row>
    <row r="197" spans="2:2" x14ac:dyDescent="0.2">
      <c r="B197" s="21"/>
    </row>
    <row r="198" spans="2:2" x14ac:dyDescent="0.2">
      <c r="B198" s="21"/>
    </row>
    <row r="199" spans="2:2" x14ac:dyDescent="0.2">
      <c r="B199" s="21"/>
    </row>
    <row r="200" spans="2:2" x14ac:dyDescent="0.2">
      <c r="B200" s="21"/>
    </row>
    <row r="201" spans="2:2" x14ac:dyDescent="0.2">
      <c r="B201" s="21"/>
    </row>
    <row r="202" spans="2:2" x14ac:dyDescent="0.2">
      <c r="B202" s="21"/>
    </row>
    <row r="203" spans="2:2" x14ac:dyDescent="0.2">
      <c r="B203" s="21"/>
    </row>
    <row r="204" spans="2:2" x14ac:dyDescent="0.2">
      <c r="B204" s="21"/>
    </row>
    <row r="205" spans="2:2" x14ac:dyDescent="0.2">
      <c r="B205" s="21"/>
    </row>
    <row r="206" spans="2:2" x14ac:dyDescent="0.2">
      <c r="B206" s="21"/>
    </row>
    <row r="207" spans="2:2" x14ac:dyDescent="0.2">
      <c r="B207" s="21"/>
    </row>
    <row r="208" spans="2:2" x14ac:dyDescent="0.2">
      <c r="B208" s="21"/>
    </row>
    <row r="209" spans="2:2" x14ac:dyDescent="0.2">
      <c r="B209" s="21"/>
    </row>
    <row r="210" spans="2:2" x14ac:dyDescent="0.2">
      <c r="B210" s="21"/>
    </row>
    <row r="211" spans="2:2" x14ac:dyDescent="0.2">
      <c r="B211" s="21"/>
    </row>
    <row r="212" spans="2:2" x14ac:dyDescent="0.2">
      <c r="B212" s="21"/>
    </row>
    <row r="213" spans="2:2" x14ac:dyDescent="0.2">
      <c r="B213" s="21"/>
    </row>
    <row r="214" spans="2:2" x14ac:dyDescent="0.2">
      <c r="B214" s="21"/>
    </row>
    <row r="215" spans="2:2" x14ac:dyDescent="0.2">
      <c r="B215" s="21"/>
    </row>
    <row r="216" spans="2:2" x14ac:dyDescent="0.2">
      <c r="B216" s="21"/>
    </row>
  </sheetData>
  <mergeCells count="1">
    <mergeCell ref="H1:I1"/>
  </mergeCells>
  <hyperlinks>
    <hyperlink ref="H1:I1" location="Index!A1" display="Regresar al Índice" xr:uid="{00000000-0004-0000-1100-000000000000}"/>
  </hyperlinks>
  <pageMargins left="0.7" right="0.7" top="0.75" bottom="0.75" header="0.3" footer="0.3"/>
  <pageSetup paperSize="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8"/>
  <dimension ref="A1:O216"/>
  <sheetViews>
    <sheetView topLeftCell="A2" zoomScaleNormal="100" workbookViewId="0">
      <selection activeCell="A2" sqref="A2"/>
    </sheetView>
  </sheetViews>
  <sheetFormatPr baseColWidth="10" defaultColWidth="9.140625" defaultRowHeight="12.75" x14ac:dyDescent="0.2"/>
  <cols>
    <col min="1" max="1" width="12" style="29" customWidth="1"/>
    <col min="2" max="2" width="14.7109375" style="29" customWidth="1"/>
    <col min="3" max="3" width="15.7109375" style="29" customWidth="1"/>
    <col min="4" max="4" width="11.42578125" style="29" customWidth="1"/>
    <col min="5" max="5" width="13.7109375" style="29" customWidth="1"/>
    <col min="6" max="6" width="15.42578125" style="29" customWidth="1"/>
    <col min="7" max="7" width="12.42578125" style="29" customWidth="1"/>
    <col min="8" max="16384" width="9.140625" style="29"/>
  </cols>
  <sheetData>
    <row r="1" spans="1:15" x14ac:dyDescent="0.2">
      <c r="A1" s="107" t="s">
        <v>1513</v>
      </c>
      <c r="H1" s="409" t="s">
        <v>38</v>
      </c>
      <c r="I1" s="409"/>
    </row>
    <row r="2" spans="1:15" x14ac:dyDescent="0.2">
      <c r="A2" s="24" t="s">
        <v>633</v>
      </c>
    </row>
    <row r="5" spans="1:15" x14ac:dyDescent="0.2">
      <c r="B5" s="21"/>
    </row>
    <row r="6" spans="1:15" ht="13.7" customHeight="1" thickBot="1" x14ac:dyDescent="0.25">
      <c r="A6" s="414" t="s">
        <v>344</v>
      </c>
      <c r="B6" s="426" t="s">
        <v>620</v>
      </c>
      <c r="C6" s="426"/>
      <c r="D6" s="427"/>
      <c r="E6" s="428" t="s">
        <v>621</v>
      </c>
      <c r="F6" s="426"/>
      <c r="G6" s="426"/>
      <c r="I6" s="107"/>
      <c r="J6" s="107"/>
      <c r="K6" s="107"/>
      <c r="L6" s="107"/>
      <c r="M6" s="107"/>
      <c r="N6" s="107"/>
      <c r="O6" s="107"/>
    </row>
    <row r="7" spans="1:15" ht="30.2" customHeight="1" x14ac:dyDescent="0.2">
      <c r="A7" s="414"/>
      <c r="B7" s="239" t="s">
        <v>366</v>
      </c>
      <c r="C7" s="239" t="s">
        <v>367</v>
      </c>
      <c r="D7" s="240" t="s">
        <v>368</v>
      </c>
      <c r="E7" s="241" t="s">
        <v>366</v>
      </c>
      <c r="F7" s="241" t="s">
        <v>367</v>
      </c>
      <c r="G7" s="241" t="s">
        <v>368</v>
      </c>
      <c r="I7" s="107"/>
      <c r="J7" s="107"/>
      <c r="K7" s="107"/>
      <c r="L7" s="107"/>
      <c r="M7" s="107"/>
      <c r="N7" s="107"/>
      <c r="O7" s="107"/>
    </row>
    <row r="8" spans="1:15" x14ac:dyDescent="0.2">
      <c r="A8" s="220">
        <v>44593</v>
      </c>
      <c r="B8" s="131">
        <v>7.3899999999999993E-2</v>
      </c>
      <c r="C8" s="131">
        <v>-3.44E-2</v>
      </c>
      <c r="D8" s="132">
        <v>5.91E-2</v>
      </c>
      <c r="E8" s="131">
        <v>1.7299999999999999E-2</v>
      </c>
      <c r="F8" s="131">
        <v>-2.01E-2</v>
      </c>
      <c r="G8" s="131">
        <v>6.5100000000000005E-2</v>
      </c>
      <c r="I8" s="107"/>
      <c r="J8" s="107"/>
      <c r="K8" s="107"/>
      <c r="L8" s="107"/>
      <c r="M8" s="107"/>
      <c r="N8" s="107"/>
      <c r="O8" s="107"/>
    </row>
    <row r="9" spans="1:15" x14ac:dyDescent="0.2">
      <c r="A9" s="220">
        <v>44621</v>
      </c>
      <c r="B9" s="133">
        <v>9.0300000000000005E-2</v>
      </c>
      <c r="C9" s="133">
        <v>-5.9400000000000001E-2</v>
      </c>
      <c r="D9" s="134">
        <v>8.3900000000000002E-2</v>
      </c>
      <c r="E9" s="133">
        <v>2.07E-2</v>
      </c>
      <c r="F9" s="133">
        <v>-5.4399999999999997E-2</v>
      </c>
      <c r="G9" s="133">
        <v>3.6900000000000002E-2</v>
      </c>
      <c r="I9" s="107"/>
      <c r="J9" s="107"/>
      <c r="K9" s="107"/>
      <c r="L9" s="107"/>
      <c r="M9" s="107"/>
      <c r="N9" s="107"/>
      <c r="O9" s="107"/>
    </row>
    <row r="10" spans="1:15" x14ac:dyDescent="0.2">
      <c r="A10" s="220">
        <v>44652</v>
      </c>
      <c r="B10" s="131">
        <v>0.1057</v>
      </c>
      <c r="C10" s="131">
        <v>-6.4000000000000001E-2</v>
      </c>
      <c r="D10" s="132">
        <v>7.4200000000000002E-2</v>
      </c>
      <c r="E10" s="131">
        <v>1.77E-2</v>
      </c>
      <c r="F10" s="131">
        <v>-4.0000000000000001E-3</v>
      </c>
      <c r="G10" s="131">
        <v>4.8599999999999997E-2</v>
      </c>
      <c r="I10" s="107"/>
      <c r="J10" s="107"/>
      <c r="K10" s="107"/>
      <c r="L10" s="107"/>
      <c r="M10" s="107"/>
      <c r="N10" s="107"/>
      <c r="O10" s="107"/>
    </row>
    <row r="11" spans="1:15" x14ac:dyDescent="0.2">
      <c r="A11" s="220">
        <v>44682</v>
      </c>
      <c r="B11" s="133">
        <v>0.10199999999999999</v>
      </c>
      <c r="C11" s="133">
        <v>-2.35E-2</v>
      </c>
      <c r="D11" s="134">
        <v>0.1197</v>
      </c>
      <c r="E11" s="133">
        <v>2.6200000000000001E-2</v>
      </c>
      <c r="F11" s="133">
        <v>-2.2499999999999999E-2</v>
      </c>
      <c r="G11" s="133">
        <v>5.8299999999999998E-2</v>
      </c>
      <c r="I11" s="107"/>
      <c r="J11" s="107"/>
      <c r="K11" s="107"/>
      <c r="L11" s="107"/>
      <c r="M11" s="107"/>
      <c r="N11" s="107"/>
      <c r="O11" s="107"/>
    </row>
    <row r="12" spans="1:15" x14ac:dyDescent="0.2">
      <c r="A12" s="220">
        <v>44713</v>
      </c>
      <c r="B12" s="131">
        <v>0.1103</v>
      </c>
      <c r="C12" s="131">
        <v>-0.1043</v>
      </c>
      <c r="D12" s="132">
        <v>6.7599999999999993E-2</v>
      </c>
      <c r="E12" s="131">
        <v>3.1300000000000001E-2</v>
      </c>
      <c r="F12" s="131">
        <v>-2.1399999999999999E-2</v>
      </c>
      <c r="G12" s="131">
        <v>3.2800000000000003E-2</v>
      </c>
      <c r="I12" s="107"/>
      <c r="J12" s="107"/>
      <c r="K12" s="107"/>
      <c r="L12" s="107"/>
      <c r="M12" s="107"/>
      <c r="N12" s="107"/>
      <c r="O12" s="107"/>
    </row>
    <row r="13" spans="1:15" x14ac:dyDescent="0.2">
      <c r="A13" s="220">
        <v>44743</v>
      </c>
      <c r="B13" s="133">
        <v>0.1116</v>
      </c>
      <c r="C13" s="133">
        <v>-8.2600000000000007E-2</v>
      </c>
      <c r="D13" s="134">
        <v>3.8100000000000002E-2</v>
      </c>
      <c r="E13" s="133">
        <v>1.8499999999999999E-2</v>
      </c>
      <c r="F13" s="133">
        <v>8.5000000000000006E-3</v>
      </c>
      <c r="G13" s="133">
        <v>5.6000000000000001E-2</v>
      </c>
      <c r="I13" s="107"/>
      <c r="J13" s="107"/>
      <c r="K13" s="107"/>
      <c r="L13" s="107"/>
      <c r="M13" s="107"/>
      <c r="N13" s="107"/>
      <c r="O13" s="107"/>
    </row>
    <row r="14" spans="1:15" x14ac:dyDescent="0.2">
      <c r="A14" s="220">
        <v>44774</v>
      </c>
      <c r="B14" s="131">
        <v>0.10290000000000001</v>
      </c>
      <c r="C14" s="131">
        <v>-9.6100000000000005E-2</v>
      </c>
      <c r="D14" s="132">
        <v>7.2099999999999997E-2</v>
      </c>
      <c r="E14" s="131">
        <v>2.23E-2</v>
      </c>
      <c r="F14" s="131">
        <v>2.5700000000000001E-2</v>
      </c>
      <c r="G14" s="131">
        <v>4.0500000000000001E-2</v>
      </c>
      <c r="I14" s="107"/>
      <c r="J14" s="107"/>
      <c r="K14" s="107"/>
      <c r="L14" s="107"/>
      <c r="M14" s="107"/>
      <c r="N14" s="107"/>
      <c r="O14" s="107"/>
    </row>
    <row r="15" spans="1:15" x14ac:dyDescent="0.2">
      <c r="A15" s="220">
        <v>44805</v>
      </c>
      <c r="B15" s="133">
        <v>0.10879999999999999</v>
      </c>
      <c r="C15" s="133">
        <v>-6.8900000000000003E-2</v>
      </c>
      <c r="D15" s="134">
        <v>5.6399999999999999E-2</v>
      </c>
      <c r="E15" s="133">
        <v>1.5599999999999999E-2</v>
      </c>
      <c r="F15" s="133">
        <v>3.3099999999999997E-2</v>
      </c>
      <c r="G15" s="133">
        <v>2.24E-2</v>
      </c>
      <c r="I15" s="107"/>
      <c r="J15" s="107"/>
      <c r="K15" s="107"/>
      <c r="L15" s="107"/>
      <c r="M15" s="107"/>
      <c r="N15" s="107"/>
      <c r="O15" s="107"/>
    </row>
    <row r="16" spans="1:15" x14ac:dyDescent="0.2">
      <c r="A16" s="220">
        <v>44835</v>
      </c>
      <c r="B16" s="131">
        <v>8.5699999999999998E-2</v>
      </c>
      <c r="C16" s="131">
        <v>-3.56E-2</v>
      </c>
      <c r="D16" s="132">
        <v>7.2599999999999998E-2</v>
      </c>
      <c r="E16" s="131">
        <v>3.7000000000000002E-3</v>
      </c>
      <c r="F16" s="131">
        <v>4.8500000000000001E-2</v>
      </c>
      <c r="G16" s="131">
        <v>1.5800000000000002E-2</v>
      </c>
      <c r="I16" s="107"/>
      <c r="J16" s="107"/>
      <c r="K16" s="107"/>
      <c r="L16" s="107"/>
      <c r="M16" s="107"/>
      <c r="N16" s="107"/>
      <c r="O16" s="107"/>
    </row>
    <row r="17" spans="1:15" x14ac:dyDescent="0.2">
      <c r="A17" s="220">
        <v>44866</v>
      </c>
      <c r="B17" s="133">
        <v>6.7900000000000002E-2</v>
      </c>
      <c r="C17" s="133">
        <v>-3.8600000000000002E-2</v>
      </c>
      <c r="D17" s="134">
        <v>3.4599999999999999E-2</v>
      </c>
      <c r="E17" s="133">
        <v>2.41E-2</v>
      </c>
      <c r="F17" s="133">
        <v>-8.6E-3</v>
      </c>
      <c r="G17" s="133">
        <v>9.2999999999999992E-3</v>
      </c>
      <c r="I17" s="107"/>
      <c r="J17" s="107"/>
      <c r="K17" s="107"/>
      <c r="L17" s="107"/>
      <c r="M17" s="107"/>
      <c r="N17" s="107"/>
      <c r="O17" s="107"/>
    </row>
    <row r="18" spans="1:15" x14ac:dyDescent="0.2">
      <c r="A18" s="220">
        <v>44896</v>
      </c>
      <c r="B18" s="131">
        <v>6.6799999999999998E-2</v>
      </c>
      <c r="C18" s="131">
        <v>-2.01E-2</v>
      </c>
      <c r="D18" s="132">
        <v>8.8000000000000005E-3</v>
      </c>
      <c r="E18" s="131">
        <v>2.41E-2</v>
      </c>
      <c r="F18" s="131">
        <v>6.4100000000000004E-2</v>
      </c>
      <c r="G18" s="131">
        <v>2.53E-2</v>
      </c>
      <c r="I18" s="107"/>
      <c r="J18" s="107"/>
      <c r="K18" s="107"/>
      <c r="L18" s="107"/>
      <c r="M18" s="107"/>
      <c r="N18" s="107"/>
      <c r="O18" s="107"/>
    </row>
    <row r="19" spans="1:15" x14ac:dyDescent="0.2">
      <c r="A19" s="220">
        <v>44927</v>
      </c>
      <c r="B19" s="133">
        <v>6.4699999999999994E-2</v>
      </c>
      <c r="C19" s="133">
        <v>-2.63E-2</v>
      </c>
      <c r="D19" s="134">
        <v>1.5100000000000001E-2</v>
      </c>
      <c r="E19" s="133">
        <v>2.58E-2</v>
      </c>
      <c r="F19" s="133">
        <v>1.46E-2</v>
      </c>
      <c r="G19" s="133">
        <v>5.3499999999999999E-2</v>
      </c>
      <c r="I19" s="107"/>
      <c r="J19" s="107"/>
      <c r="K19" s="107"/>
      <c r="L19" s="107"/>
      <c r="M19" s="107"/>
      <c r="N19" s="107"/>
      <c r="O19" s="107"/>
    </row>
    <row r="20" spans="1:15" x14ac:dyDescent="0.2">
      <c r="B20" s="21"/>
    </row>
    <row r="35" spans="2:2" x14ac:dyDescent="0.2">
      <c r="B35" s="21"/>
    </row>
    <row r="36" spans="2:2" x14ac:dyDescent="0.2">
      <c r="B36" s="21"/>
    </row>
    <row r="37" spans="2:2" x14ac:dyDescent="0.2">
      <c r="B37" s="21"/>
    </row>
    <row r="38" spans="2:2" x14ac:dyDescent="0.2">
      <c r="B38" s="21"/>
    </row>
    <row r="39" spans="2:2" x14ac:dyDescent="0.2">
      <c r="B39" s="21"/>
    </row>
    <row r="40" spans="2:2" x14ac:dyDescent="0.2">
      <c r="B40" s="21"/>
    </row>
    <row r="41" spans="2:2" x14ac:dyDescent="0.2">
      <c r="B41" s="21"/>
    </row>
    <row r="42" spans="2:2" x14ac:dyDescent="0.2">
      <c r="B42" s="21"/>
    </row>
    <row r="43" spans="2:2" x14ac:dyDescent="0.2">
      <c r="B43" s="21"/>
    </row>
    <row r="44" spans="2:2" x14ac:dyDescent="0.2">
      <c r="B44" s="21"/>
    </row>
    <row r="45" spans="2:2" x14ac:dyDescent="0.2">
      <c r="B45" s="21"/>
    </row>
    <row r="46" spans="2:2" x14ac:dyDescent="0.2">
      <c r="B46" s="21"/>
    </row>
    <row r="47" spans="2:2" x14ac:dyDescent="0.2">
      <c r="B47" s="21"/>
    </row>
    <row r="48" spans="2:2" x14ac:dyDescent="0.2">
      <c r="B48" s="21"/>
    </row>
    <row r="49" spans="2:2" x14ac:dyDescent="0.2">
      <c r="B49" s="21"/>
    </row>
    <row r="50" spans="2:2" x14ac:dyDescent="0.2">
      <c r="B50" s="21"/>
    </row>
    <row r="51" spans="2:2" x14ac:dyDescent="0.2">
      <c r="B51" s="21"/>
    </row>
    <row r="52" spans="2:2" x14ac:dyDescent="0.2">
      <c r="B52" s="21"/>
    </row>
    <row r="53" spans="2:2" x14ac:dyDescent="0.2">
      <c r="B53" s="21"/>
    </row>
    <row r="54" spans="2:2" x14ac:dyDescent="0.2">
      <c r="B54" s="21"/>
    </row>
    <row r="55" spans="2:2" x14ac:dyDescent="0.2">
      <c r="B55" s="21"/>
    </row>
    <row r="56" spans="2:2" x14ac:dyDescent="0.2">
      <c r="B56" s="21"/>
    </row>
    <row r="57" spans="2:2" x14ac:dyDescent="0.2">
      <c r="B57" s="21"/>
    </row>
    <row r="58" spans="2:2" x14ac:dyDescent="0.2">
      <c r="B58" s="21"/>
    </row>
    <row r="59" spans="2:2" x14ac:dyDescent="0.2">
      <c r="B59" s="21"/>
    </row>
    <row r="60" spans="2:2" x14ac:dyDescent="0.2">
      <c r="B60" s="21"/>
    </row>
    <row r="61" spans="2:2" x14ac:dyDescent="0.2">
      <c r="B61" s="21"/>
    </row>
    <row r="62" spans="2:2" x14ac:dyDescent="0.2">
      <c r="B62" s="21"/>
    </row>
    <row r="63" spans="2:2" x14ac:dyDescent="0.2">
      <c r="B63" s="21"/>
    </row>
    <row r="64" spans="2:2" x14ac:dyDescent="0.2">
      <c r="B64" s="21"/>
    </row>
    <row r="65" spans="2:2" x14ac:dyDescent="0.2">
      <c r="B65" s="21"/>
    </row>
    <row r="66" spans="2:2" x14ac:dyDescent="0.2">
      <c r="B66" s="21"/>
    </row>
    <row r="67" spans="2:2" x14ac:dyDescent="0.2">
      <c r="B67" s="21"/>
    </row>
    <row r="68" spans="2:2" x14ac:dyDescent="0.2">
      <c r="B68" s="21"/>
    </row>
    <row r="69" spans="2:2" x14ac:dyDescent="0.2">
      <c r="B69" s="21"/>
    </row>
    <row r="70" spans="2:2" x14ac:dyDescent="0.2">
      <c r="B70" s="21"/>
    </row>
    <row r="71" spans="2:2" x14ac:dyDescent="0.2">
      <c r="B71" s="21"/>
    </row>
    <row r="72" spans="2:2" x14ac:dyDescent="0.2">
      <c r="B72" s="21"/>
    </row>
    <row r="73" spans="2:2" x14ac:dyDescent="0.2">
      <c r="B73" s="21"/>
    </row>
    <row r="74" spans="2:2" x14ac:dyDescent="0.2">
      <c r="B74" s="21"/>
    </row>
    <row r="75" spans="2:2" x14ac:dyDescent="0.2">
      <c r="B75" s="21"/>
    </row>
    <row r="76" spans="2:2" x14ac:dyDescent="0.2">
      <c r="B76" s="21"/>
    </row>
    <row r="77" spans="2:2" x14ac:dyDescent="0.2">
      <c r="B77" s="21"/>
    </row>
    <row r="78" spans="2:2" x14ac:dyDescent="0.2">
      <c r="B78" s="21"/>
    </row>
    <row r="79" spans="2:2" x14ac:dyDescent="0.2">
      <c r="B79" s="21"/>
    </row>
    <row r="80" spans="2:2" x14ac:dyDescent="0.2">
      <c r="B80" s="21"/>
    </row>
    <row r="81" spans="2:2" x14ac:dyDescent="0.2">
      <c r="B81" s="21"/>
    </row>
    <row r="82" spans="2:2" x14ac:dyDescent="0.2">
      <c r="B82" s="21"/>
    </row>
    <row r="83" spans="2:2" x14ac:dyDescent="0.2">
      <c r="B83" s="21"/>
    </row>
    <row r="84" spans="2:2" x14ac:dyDescent="0.2">
      <c r="B84" s="21"/>
    </row>
    <row r="85" spans="2:2" x14ac:dyDescent="0.2">
      <c r="B85" s="21"/>
    </row>
    <row r="86" spans="2:2" x14ac:dyDescent="0.2">
      <c r="B86" s="21"/>
    </row>
    <row r="87" spans="2:2" x14ac:dyDescent="0.2">
      <c r="B87" s="21"/>
    </row>
    <row r="88" spans="2:2" x14ac:dyDescent="0.2">
      <c r="B88" s="21"/>
    </row>
    <row r="89" spans="2:2" x14ac:dyDescent="0.2">
      <c r="B89" s="21"/>
    </row>
    <row r="90" spans="2:2" x14ac:dyDescent="0.2">
      <c r="B90" s="21"/>
    </row>
    <row r="91" spans="2:2" x14ac:dyDescent="0.2">
      <c r="B91" s="21"/>
    </row>
    <row r="92" spans="2:2" x14ac:dyDescent="0.2">
      <c r="B92" s="21"/>
    </row>
    <row r="93" spans="2:2" x14ac:dyDescent="0.2">
      <c r="B93" s="21"/>
    </row>
    <row r="94" spans="2:2" x14ac:dyDescent="0.2">
      <c r="B94" s="21"/>
    </row>
    <row r="95" spans="2:2" x14ac:dyDescent="0.2">
      <c r="B95" s="21"/>
    </row>
    <row r="96" spans="2:2" x14ac:dyDescent="0.2">
      <c r="B96" s="21"/>
    </row>
    <row r="97" spans="2:2" x14ac:dyDescent="0.2">
      <c r="B97" s="21"/>
    </row>
    <row r="98" spans="2:2" x14ac:dyDescent="0.2">
      <c r="B98" s="21"/>
    </row>
    <row r="99" spans="2:2" x14ac:dyDescent="0.2">
      <c r="B99" s="21"/>
    </row>
    <row r="100" spans="2:2" x14ac:dyDescent="0.2">
      <c r="B100" s="21"/>
    </row>
    <row r="101" spans="2:2" x14ac:dyDescent="0.2">
      <c r="B101" s="21"/>
    </row>
    <row r="102" spans="2:2" x14ac:dyDescent="0.2">
      <c r="B102" s="21"/>
    </row>
    <row r="103" spans="2:2" x14ac:dyDescent="0.2">
      <c r="B103" s="21"/>
    </row>
    <row r="104" spans="2:2" x14ac:dyDescent="0.2">
      <c r="B104" s="21"/>
    </row>
    <row r="105" spans="2:2" x14ac:dyDescent="0.2">
      <c r="B105" s="21"/>
    </row>
    <row r="106" spans="2:2" x14ac:dyDescent="0.2">
      <c r="B106" s="21"/>
    </row>
    <row r="107" spans="2:2" x14ac:dyDescent="0.2">
      <c r="B107" s="21"/>
    </row>
    <row r="108" spans="2:2" x14ac:dyDescent="0.2">
      <c r="B108" s="21"/>
    </row>
    <row r="109" spans="2:2" x14ac:dyDescent="0.2">
      <c r="B109" s="21"/>
    </row>
    <row r="110" spans="2:2" x14ac:dyDescent="0.2">
      <c r="B110" s="21"/>
    </row>
    <row r="111" spans="2:2" x14ac:dyDescent="0.2">
      <c r="B111" s="21"/>
    </row>
    <row r="112" spans="2:2" x14ac:dyDescent="0.2">
      <c r="B112" s="21"/>
    </row>
    <row r="113" spans="2:2" x14ac:dyDescent="0.2">
      <c r="B113" s="21"/>
    </row>
    <row r="114" spans="2:2" x14ac:dyDescent="0.2">
      <c r="B114" s="21"/>
    </row>
    <row r="115" spans="2:2" x14ac:dyDescent="0.2">
      <c r="B115" s="21"/>
    </row>
    <row r="116" spans="2:2" x14ac:dyDescent="0.2">
      <c r="B116" s="21"/>
    </row>
    <row r="117" spans="2:2" x14ac:dyDescent="0.2">
      <c r="B117" s="21"/>
    </row>
    <row r="118" spans="2:2" x14ac:dyDescent="0.2">
      <c r="B118" s="21"/>
    </row>
    <row r="119" spans="2:2" x14ac:dyDescent="0.2">
      <c r="B119" s="21"/>
    </row>
    <row r="120" spans="2:2" x14ac:dyDescent="0.2">
      <c r="B120" s="21"/>
    </row>
    <row r="121" spans="2:2" x14ac:dyDescent="0.2">
      <c r="B121" s="21"/>
    </row>
    <row r="122" spans="2:2" x14ac:dyDescent="0.2">
      <c r="B122" s="21"/>
    </row>
    <row r="123" spans="2:2" x14ac:dyDescent="0.2">
      <c r="B123" s="21"/>
    </row>
    <row r="124" spans="2:2" x14ac:dyDescent="0.2">
      <c r="B124" s="21"/>
    </row>
    <row r="125" spans="2:2" x14ac:dyDescent="0.2">
      <c r="B125" s="21"/>
    </row>
    <row r="126" spans="2:2" x14ac:dyDescent="0.2">
      <c r="B126" s="21"/>
    </row>
    <row r="127" spans="2:2" x14ac:dyDescent="0.2">
      <c r="B127" s="21"/>
    </row>
    <row r="128" spans="2:2" x14ac:dyDescent="0.2">
      <c r="B128" s="21"/>
    </row>
    <row r="129" spans="2:2" x14ac:dyDescent="0.2">
      <c r="B129" s="21"/>
    </row>
    <row r="130" spans="2:2" x14ac:dyDescent="0.2">
      <c r="B130" s="21"/>
    </row>
    <row r="131" spans="2:2" x14ac:dyDescent="0.2">
      <c r="B131" s="21"/>
    </row>
    <row r="132" spans="2:2" x14ac:dyDescent="0.2">
      <c r="B132" s="21"/>
    </row>
    <row r="133" spans="2:2" x14ac:dyDescent="0.2">
      <c r="B133" s="21"/>
    </row>
    <row r="134" spans="2:2" x14ac:dyDescent="0.2">
      <c r="B134" s="21"/>
    </row>
    <row r="135" spans="2:2" x14ac:dyDescent="0.2">
      <c r="B135" s="21"/>
    </row>
    <row r="136" spans="2:2" x14ac:dyDescent="0.2">
      <c r="B136" s="21"/>
    </row>
    <row r="137" spans="2:2" x14ac:dyDescent="0.2">
      <c r="B137" s="21"/>
    </row>
    <row r="138" spans="2:2" x14ac:dyDescent="0.2">
      <c r="B138" s="21"/>
    </row>
    <row r="139" spans="2:2" x14ac:dyDescent="0.2">
      <c r="B139" s="21"/>
    </row>
    <row r="140" spans="2:2" x14ac:dyDescent="0.2">
      <c r="B140" s="21"/>
    </row>
    <row r="141" spans="2:2" x14ac:dyDescent="0.2">
      <c r="B141" s="21"/>
    </row>
    <row r="142" spans="2:2" x14ac:dyDescent="0.2">
      <c r="B142" s="21"/>
    </row>
    <row r="143" spans="2:2" x14ac:dyDescent="0.2">
      <c r="B143" s="21"/>
    </row>
    <row r="144" spans="2:2" x14ac:dyDescent="0.2">
      <c r="B144" s="21"/>
    </row>
    <row r="145" spans="2:2" x14ac:dyDescent="0.2">
      <c r="B145" s="21"/>
    </row>
    <row r="146" spans="2:2" x14ac:dyDescent="0.2">
      <c r="B146" s="21"/>
    </row>
    <row r="147" spans="2:2" x14ac:dyDescent="0.2">
      <c r="B147" s="21"/>
    </row>
    <row r="148" spans="2:2" x14ac:dyDescent="0.2">
      <c r="B148" s="21"/>
    </row>
    <row r="149" spans="2:2" x14ac:dyDescent="0.2">
      <c r="B149" s="21"/>
    </row>
    <row r="150" spans="2:2" x14ac:dyDescent="0.2">
      <c r="B150" s="21"/>
    </row>
    <row r="151" spans="2:2" x14ac:dyDescent="0.2">
      <c r="B151" s="21"/>
    </row>
    <row r="152" spans="2:2" x14ac:dyDescent="0.2">
      <c r="B152" s="21"/>
    </row>
    <row r="153" spans="2:2" x14ac:dyDescent="0.2">
      <c r="B153" s="21"/>
    </row>
    <row r="154" spans="2:2" x14ac:dyDescent="0.2">
      <c r="B154" s="21"/>
    </row>
    <row r="155" spans="2:2" x14ac:dyDescent="0.2">
      <c r="B155" s="21"/>
    </row>
    <row r="156" spans="2:2" x14ac:dyDescent="0.2">
      <c r="B156" s="21"/>
    </row>
    <row r="157" spans="2:2" x14ac:dyDescent="0.2">
      <c r="B157" s="21"/>
    </row>
    <row r="158" spans="2:2" x14ac:dyDescent="0.2">
      <c r="B158" s="21"/>
    </row>
    <row r="159" spans="2:2" x14ac:dyDescent="0.2">
      <c r="B159" s="21"/>
    </row>
    <row r="160" spans="2:2" x14ac:dyDescent="0.2">
      <c r="B160" s="21"/>
    </row>
    <row r="161" spans="2:2" x14ac:dyDescent="0.2">
      <c r="B161" s="21"/>
    </row>
    <row r="162" spans="2:2" x14ac:dyDescent="0.2">
      <c r="B162" s="21"/>
    </row>
    <row r="163" spans="2:2" x14ac:dyDescent="0.2">
      <c r="B163" s="21"/>
    </row>
    <row r="164" spans="2:2" x14ac:dyDescent="0.2">
      <c r="B164" s="21"/>
    </row>
    <row r="165" spans="2:2" x14ac:dyDescent="0.2">
      <c r="B165" s="21"/>
    </row>
    <row r="166" spans="2:2" x14ac:dyDescent="0.2">
      <c r="B166" s="21"/>
    </row>
    <row r="167" spans="2:2" x14ac:dyDescent="0.2">
      <c r="B167" s="21"/>
    </row>
    <row r="168" spans="2:2" x14ac:dyDescent="0.2">
      <c r="B168" s="21"/>
    </row>
    <row r="169" spans="2:2" x14ac:dyDescent="0.2">
      <c r="B169" s="21"/>
    </row>
    <row r="170" spans="2:2" x14ac:dyDescent="0.2">
      <c r="B170" s="21"/>
    </row>
    <row r="171" spans="2:2" x14ac:dyDescent="0.2">
      <c r="B171" s="21"/>
    </row>
    <row r="172" spans="2:2" x14ac:dyDescent="0.2">
      <c r="B172" s="21"/>
    </row>
    <row r="173" spans="2:2" x14ac:dyDescent="0.2">
      <c r="B173" s="21"/>
    </row>
    <row r="174" spans="2:2" x14ac:dyDescent="0.2">
      <c r="B174" s="21"/>
    </row>
    <row r="175" spans="2:2" x14ac:dyDescent="0.2">
      <c r="B175" s="21"/>
    </row>
    <row r="176" spans="2:2" x14ac:dyDescent="0.2">
      <c r="B176" s="21"/>
    </row>
    <row r="177" spans="2:2" x14ac:dyDescent="0.2">
      <c r="B177" s="21"/>
    </row>
    <row r="178" spans="2:2" x14ac:dyDescent="0.2">
      <c r="B178" s="21"/>
    </row>
    <row r="179" spans="2:2" x14ac:dyDescent="0.2">
      <c r="B179" s="21"/>
    </row>
    <row r="180" spans="2:2" x14ac:dyDescent="0.2">
      <c r="B180" s="21"/>
    </row>
    <row r="181" spans="2:2" x14ac:dyDescent="0.2">
      <c r="B181" s="21"/>
    </row>
    <row r="182" spans="2:2" x14ac:dyDescent="0.2">
      <c r="B182" s="21"/>
    </row>
    <row r="183" spans="2:2" x14ac:dyDescent="0.2">
      <c r="B183" s="21"/>
    </row>
    <row r="184" spans="2:2" x14ac:dyDescent="0.2">
      <c r="B184" s="21"/>
    </row>
    <row r="185" spans="2:2" x14ac:dyDescent="0.2">
      <c r="B185" s="21"/>
    </row>
    <row r="186" spans="2:2" x14ac:dyDescent="0.2">
      <c r="B186" s="21"/>
    </row>
    <row r="187" spans="2:2" x14ac:dyDescent="0.2">
      <c r="B187" s="21"/>
    </row>
    <row r="188" spans="2:2" x14ac:dyDescent="0.2">
      <c r="B188" s="21"/>
    </row>
    <row r="189" spans="2:2" x14ac:dyDescent="0.2">
      <c r="B189" s="21"/>
    </row>
    <row r="190" spans="2:2" x14ac:dyDescent="0.2">
      <c r="B190" s="21"/>
    </row>
    <row r="191" spans="2:2" x14ac:dyDescent="0.2">
      <c r="B191" s="21"/>
    </row>
    <row r="192" spans="2:2" x14ac:dyDescent="0.2">
      <c r="B192" s="21"/>
    </row>
    <row r="193" spans="2:2" x14ac:dyDescent="0.2">
      <c r="B193" s="21"/>
    </row>
    <row r="194" spans="2:2" x14ac:dyDescent="0.2">
      <c r="B194" s="21"/>
    </row>
    <row r="195" spans="2:2" x14ac:dyDescent="0.2">
      <c r="B195" s="21"/>
    </row>
    <row r="196" spans="2:2" x14ac:dyDescent="0.2">
      <c r="B196" s="21"/>
    </row>
    <row r="197" spans="2:2" x14ac:dyDescent="0.2">
      <c r="B197" s="21"/>
    </row>
    <row r="198" spans="2:2" x14ac:dyDescent="0.2">
      <c r="B198" s="21"/>
    </row>
    <row r="199" spans="2:2" x14ac:dyDescent="0.2">
      <c r="B199" s="21"/>
    </row>
    <row r="200" spans="2:2" x14ac:dyDescent="0.2">
      <c r="B200" s="21"/>
    </row>
    <row r="201" spans="2:2" x14ac:dyDescent="0.2">
      <c r="B201" s="21"/>
    </row>
    <row r="202" spans="2:2" x14ac:dyDescent="0.2">
      <c r="B202" s="21"/>
    </row>
    <row r="203" spans="2:2" x14ac:dyDescent="0.2">
      <c r="B203" s="21"/>
    </row>
    <row r="204" spans="2:2" x14ac:dyDescent="0.2">
      <c r="B204" s="21"/>
    </row>
    <row r="205" spans="2:2" x14ac:dyDescent="0.2">
      <c r="B205" s="21"/>
    </row>
    <row r="206" spans="2:2" x14ac:dyDescent="0.2">
      <c r="B206" s="21"/>
    </row>
    <row r="207" spans="2:2" x14ac:dyDescent="0.2">
      <c r="B207" s="21"/>
    </row>
    <row r="208" spans="2:2" x14ac:dyDescent="0.2">
      <c r="B208" s="21"/>
    </row>
    <row r="209" spans="2:2" x14ac:dyDescent="0.2">
      <c r="B209" s="21"/>
    </row>
    <row r="210" spans="2:2" x14ac:dyDescent="0.2">
      <c r="B210" s="21"/>
    </row>
    <row r="211" spans="2:2" x14ac:dyDescent="0.2">
      <c r="B211" s="21"/>
    </row>
    <row r="212" spans="2:2" x14ac:dyDescent="0.2">
      <c r="B212" s="21"/>
    </row>
    <row r="213" spans="2:2" x14ac:dyDescent="0.2">
      <c r="B213" s="21"/>
    </row>
    <row r="214" spans="2:2" x14ac:dyDescent="0.2">
      <c r="B214" s="21"/>
    </row>
    <row r="215" spans="2:2" x14ac:dyDescent="0.2">
      <c r="B215" s="21"/>
    </row>
    <row r="216" spans="2:2" x14ac:dyDescent="0.2">
      <c r="B216" s="21"/>
    </row>
  </sheetData>
  <mergeCells count="4">
    <mergeCell ref="B6:D6"/>
    <mergeCell ref="E6:G6"/>
    <mergeCell ref="H1:I1"/>
    <mergeCell ref="A6:A7"/>
  </mergeCells>
  <hyperlinks>
    <hyperlink ref="H1:I1" location="Index!A1" display="Regresar al Índice" xr:uid="{00000000-0004-0000-1200-000000000000}"/>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49"/>
  <dimension ref="A1:M216"/>
  <sheetViews>
    <sheetView zoomScaleNormal="100" workbookViewId="0">
      <selection activeCell="A2" sqref="A2"/>
    </sheetView>
  </sheetViews>
  <sheetFormatPr baseColWidth="10" defaultColWidth="11.42578125" defaultRowHeight="12.75" x14ac:dyDescent="0.2"/>
  <cols>
    <col min="1" max="1" width="16.85546875" style="310" customWidth="1"/>
    <col min="2" max="2" width="10.42578125" style="81" bestFit="1" customWidth="1"/>
    <col min="3" max="3" width="10.28515625" style="310" bestFit="1" customWidth="1"/>
    <col min="4" max="4" width="10.42578125" style="310" customWidth="1"/>
    <col min="5" max="5" width="10" style="310" customWidth="1"/>
    <col min="6" max="6" width="10.28515625" style="310" bestFit="1" customWidth="1"/>
    <col min="7" max="7" width="10.140625" style="310" bestFit="1" customWidth="1"/>
    <col min="8" max="8" width="14.7109375" style="310" customWidth="1"/>
    <col min="9" max="9" width="9.42578125" style="310" customWidth="1"/>
    <col min="10" max="10" width="9.28515625" style="310" customWidth="1"/>
    <col min="11" max="16384" width="11.42578125" style="310"/>
  </cols>
  <sheetData>
    <row r="1" spans="1:13" x14ac:dyDescent="0.2">
      <c r="A1" s="107" t="s">
        <v>1514</v>
      </c>
      <c r="H1" s="409" t="s">
        <v>38</v>
      </c>
      <c r="I1" s="409"/>
    </row>
    <row r="2" spans="1:13" x14ac:dyDescent="0.2">
      <c r="A2" s="82" t="s">
        <v>426</v>
      </c>
    </row>
    <row r="3" spans="1:13" x14ac:dyDescent="0.2">
      <c r="A3" s="82"/>
      <c r="M3" s="312"/>
    </row>
    <row r="4" spans="1:13" ht="39.200000000000003" customHeight="1" x14ac:dyDescent="0.2">
      <c r="A4" s="107"/>
      <c r="B4" s="107"/>
      <c r="C4" s="107"/>
      <c r="D4" s="107"/>
      <c r="E4" s="107"/>
      <c r="F4" s="107"/>
      <c r="G4" s="107"/>
      <c r="H4" s="107"/>
      <c r="I4" s="107"/>
    </row>
    <row r="5" spans="1:13" ht="33" customHeight="1" x14ac:dyDescent="0.2">
      <c r="A5" s="107"/>
      <c r="B5" s="107"/>
      <c r="C5" s="107"/>
      <c r="D5" s="107"/>
      <c r="E5" s="107"/>
      <c r="F5" s="107"/>
      <c r="G5" s="107"/>
      <c r="H5" s="107"/>
      <c r="I5" s="107"/>
    </row>
    <row r="6" spans="1:13" ht="26.25" thickBot="1" x14ac:dyDescent="0.25">
      <c r="A6" s="221"/>
      <c r="B6" s="222">
        <v>44562</v>
      </c>
      <c r="C6" s="222">
        <v>44927</v>
      </c>
      <c r="D6" s="223" t="s">
        <v>135</v>
      </c>
      <c r="E6" s="107"/>
      <c r="F6" s="107"/>
      <c r="G6" s="107"/>
      <c r="H6" s="107"/>
      <c r="I6" s="107"/>
    </row>
    <row r="7" spans="1:13" x14ac:dyDescent="0.2">
      <c r="A7" s="224" t="s">
        <v>380</v>
      </c>
      <c r="B7" s="402"/>
      <c r="C7" s="402"/>
      <c r="D7" s="402"/>
      <c r="E7" s="107"/>
      <c r="F7" s="107"/>
      <c r="G7" s="107"/>
      <c r="H7" s="107"/>
      <c r="I7" s="107"/>
    </row>
    <row r="8" spans="1:13" x14ac:dyDescent="0.2">
      <c r="A8" s="225" t="s">
        <v>1479</v>
      </c>
      <c r="B8" s="147">
        <v>32905</v>
      </c>
      <c r="C8" s="147">
        <v>24925</v>
      </c>
      <c r="D8" s="148">
        <v>-0.24249999999999999</v>
      </c>
      <c r="E8" s="107"/>
      <c r="F8" s="107"/>
      <c r="G8" s="107"/>
      <c r="H8" s="107"/>
      <c r="I8" s="107"/>
    </row>
    <row r="9" spans="1:13" x14ac:dyDescent="0.2">
      <c r="A9" s="225" t="s">
        <v>1480</v>
      </c>
      <c r="B9" s="147">
        <v>10070</v>
      </c>
      <c r="C9" s="147">
        <v>7563</v>
      </c>
      <c r="D9" s="148">
        <v>-0.249</v>
      </c>
      <c r="E9" s="107"/>
      <c r="F9" s="107"/>
      <c r="G9" s="107"/>
      <c r="H9" s="107"/>
      <c r="I9" s="107"/>
    </row>
    <row r="10" spans="1:13" ht="13.5" thickBot="1" x14ac:dyDescent="0.25">
      <c r="A10" s="226" t="s">
        <v>1481</v>
      </c>
      <c r="B10" s="227">
        <v>704928</v>
      </c>
      <c r="C10" s="227">
        <v>582327</v>
      </c>
      <c r="D10" s="228">
        <v>-0.1739</v>
      </c>
      <c r="E10" s="107"/>
      <c r="F10" s="107"/>
      <c r="G10" s="107"/>
      <c r="H10" s="107"/>
      <c r="I10" s="107"/>
    </row>
    <row r="11" spans="1:13" x14ac:dyDescent="0.2">
      <c r="A11" s="224" t="s">
        <v>383</v>
      </c>
      <c r="B11" s="402"/>
      <c r="C11" s="402"/>
      <c r="D11" s="402"/>
      <c r="E11" s="107"/>
      <c r="F11" s="107"/>
      <c r="G11" s="107"/>
      <c r="H11" s="107"/>
      <c r="I11" s="107"/>
    </row>
    <row r="12" spans="1:13" ht="35.25" customHeight="1" x14ac:dyDescent="0.2">
      <c r="A12" s="225" t="s">
        <v>1479</v>
      </c>
      <c r="B12" s="149">
        <v>749</v>
      </c>
      <c r="C12" s="149">
        <v>933</v>
      </c>
      <c r="D12" s="148">
        <v>0.2457</v>
      </c>
      <c r="E12" s="107"/>
      <c r="F12" s="107"/>
      <c r="G12" s="107"/>
      <c r="H12" s="107"/>
      <c r="I12" s="107"/>
    </row>
    <row r="13" spans="1:13" x14ac:dyDescent="0.2">
      <c r="A13" s="225" t="s">
        <v>1480</v>
      </c>
      <c r="B13" s="149">
        <v>12</v>
      </c>
      <c r="C13" s="149">
        <v>16</v>
      </c>
      <c r="D13" s="148">
        <v>0.33329999999999999</v>
      </c>
      <c r="E13" s="107"/>
      <c r="F13" s="107"/>
      <c r="G13" s="107"/>
      <c r="H13" s="107"/>
      <c r="I13" s="107"/>
    </row>
    <row r="14" spans="1:13" ht="13.5" thickBot="1" x14ac:dyDescent="0.25">
      <c r="A14" s="226" t="s">
        <v>1481</v>
      </c>
      <c r="B14" s="229">
        <v>763</v>
      </c>
      <c r="C14" s="227">
        <v>1133</v>
      </c>
      <c r="D14" s="228">
        <v>0.4849</v>
      </c>
      <c r="E14" s="107"/>
      <c r="F14" s="107"/>
      <c r="G14" s="107"/>
      <c r="H14" s="107"/>
      <c r="I14" s="107"/>
    </row>
    <row r="15" spans="1:13" x14ac:dyDescent="0.2">
      <c r="A15" s="224" t="s">
        <v>382</v>
      </c>
      <c r="B15" s="402"/>
      <c r="C15" s="402"/>
      <c r="D15" s="402"/>
      <c r="E15" s="107"/>
      <c r="F15" s="107"/>
      <c r="G15" s="107"/>
      <c r="H15" s="107"/>
      <c r="I15" s="107"/>
    </row>
    <row r="16" spans="1:13" ht="35.450000000000003" customHeight="1" x14ac:dyDescent="0.2">
      <c r="A16" s="225" t="s">
        <v>1479</v>
      </c>
      <c r="B16" s="147">
        <v>1284</v>
      </c>
      <c r="C16" s="147">
        <v>1195</v>
      </c>
      <c r="D16" s="148">
        <v>-6.93E-2</v>
      </c>
    </row>
    <row r="17" spans="1:4" x14ac:dyDescent="0.2">
      <c r="A17" s="225" t="s">
        <v>1480</v>
      </c>
      <c r="B17" s="149">
        <v>27</v>
      </c>
      <c r="C17" s="149">
        <v>26</v>
      </c>
      <c r="D17" s="148">
        <v>-3.6999999999999998E-2</v>
      </c>
    </row>
    <row r="18" spans="1:4" ht="13.5" thickBot="1" x14ac:dyDescent="0.25">
      <c r="A18" s="226" t="s">
        <v>1481</v>
      </c>
      <c r="B18" s="227">
        <v>1714</v>
      </c>
      <c r="C18" s="227">
        <v>1792</v>
      </c>
      <c r="D18" s="228">
        <v>4.5499999999999999E-2</v>
      </c>
    </row>
    <row r="19" spans="1:4" x14ac:dyDescent="0.2">
      <c r="A19" s="224" t="s">
        <v>381</v>
      </c>
      <c r="B19" s="402"/>
      <c r="C19" s="402"/>
      <c r="D19" s="402"/>
    </row>
    <row r="20" spans="1:4" x14ac:dyDescent="0.2">
      <c r="A20" s="225" t="s">
        <v>1479</v>
      </c>
      <c r="B20" s="147">
        <v>70933</v>
      </c>
      <c r="C20" s="147">
        <v>62927</v>
      </c>
      <c r="D20" s="148">
        <v>-0.1129</v>
      </c>
    </row>
    <row r="21" spans="1:4" x14ac:dyDescent="0.2">
      <c r="A21" s="225" t="s">
        <v>1480</v>
      </c>
      <c r="B21" s="147">
        <v>5050</v>
      </c>
      <c r="C21" s="147">
        <v>4531</v>
      </c>
      <c r="D21" s="148">
        <v>-0.1028</v>
      </c>
    </row>
    <row r="22" spans="1:4" ht="13.5" thickBot="1" x14ac:dyDescent="0.25">
      <c r="A22" s="226" t="s">
        <v>1481</v>
      </c>
      <c r="B22" s="227">
        <v>287839</v>
      </c>
      <c r="C22" s="227">
        <v>294518</v>
      </c>
      <c r="D22" s="228">
        <v>2.3199999999999998E-2</v>
      </c>
    </row>
    <row r="23" spans="1:4" x14ac:dyDescent="0.2">
      <c r="A23" s="224" t="s">
        <v>1255</v>
      </c>
      <c r="B23" s="230"/>
      <c r="C23" s="230"/>
      <c r="D23" s="230"/>
    </row>
    <row r="24" spans="1:4" x14ac:dyDescent="0.2">
      <c r="A24" s="225" t="s">
        <v>1479</v>
      </c>
      <c r="B24" s="147">
        <v>105871</v>
      </c>
      <c r="C24" s="147">
        <v>89980</v>
      </c>
      <c r="D24" s="148">
        <v>-0.15010000000000001</v>
      </c>
    </row>
    <row r="25" spans="1:4" x14ac:dyDescent="0.2">
      <c r="A25" s="225" t="s">
        <v>1480</v>
      </c>
      <c r="B25" s="147">
        <v>15159</v>
      </c>
      <c r="C25" s="147">
        <v>12136</v>
      </c>
      <c r="D25" s="148">
        <v>-0.19939999999999999</v>
      </c>
    </row>
    <row r="26" spans="1:4" ht="13.5" thickBot="1" x14ac:dyDescent="0.25">
      <c r="A26" s="226" t="s">
        <v>1481</v>
      </c>
      <c r="B26" s="227">
        <v>995244</v>
      </c>
      <c r="C26" s="227">
        <v>879770</v>
      </c>
      <c r="D26" s="228">
        <v>-0.11600000000000001</v>
      </c>
    </row>
    <row r="33" spans="2:2" x14ac:dyDescent="0.2">
      <c r="B33" s="21"/>
    </row>
    <row r="34" spans="2:2" x14ac:dyDescent="0.2">
      <c r="B34" s="21"/>
    </row>
    <row r="35" spans="2:2" x14ac:dyDescent="0.2">
      <c r="B35" s="21"/>
    </row>
    <row r="36" spans="2:2" x14ac:dyDescent="0.2">
      <c r="B36" s="21"/>
    </row>
    <row r="37" spans="2:2" x14ac:dyDescent="0.2">
      <c r="B37" s="21"/>
    </row>
    <row r="38" spans="2:2" x14ac:dyDescent="0.2">
      <c r="B38" s="21"/>
    </row>
    <row r="39" spans="2:2" x14ac:dyDescent="0.2">
      <c r="B39" s="21"/>
    </row>
    <row r="40" spans="2:2" x14ac:dyDescent="0.2">
      <c r="B40" s="21"/>
    </row>
    <row r="41" spans="2:2" x14ac:dyDescent="0.2">
      <c r="B41" s="21"/>
    </row>
    <row r="42" spans="2:2" x14ac:dyDescent="0.2">
      <c r="B42" s="21"/>
    </row>
    <row r="43" spans="2:2" x14ac:dyDescent="0.2">
      <c r="B43" s="21"/>
    </row>
    <row r="44" spans="2:2" x14ac:dyDescent="0.2">
      <c r="B44" s="21"/>
    </row>
    <row r="45" spans="2:2" x14ac:dyDescent="0.2">
      <c r="B45" s="21"/>
    </row>
    <row r="46" spans="2:2" x14ac:dyDescent="0.2">
      <c r="B46" s="21"/>
    </row>
    <row r="47" spans="2:2" x14ac:dyDescent="0.2">
      <c r="B47" s="21"/>
    </row>
    <row r="48" spans="2:2" x14ac:dyDescent="0.2">
      <c r="B48" s="21"/>
    </row>
    <row r="49" spans="2:2" x14ac:dyDescent="0.2">
      <c r="B49" s="21"/>
    </row>
    <row r="50" spans="2:2" x14ac:dyDescent="0.2">
      <c r="B50" s="21"/>
    </row>
    <row r="51" spans="2:2" x14ac:dyDescent="0.2">
      <c r="B51" s="21"/>
    </row>
    <row r="52" spans="2:2" x14ac:dyDescent="0.2">
      <c r="B52" s="21"/>
    </row>
    <row r="53" spans="2:2" x14ac:dyDescent="0.2">
      <c r="B53" s="21"/>
    </row>
    <row r="54" spans="2:2" x14ac:dyDescent="0.2">
      <c r="B54" s="21"/>
    </row>
    <row r="55" spans="2:2" x14ac:dyDescent="0.2">
      <c r="B55" s="21"/>
    </row>
    <row r="56" spans="2:2" x14ac:dyDescent="0.2">
      <c r="B56" s="21"/>
    </row>
    <row r="57" spans="2:2" x14ac:dyDescent="0.2">
      <c r="B57" s="21"/>
    </row>
    <row r="58" spans="2:2" x14ac:dyDescent="0.2">
      <c r="B58" s="21"/>
    </row>
    <row r="59" spans="2:2" x14ac:dyDescent="0.2">
      <c r="B59" s="21"/>
    </row>
    <row r="60" spans="2:2" x14ac:dyDescent="0.2">
      <c r="B60" s="21"/>
    </row>
    <row r="61" spans="2:2" x14ac:dyDescent="0.2">
      <c r="B61" s="21"/>
    </row>
    <row r="62" spans="2:2" x14ac:dyDescent="0.2">
      <c r="B62" s="21"/>
    </row>
    <row r="63" spans="2:2" x14ac:dyDescent="0.2">
      <c r="B63" s="21"/>
    </row>
    <row r="64" spans="2:2" x14ac:dyDescent="0.2">
      <c r="B64" s="21"/>
    </row>
    <row r="65" spans="2:2" x14ac:dyDescent="0.2">
      <c r="B65" s="21"/>
    </row>
    <row r="66" spans="2:2" x14ac:dyDescent="0.2">
      <c r="B66" s="21"/>
    </row>
    <row r="67" spans="2:2" x14ac:dyDescent="0.2">
      <c r="B67" s="21"/>
    </row>
    <row r="68" spans="2:2" x14ac:dyDescent="0.2">
      <c r="B68" s="21"/>
    </row>
    <row r="69" spans="2:2" x14ac:dyDescent="0.2">
      <c r="B69" s="21"/>
    </row>
    <row r="70" spans="2:2" x14ac:dyDescent="0.2">
      <c r="B70" s="21"/>
    </row>
    <row r="71" spans="2:2" x14ac:dyDescent="0.2">
      <c r="B71" s="21"/>
    </row>
    <row r="72" spans="2:2" x14ac:dyDescent="0.2">
      <c r="B72" s="21"/>
    </row>
    <row r="73" spans="2:2" x14ac:dyDescent="0.2">
      <c r="B73" s="21"/>
    </row>
    <row r="74" spans="2:2" x14ac:dyDescent="0.2">
      <c r="B74" s="21"/>
    </row>
    <row r="75" spans="2:2" x14ac:dyDescent="0.2">
      <c r="B75" s="21"/>
    </row>
    <row r="76" spans="2:2" x14ac:dyDescent="0.2">
      <c r="B76" s="21"/>
    </row>
    <row r="77" spans="2:2" x14ac:dyDescent="0.2">
      <c r="B77" s="21"/>
    </row>
    <row r="78" spans="2:2" x14ac:dyDescent="0.2">
      <c r="B78" s="21"/>
    </row>
    <row r="79" spans="2:2" x14ac:dyDescent="0.2">
      <c r="B79" s="21"/>
    </row>
    <row r="80" spans="2:2" x14ac:dyDescent="0.2">
      <c r="B80" s="21"/>
    </row>
    <row r="81" spans="2:2" x14ac:dyDescent="0.2">
      <c r="B81" s="21"/>
    </row>
    <row r="82" spans="2:2" x14ac:dyDescent="0.2">
      <c r="B82" s="21"/>
    </row>
    <row r="83" spans="2:2" x14ac:dyDescent="0.2">
      <c r="B83" s="21"/>
    </row>
    <row r="84" spans="2:2" x14ac:dyDescent="0.2">
      <c r="B84" s="21"/>
    </row>
    <row r="85" spans="2:2" x14ac:dyDescent="0.2">
      <c r="B85" s="21"/>
    </row>
    <row r="86" spans="2:2" x14ac:dyDescent="0.2">
      <c r="B86" s="21"/>
    </row>
    <row r="87" spans="2:2" x14ac:dyDescent="0.2">
      <c r="B87" s="21"/>
    </row>
    <row r="88" spans="2:2" x14ac:dyDescent="0.2">
      <c r="B88" s="21"/>
    </row>
    <row r="89" spans="2:2" x14ac:dyDescent="0.2">
      <c r="B89" s="21"/>
    </row>
    <row r="90" spans="2:2" x14ac:dyDescent="0.2">
      <c r="B90" s="21"/>
    </row>
    <row r="91" spans="2:2" x14ac:dyDescent="0.2">
      <c r="B91" s="21"/>
    </row>
    <row r="92" spans="2:2" x14ac:dyDescent="0.2">
      <c r="B92" s="21"/>
    </row>
    <row r="93" spans="2:2" x14ac:dyDescent="0.2">
      <c r="B93" s="21"/>
    </row>
    <row r="94" spans="2:2" x14ac:dyDescent="0.2">
      <c r="B94" s="21"/>
    </row>
    <row r="95" spans="2:2" x14ac:dyDescent="0.2">
      <c r="B95" s="21"/>
    </row>
    <row r="96" spans="2:2" x14ac:dyDescent="0.2">
      <c r="B96" s="21"/>
    </row>
    <row r="97" spans="2:2" x14ac:dyDescent="0.2">
      <c r="B97" s="21"/>
    </row>
    <row r="98" spans="2:2" x14ac:dyDescent="0.2">
      <c r="B98" s="21"/>
    </row>
    <row r="99" spans="2:2" x14ac:dyDescent="0.2">
      <c r="B99" s="21"/>
    </row>
    <row r="100" spans="2:2" x14ac:dyDescent="0.2">
      <c r="B100" s="21"/>
    </row>
    <row r="101" spans="2:2" x14ac:dyDescent="0.2">
      <c r="B101" s="21"/>
    </row>
    <row r="102" spans="2:2" x14ac:dyDescent="0.2">
      <c r="B102" s="21"/>
    </row>
    <row r="103" spans="2:2" x14ac:dyDescent="0.2">
      <c r="B103" s="21"/>
    </row>
    <row r="104" spans="2:2" x14ac:dyDescent="0.2">
      <c r="B104" s="21"/>
    </row>
    <row r="105" spans="2:2" x14ac:dyDescent="0.2">
      <c r="B105" s="21"/>
    </row>
    <row r="106" spans="2:2" x14ac:dyDescent="0.2">
      <c r="B106" s="21"/>
    </row>
    <row r="107" spans="2:2" x14ac:dyDescent="0.2">
      <c r="B107" s="21"/>
    </row>
    <row r="108" spans="2:2" x14ac:dyDescent="0.2">
      <c r="B108" s="21"/>
    </row>
    <row r="109" spans="2:2" x14ac:dyDescent="0.2">
      <c r="B109" s="21"/>
    </row>
    <row r="110" spans="2:2" x14ac:dyDescent="0.2">
      <c r="B110" s="21"/>
    </row>
    <row r="111" spans="2:2" x14ac:dyDescent="0.2">
      <c r="B111" s="21"/>
    </row>
    <row r="112" spans="2:2" x14ac:dyDescent="0.2">
      <c r="B112" s="21"/>
    </row>
    <row r="113" spans="2:2" x14ac:dyDescent="0.2">
      <c r="B113" s="21"/>
    </row>
    <row r="114" spans="2:2" x14ac:dyDescent="0.2">
      <c r="B114" s="21"/>
    </row>
    <row r="115" spans="2:2" x14ac:dyDescent="0.2">
      <c r="B115" s="21"/>
    </row>
    <row r="116" spans="2:2" x14ac:dyDescent="0.2">
      <c r="B116" s="21"/>
    </row>
    <row r="117" spans="2:2" x14ac:dyDescent="0.2">
      <c r="B117" s="21"/>
    </row>
    <row r="118" spans="2:2" x14ac:dyDescent="0.2">
      <c r="B118" s="21"/>
    </row>
    <row r="119" spans="2:2" x14ac:dyDescent="0.2">
      <c r="B119" s="21"/>
    </row>
    <row r="120" spans="2:2" x14ac:dyDescent="0.2">
      <c r="B120" s="21"/>
    </row>
    <row r="121" spans="2:2" x14ac:dyDescent="0.2">
      <c r="B121" s="21"/>
    </row>
    <row r="122" spans="2:2" x14ac:dyDescent="0.2">
      <c r="B122" s="21"/>
    </row>
    <row r="123" spans="2:2" x14ac:dyDescent="0.2">
      <c r="B123" s="21"/>
    </row>
    <row r="124" spans="2:2" x14ac:dyDescent="0.2">
      <c r="B124" s="21"/>
    </row>
    <row r="125" spans="2:2" x14ac:dyDescent="0.2">
      <c r="B125" s="21"/>
    </row>
    <row r="126" spans="2:2" x14ac:dyDescent="0.2">
      <c r="B126" s="21"/>
    </row>
    <row r="127" spans="2:2" x14ac:dyDescent="0.2">
      <c r="B127" s="21"/>
    </row>
    <row r="128" spans="2:2" x14ac:dyDescent="0.2">
      <c r="B128" s="21"/>
    </row>
    <row r="129" spans="2:2" x14ac:dyDescent="0.2">
      <c r="B129" s="21"/>
    </row>
    <row r="130" spans="2:2" x14ac:dyDescent="0.2">
      <c r="B130" s="21"/>
    </row>
    <row r="131" spans="2:2" x14ac:dyDescent="0.2">
      <c r="B131" s="21"/>
    </row>
    <row r="132" spans="2:2" x14ac:dyDescent="0.2">
      <c r="B132" s="21"/>
    </row>
    <row r="133" spans="2:2" x14ac:dyDescent="0.2">
      <c r="B133" s="21"/>
    </row>
    <row r="134" spans="2:2" x14ac:dyDescent="0.2">
      <c r="B134" s="21"/>
    </row>
    <row r="135" spans="2:2" x14ac:dyDescent="0.2">
      <c r="B135" s="21"/>
    </row>
    <row r="136" spans="2:2" x14ac:dyDescent="0.2">
      <c r="B136" s="21"/>
    </row>
    <row r="137" spans="2:2" x14ac:dyDescent="0.2">
      <c r="B137" s="21"/>
    </row>
    <row r="138" spans="2:2" x14ac:dyDescent="0.2">
      <c r="B138" s="21"/>
    </row>
    <row r="139" spans="2:2" x14ac:dyDescent="0.2">
      <c r="B139" s="21"/>
    </row>
    <row r="140" spans="2:2" x14ac:dyDescent="0.2">
      <c r="B140" s="21"/>
    </row>
    <row r="141" spans="2:2" x14ac:dyDescent="0.2">
      <c r="B141" s="21"/>
    </row>
    <row r="142" spans="2:2" x14ac:dyDescent="0.2">
      <c r="B142" s="21"/>
    </row>
    <row r="143" spans="2:2" x14ac:dyDescent="0.2">
      <c r="B143" s="21"/>
    </row>
    <row r="144" spans="2:2" x14ac:dyDescent="0.2">
      <c r="B144" s="21"/>
    </row>
    <row r="145" spans="2:2" x14ac:dyDescent="0.2">
      <c r="B145" s="21"/>
    </row>
    <row r="146" spans="2:2" x14ac:dyDescent="0.2">
      <c r="B146" s="21"/>
    </row>
    <row r="147" spans="2:2" x14ac:dyDescent="0.2">
      <c r="B147" s="21"/>
    </row>
    <row r="148" spans="2:2" x14ac:dyDescent="0.2">
      <c r="B148" s="21"/>
    </row>
    <row r="149" spans="2:2" x14ac:dyDescent="0.2">
      <c r="B149" s="21"/>
    </row>
    <row r="150" spans="2:2" x14ac:dyDescent="0.2">
      <c r="B150" s="21"/>
    </row>
    <row r="151" spans="2:2" x14ac:dyDescent="0.2">
      <c r="B151" s="21"/>
    </row>
    <row r="152" spans="2:2" x14ac:dyDescent="0.2">
      <c r="B152" s="21"/>
    </row>
    <row r="153" spans="2:2" x14ac:dyDescent="0.2">
      <c r="B153" s="21"/>
    </row>
    <row r="154" spans="2:2" x14ac:dyDescent="0.2">
      <c r="B154" s="21"/>
    </row>
    <row r="155" spans="2:2" x14ac:dyDescent="0.2">
      <c r="B155" s="21"/>
    </row>
    <row r="156" spans="2:2" x14ac:dyDescent="0.2">
      <c r="B156" s="21"/>
    </row>
    <row r="157" spans="2:2" x14ac:dyDescent="0.2">
      <c r="B157" s="21"/>
    </row>
    <row r="158" spans="2:2" x14ac:dyDescent="0.2">
      <c r="B158" s="21"/>
    </row>
    <row r="159" spans="2:2" x14ac:dyDescent="0.2">
      <c r="B159" s="21"/>
    </row>
    <row r="160" spans="2:2" x14ac:dyDescent="0.2">
      <c r="B160" s="21"/>
    </row>
    <row r="161" spans="2:2" x14ac:dyDescent="0.2">
      <c r="B161" s="21"/>
    </row>
    <row r="162" spans="2:2" x14ac:dyDescent="0.2">
      <c r="B162" s="21"/>
    </row>
    <row r="163" spans="2:2" x14ac:dyDescent="0.2">
      <c r="B163" s="21"/>
    </row>
    <row r="164" spans="2:2" x14ac:dyDescent="0.2">
      <c r="B164" s="21"/>
    </row>
    <row r="165" spans="2:2" x14ac:dyDescent="0.2">
      <c r="B165" s="21"/>
    </row>
    <row r="166" spans="2:2" x14ac:dyDescent="0.2">
      <c r="B166" s="21"/>
    </row>
    <row r="167" spans="2:2" x14ac:dyDescent="0.2">
      <c r="B167" s="21"/>
    </row>
    <row r="168" spans="2:2" x14ac:dyDescent="0.2">
      <c r="B168" s="21"/>
    </row>
    <row r="169" spans="2:2" x14ac:dyDescent="0.2">
      <c r="B169" s="21"/>
    </row>
    <row r="170" spans="2:2" x14ac:dyDescent="0.2">
      <c r="B170" s="21"/>
    </row>
    <row r="171" spans="2:2" x14ac:dyDescent="0.2">
      <c r="B171" s="21"/>
    </row>
    <row r="172" spans="2:2" x14ac:dyDescent="0.2">
      <c r="B172" s="21"/>
    </row>
    <row r="173" spans="2:2" x14ac:dyDescent="0.2">
      <c r="B173" s="21"/>
    </row>
    <row r="174" spans="2:2" x14ac:dyDescent="0.2">
      <c r="B174" s="21"/>
    </row>
    <row r="175" spans="2:2" x14ac:dyDescent="0.2">
      <c r="B175" s="21"/>
    </row>
    <row r="176" spans="2:2" x14ac:dyDescent="0.2">
      <c r="B176" s="21"/>
    </row>
    <row r="177" spans="2:2" x14ac:dyDescent="0.2">
      <c r="B177" s="21"/>
    </row>
    <row r="178" spans="2:2" x14ac:dyDescent="0.2">
      <c r="B178" s="21"/>
    </row>
    <row r="179" spans="2:2" x14ac:dyDescent="0.2">
      <c r="B179" s="21"/>
    </row>
    <row r="180" spans="2:2" x14ac:dyDescent="0.2">
      <c r="B180" s="21"/>
    </row>
    <row r="181" spans="2:2" x14ac:dyDescent="0.2">
      <c r="B181" s="21"/>
    </row>
    <row r="182" spans="2:2" x14ac:dyDescent="0.2">
      <c r="B182" s="21"/>
    </row>
    <row r="183" spans="2:2" x14ac:dyDescent="0.2">
      <c r="B183" s="21"/>
    </row>
    <row r="184" spans="2:2" x14ac:dyDescent="0.2">
      <c r="B184" s="21"/>
    </row>
    <row r="185" spans="2:2" x14ac:dyDescent="0.2">
      <c r="B185" s="21"/>
    </row>
    <row r="186" spans="2:2" x14ac:dyDescent="0.2">
      <c r="B186" s="21"/>
    </row>
    <row r="187" spans="2:2" x14ac:dyDescent="0.2">
      <c r="B187" s="21"/>
    </row>
    <row r="188" spans="2:2" x14ac:dyDescent="0.2">
      <c r="B188" s="21"/>
    </row>
    <row r="189" spans="2:2" x14ac:dyDescent="0.2">
      <c r="B189" s="21"/>
    </row>
    <row r="190" spans="2:2" x14ac:dyDescent="0.2">
      <c r="B190" s="21"/>
    </row>
    <row r="191" spans="2:2" x14ac:dyDescent="0.2">
      <c r="B191" s="21"/>
    </row>
    <row r="192" spans="2:2" x14ac:dyDescent="0.2">
      <c r="B192" s="21"/>
    </row>
    <row r="193" spans="2:2" x14ac:dyDescent="0.2">
      <c r="B193" s="21"/>
    </row>
    <row r="194" spans="2:2" x14ac:dyDescent="0.2">
      <c r="B194" s="21"/>
    </row>
    <row r="195" spans="2:2" x14ac:dyDescent="0.2">
      <c r="B195" s="21"/>
    </row>
    <row r="196" spans="2:2" x14ac:dyDescent="0.2">
      <c r="B196" s="21"/>
    </row>
    <row r="197" spans="2:2" x14ac:dyDescent="0.2">
      <c r="B197" s="21"/>
    </row>
    <row r="198" spans="2:2" x14ac:dyDescent="0.2">
      <c r="B198" s="21"/>
    </row>
    <row r="199" spans="2:2" x14ac:dyDescent="0.2">
      <c r="B199" s="21"/>
    </row>
    <row r="200" spans="2:2" x14ac:dyDescent="0.2">
      <c r="B200" s="21"/>
    </row>
    <row r="201" spans="2:2" x14ac:dyDescent="0.2">
      <c r="B201" s="21"/>
    </row>
    <row r="202" spans="2:2" x14ac:dyDescent="0.2">
      <c r="B202" s="21"/>
    </row>
    <row r="203" spans="2:2" x14ac:dyDescent="0.2">
      <c r="B203" s="21"/>
    </row>
    <row r="204" spans="2:2" x14ac:dyDescent="0.2">
      <c r="B204" s="21"/>
    </row>
    <row r="205" spans="2:2" x14ac:dyDescent="0.2">
      <c r="B205" s="21"/>
    </row>
    <row r="206" spans="2:2" x14ac:dyDescent="0.2">
      <c r="B206" s="21"/>
    </row>
    <row r="207" spans="2:2" x14ac:dyDescent="0.2">
      <c r="B207" s="21"/>
    </row>
    <row r="208" spans="2:2" x14ac:dyDescent="0.2">
      <c r="B208" s="21"/>
    </row>
    <row r="209" spans="2:2" x14ac:dyDescent="0.2">
      <c r="B209" s="21"/>
    </row>
    <row r="210" spans="2:2" x14ac:dyDescent="0.2">
      <c r="B210" s="21"/>
    </row>
    <row r="211" spans="2:2" x14ac:dyDescent="0.2">
      <c r="B211" s="21"/>
    </row>
    <row r="212" spans="2:2" x14ac:dyDescent="0.2">
      <c r="B212" s="21"/>
    </row>
    <row r="213" spans="2:2" x14ac:dyDescent="0.2">
      <c r="B213" s="21"/>
    </row>
    <row r="214" spans="2:2" x14ac:dyDescent="0.2">
      <c r="B214" s="21"/>
    </row>
    <row r="215" spans="2:2" x14ac:dyDescent="0.2">
      <c r="B215" s="21"/>
    </row>
    <row r="216" spans="2:2" x14ac:dyDescent="0.2">
      <c r="B216" s="21"/>
    </row>
  </sheetData>
  <mergeCells count="1">
    <mergeCell ref="H1:I1"/>
  </mergeCells>
  <hyperlinks>
    <hyperlink ref="H1:I1" location="Index!A1" display="Regresar al Índice" xr:uid="{00000000-0004-0000-1300-000000000000}"/>
  </hyperlinks>
  <pageMargins left="0.7" right="0.7" top="0.75" bottom="0.75" header="0.3" footer="0.3"/>
  <pageSetup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50"/>
  <dimension ref="A1:L216"/>
  <sheetViews>
    <sheetView zoomScaleNormal="100" workbookViewId="0">
      <selection activeCell="A2" sqref="A2"/>
    </sheetView>
  </sheetViews>
  <sheetFormatPr baseColWidth="10" defaultColWidth="11.42578125" defaultRowHeight="12.75" x14ac:dyDescent="0.2"/>
  <cols>
    <col min="1" max="1" width="17.28515625" style="310" customWidth="1"/>
    <col min="2" max="2" width="10.140625" style="81" bestFit="1" customWidth="1"/>
    <col min="3" max="3" width="9.140625" style="310" bestFit="1" customWidth="1"/>
    <col min="4" max="4" width="9.85546875" style="310" bestFit="1" customWidth="1"/>
    <col min="5" max="6" width="10.140625" style="310" customWidth="1"/>
    <col min="7" max="7" width="9" style="310" customWidth="1"/>
    <col min="8" max="8" width="14.7109375" style="310" customWidth="1"/>
    <col min="9" max="9" width="9.42578125" style="310" customWidth="1"/>
    <col min="10" max="10" width="9.28515625" style="310" customWidth="1"/>
    <col min="11" max="16384" width="11.42578125" style="310"/>
  </cols>
  <sheetData>
    <row r="1" spans="1:12" x14ac:dyDescent="0.2">
      <c r="A1" s="107" t="s">
        <v>1515</v>
      </c>
      <c r="H1" s="409" t="s">
        <v>38</v>
      </c>
      <c r="I1" s="409"/>
    </row>
    <row r="2" spans="1:12" x14ac:dyDescent="0.2">
      <c r="A2" s="82" t="s">
        <v>378</v>
      </c>
    </row>
    <row r="3" spans="1:12" x14ac:dyDescent="0.2">
      <c r="A3" s="82" t="s">
        <v>427</v>
      </c>
    </row>
    <row r="5" spans="1:12" ht="13.5" thickBot="1" x14ac:dyDescent="0.25"/>
    <row r="6" spans="1:12" ht="12.75" customHeight="1" thickBot="1" x14ac:dyDescent="0.25">
      <c r="A6" s="231" t="s">
        <v>380</v>
      </c>
      <c r="B6" s="232" t="s">
        <v>1479</v>
      </c>
      <c r="C6" s="232" t="s">
        <v>1480</v>
      </c>
      <c r="D6" s="233" t="s">
        <v>1481</v>
      </c>
      <c r="E6" s="107"/>
      <c r="F6" s="107"/>
      <c r="G6" s="107"/>
      <c r="H6" s="107"/>
      <c r="I6" s="107"/>
      <c r="J6" s="107"/>
      <c r="K6" s="107"/>
    </row>
    <row r="7" spans="1:12" ht="21.75" customHeight="1" thickBot="1" x14ac:dyDescent="0.25">
      <c r="A7" s="234" t="s">
        <v>3</v>
      </c>
      <c r="B7" s="235">
        <v>2.3E-2</v>
      </c>
      <c r="C7" s="235">
        <v>2.1000000000000001E-2</v>
      </c>
      <c r="D7" s="235">
        <v>0.02</v>
      </c>
      <c r="E7" s="107"/>
      <c r="F7" s="107"/>
      <c r="G7" s="107"/>
      <c r="H7" s="107"/>
      <c r="I7" s="107"/>
      <c r="J7" s="107"/>
      <c r="K7" s="107"/>
    </row>
    <row r="8" spans="1:12" ht="13.5" thickBot="1" x14ac:dyDescent="0.25">
      <c r="A8" s="234" t="s">
        <v>4</v>
      </c>
      <c r="B8" s="236">
        <v>3.0000000000000001E-3</v>
      </c>
      <c r="C8" s="236">
        <v>3.0000000000000001E-3</v>
      </c>
      <c r="D8" s="236">
        <v>3.0000000000000001E-3</v>
      </c>
      <c r="E8" s="107"/>
      <c r="F8" s="107"/>
      <c r="G8" s="107"/>
      <c r="H8" s="107"/>
      <c r="I8" s="107"/>
      <c r="J8" s="107"/>
      <c r="K8" s="107"/>
    </row>
    <row r="9" spans="1:12" ht="26.25" thickBot="1" x14ac:dyDescent="0.25">
      <c r="A9" s="234" t="s">
        <v>5</v>
      </c>
      <c r="B9" s="235">
        <v>8.0000000000000002E-3</v>
      </c>
      <c r="C9" s="235">
        <v>7.0000000000000001E-3</v>
      </c>
      <c r="D9" s="235">
        <v>7.0000000000000001E-3</v>
      </c>
      <c r="E9" s="107"/>
      <c r="F9" s="107"/>
      <c r="G9" s="107"/>
      <c r="H9" s="107"/>
      <c r="I9" s="107"/>
      <c r="J9" s="107"/>
      <c r="K9" s="107"/>
    </row>
    <row r="10" spans="1:12" ht="13.5" thickBot="1" x14ac:dyDescent="0.25">
      <c r="A10" s="234" t="s">
        <v>6</v>
      </c>
      <c r="B10" s="236">
        <v>7.0000000000000001E-3</v>
      </c>
      <c r="C10" s="236">
        <v>6.0000000000000001E-3</v>
      </c>
      <c r="D10" s="236">
        <v>6.0000000000000001E-3</v>
      </c>
      <c r="E10" s="107"/>
      <c r="F10" s="107"/>
      <c r="G10" s="107"/>
      <c r="H10" s="107"/>
      <c r="I10" s="107"/>
      <c r="J10" s="107"/>
      <c r="K10" s="107"/>
    </row>
    <row r="11" spans="1:12" ht="13.5" thickBot="1" x14ac:dyDescent="0.25">
      <c r="A11" s="234" t="s">
        <v>7</v>
      </c>
      <c r="B11" s="235">
        <v>4.4999999999999998E-2</v>
      </c>
      <c r="C11" s="235">
        <v>0.04</v>
      </c>
      <c r="D11" s="235">
        <v>3.9E-2</v>
      </c>
      <c r="E11" s="107"/>
      <c r="F11" s="107"/>
      <c r="G11" s="107"/>
      <c r="H11" s="107"/>
      <c r="I11" s="107"/>
      <c r="J11" s="107"/>
      <c r="K11" s="107"/>
    </row>
    <row r="12" spans="1:12" ht="13.5" thickBot="1" x14ac:dyDescent="0.25">
      <c r="A12" s="234" t="s">
        <v>8</v>
      </c>
      <c r="B12" s="236">
        <v>4.5999999999999999E-2</v>
      </c>
      <c r="C12" s="236">
        <v>4.1000000000000002E-2</v>
      </c>
      <c r="D12" s="236">
        <v>3.4000000000000002E-2</v>
      </c>
      <c r="E12" s="107"/>
      <c r="F12" s="107"/>
      <c r="G12" s="107"/>
      <c r="H12" s="107"/>
      <c r="I12" s="107"/>
      <c r="J12" s="107"/>
    </row>
    <row r="13" spans="1:12" ht="13.5" thickBot="1" x14ac:dyDescent="0.25">
      <c r="A13" s="234" t="s">
        <v>10</v>
      </c>
      <c r="B13" s="235">
        <v>4.1000000000000002E-2</v>
      </c>
      <c r="C13" s="235">
        <v>3.9E-2</v>
      </c>
      <c r="D13" s="235">
        <v>3.9E-2</v>
      </c>
      <c r="E13" s="107"/>
      <c r="F13" s="107"/>
      <c r="G13" s="107"/>
      <c r="H13" s="107"/>
      <c r="I13" s="107"/>
      <c r="J13" s="107"/>
      <c r="K13" s="312"/>
      <c r="L13" s="78"/>
    </row>
    <row r="14" spans="1:12" ht="13.5" thickBot="1" x14ac:dyDescent="0.25">
      <c r="A14" s="234" t="s">
        <v>11</v>
      </c>
      <c r="B14" s="236">
        <v>7.0000000000000001E-3</v>
      </c>
      <c r="C14" s="236">
        <v>7.0000000000000001E-3</v>
      </c>
      <c r="D14" s="236">
        <v>7.0000000000000001E-3</v>
      </c>
      <c r="I14" s="107"/>
      <c r="J14" s="107"/>
    </row>
    <row r="15" spans="1:12" ht="35.25" customHeight="1" thickBot="1" x14ac:dyDescent="0.25">
      <c r="A15" s="234" t="s">
        <v>12</v>
      </c>
      <c r="B15" s="235">
        <v>2.5000000000000001E-2</v>
      </c>
      <c r="C15" s="235">
        <v>2.4E-2</v>
      </c>
      <c r="D15" s="235">
        <v>2.3E-2</v>
      </c>
      <c r="I15" s="107"/>
      <c r="J15" s="107"/>
    </row>
    <row r="16" spans="1:12" ht="13.5" thickBot="1" x14ac:dyDescent="0.25">
      <c r="A16" s="234" t="s">
        <v>13</v>
      </c>
      <c r="B16" s="236">
        <v>7.1999999999999995E-2</v>
      </c>
      <c r="C16" s="236">
        <v>8.2000000000000003E-2</v>
      </c>
      <c r="D16" s="236">
        <v>8.5000000000000006E-2</v>
      </c>
      <c r="I16" s="107"/>
      <c r="J16" s="107"/>
    </row>
    <row r="17" spans="1:4" ht="13.5" thickBot="1" x14ac:dyDescent="0.25">
      <c r="A17" s="234" t="s">
        <v>14</v>
      </c>
      <c r="B17" s="235">
        <v>8.6999999999999994E-2</v>
      </c>
      <c r="C17" s="235">
        <v>8.3000000000000004E-2</v>
      </c>
      <c r="D17" s="235">
        <v>8.4000000000000005E-2</v>
      </c>
    </row>
    <row r="18" spans="1:4" ht="13.5" thickBot="1" x14ac:dyDescent="0.25">
      <c r="A18" s="234" t="s">
        <v>15</v>
      </c>
      <c r="B18" s="236">
        <v>3.6999999999999998E-2</v>
      </c>
      <c r="C18" s="236">
        <v>3.4000000000000002E-2</v>
      </c>
      <c r="D18" s="236">
        <v>3.5000000000000003E-2</v>
      </c>
    </row>
    <row r="19" spans="1:4" ht="13.5" thickBot="1" x14ac:dyDescent="0.25">
      <c r="A19" s="234" t="s">
        <v>16</v>
      </c>
      <c r="B19" s="235">
        <v>2.3E-2</v>
      </c>
      <c r="C19" s="235">
        <v>2.5000000000000001E-2</v>
      </c>
      <c r="D19" s="235">
        <v>2.5000000000000001E-2</v>
      </c>
    </row>
    <row r="20" spans="1:4" ht="13.5" thickBot="1" x14ac:dyDescent="0.25">
      <c r="A20" s="234" t="s">
        <v>0</v>
      </c>
      <c r="B20" s="237">
        <v>0.16500000000000001</v>
      </c>
      <c r="C20" s="237">
        <v>0.187</v>
      </c>
      <c r="D20" s="237">
        <v>0.191</v>
      </c>
    </row>
    <row r="21" spans="1:4" ht="13.5" thickBot="1" x14ac:dyDescent="0.25">
      <c r="A21" s="234" t="s">
        <v>17</v>
      </c>
      <c r="B21" s="235">
        <v>0.129</v>
      </c>
      <c r="C21" s="235">
        <v>0.128</v>
      </c>
      <c r="D21" s="235">
        <v>0.13300000000000001</v>
      </c>
    </row>
    <row r="22" spans="1:4" ht="13.5" thickBot="1" x14ac:dyDescent="0.25">
      <c r="A22" s="234" t="s">
        <v>18</v>
      </c>
      <c r="B22" s="236">
        <v>6.0000000000000001E-3</v>
      </c>
      <c r="C22" s="236">
        <v>7.0000000000000001E-3</v>
      </c>
      <c r="D22" s="236">
        <v>7.0000000000000001E-3</v>
      </c>
    </row>
    <row r="23" spans="1:4" ht="13.5" thickBot="1" x14ac:dyDescent="0.25">
      <c r="A23" s="234" t="s">
        <v>19</v>
      </c>
      <c r="B23" s="235">
        <v>1.4999999999999999E-2</v>
      </c>
      <c r="C23" s="235">
        <v>1.4E-2</v>
      </c>
      <c r="D23" s="235">
        <v>1.4E-2</v>
      </c>
    </row>
    <row r="24" spans="1:4" ht="13.5" thickBot="1" x14ac:dyDescent="0.25">
      <c r="A24" s="234" t="s">
        <v>20</v>
      </c>
      <c r="B24" s="236">
        <v>6.0000000000000001E-3</v>
      </c>
      <c r="C24" s="236">
        <v>6.0000000000000001E-3</v>
      </c>
      <c r="D24" s="236">
        <v>6.0000000000000001E-3</v>
      </c>
    </row>
    <row r="25" spans="1:4" ht="13.5" thickBot="1" x14ac:dyDescent="0.25">
      <c r="A25" s="234" t="s">
        <v>21</v>
      </c>
      <c r="B25" s="235">
        <v>1.6E-2</v>
      </c>
      <c r="C25" s="235">
        <v>1.9E-2</v>
      </c>
      <c r="D25" s="235">
        <v>0.02</v>
      </c>
    </row>
    <row r="26" spans="1:4" ht="13.5" thickBot="1" x14ac:dyDescent="0.25">
      <c r="A26" s="234" t="s">
        <v>22</v>
      </c>
      <c r="B26" s="236">
        <v>2.8000000000000001E-2</v>
      </c>
      <c r="C26" s="236">
        <v>3.1E-2</v>
      </c>
      <c r="D26" s="236">
        <v>3.1E-2</v>
      </c>
    </row>
    <row r="27" spans="1:4" ht="13.5" thickBot="1" x14ac:dyDescent="0.25">
      <c r="A27" s="234" t="s">
        <v>23</v>
      </c>
      <c r="B27" s="235">
        <v>2.4E-2</v>
      </c>
      <c r="C27" s="235">
        <v>2.5000000000000001E-2</v>
      </c>
      <c r="D27" s="235">
        <v>2.5000000000000001E-2</v>
      </c>
    </row>
    <row r="28" spans="1:4" ht="13.5" thickBot="1" x14ac:dyDescent="0.25">
      <c r="A28" s="234" t="s">
        <v>24</v>
      </c>
      <c r="B28" s="236">
        <v>2E-3</v>
      </c>
      <c r="C28" s="236">
        <v>2E-3</v>
      </c>
      <c r="D28" s="236">
        <v>3.0000000000000001E-3</v>
      </c>
    </row>
    <row r="29" spans="1:4" ht="13.5" thickBot="1" x14ac:dyDescent="0.25">
      <c r="A29" s="234" t="s">
        <v>25</v>
      </c>
      <c r="B29" s="235">
        <v>2.8000000000000001E-2</v>
      </c>
      <c r="C29" s="235">
        <v>2.5999999999999999E-2</v>
      </c>
      <c r="D29" s="235">
        <v>2.5000000000000001E-2</v>
      </c>
    </row>
    <row r="30" spans="1:4" ht="13.5" thickBot="1" x14ac:dyDescent="0.25">
      <c r="A30" s="234" t="s">
        <v>26</v>
      </c>
      <c r="B30" s="236">
        <v>1.6E-2</v>
      </c>
      <c r="C30" s="236">
        <v>1.4999999999999999E-2</v>
      </c>
      <c r="D30" s="236">
        <v>1.6E-2</v>
      </c>
    </row>
    <row r="31" spans="1:4" ht="13.5" thickBot="1" x14ac:dyDescent="0.25">
      <c r="A31" s="234" t="s">
        <v>27</v>
      </c>
      <c r="B31" s="235">
        <v>1.0999999999999999E-2</v>
      </c>
      <c r="C31" s="235">
        <v>0.01</v>
      </c>
      <c r="D31" s="235">
        <v>0.01</v>
      </c>
    </row>
    <row r="32" spans="1:4" ht="13.5" thickBot="1" x14ac:dyDescent="0.25">
      <c r="A32" s="234" t="s">
        <v>28</v>
      </c>
      <c r="B32" s="236">
        <v>1.9E-2</v>
      </c>
      <c r="C32" s="236">
        <v>1.7999999999999999E-2</v>
      </c>
      <c r="D32" s="236">
        <v>1.7000000000000001E-2</v>
      </c>
    </row>
    <row r="33" spans="1:4" ht="13.5" thickBot="1" x14ac:dyDescent="0.25">
      <c r="A33" s="234" t="s">
        <v>29</v>
      </c>
      <c r="B33" s="235">
        <v>1.7999999999999999E-2</v>
      </c>
      <c r="C33" s="235">
        <v>1.7000000000000001E-2</v>
      </c>
      <c r="D33" s="235">
        <v>1.6E-2</v>
      </c>
    </row>
    <row r="34" spans="1:4" ht="13.5" thickBot="1" x14ac:dyDescent="0.25">
      <c r="A34" s="234" t="s">
        <v>30</v>
      </c>
      <c r="B34" s="236">
        <v>3.0000000000000001E-3</v>
      </c>
      <c r="C34" s="236">
        <v>3.0000000000000001E-3</v>
      </c>
      <c r="D34" s="236">
        <v>3.0000000000000001E-3</v>
      </c>
    </row>
    <row r="35" spans="1:4" ht="13.5" thickBot="1" x14ac:dyDescent="0.25">
      <c r="A35" s="234" t="s">
        <v>31</v>
      </c>
      <c r="B35" s="235">
        <v>5.6000000000000001E-2</v>
      </c>
      <c r="C35" s="235">
        <v>5.1999999999999998E-2</v>
      </c>
      <c r="D35" s="235">
        <v>4.9000000000000002E-2</v>
      </c>
    </row>
    <row r="36" spans="1:4" ht="13.5" thickBot="1" x14ac:dyDescent="0.25">
      <c r="A36" s="234" t="s">
        <v>32</v>
      </c>
      <c r="B36" s="236">
        <v>7.0000000000000001E-3</v>
      </c>
      <c r="C36" s="236">
        <v>7.0000000000000001E-3</v>
      </c>
      <c r="D36" s="236">
        <v>6.0000000000000001E-3</v>
      </c>
    </row>
    <row r="37" spans="1:4" ht="13.5" thickBot="1" x14ac:dyDescent="0.25">
      <c r="A37" s="234" t="s">
        <v>33</v>
      </c>
      <c r="B37" s="235">
        <v>2.4E-2</v>
      </c>
      <c r="C37" s="235">
        <v>2.1999999999999999E-2</v>
      </c>
      <c r="D37" s="235">
        <v>2.1000000000000001E-2</v>
      </c>
    </row>
    <row r="38" spans="1:4" ht="13.5" thickBot="1" x14ac:dyDescent="0.25">
      <c r="A38" s="234" t="s">
        <v>1255</v>
      </c>
      <c r="B38" s="236">
        <v>1</v>
      </c>
      <c r="C38" s="236">
        <v>1</v>
      </c>
      <c r="D38" s="236">
        <v>1</v>
      </c>
    </row>
    <row r="48" spans="1:4" x14ac:dyDescent="0.2">
      <c r="B48" s="21"/>
    </row>
    <row r="49" spans="2:2" x14ac:dyDescent="0.2">
      <c r="B49" s="21"/>
    </row>
    <row r="50" spans="2:2" x14ac:dyDescent="0.2">
      <c r="B50" s="21"/>
    </row>
    <row r="51" spans="2:2" x14ac:dyDescent="0.2">
      <c r="B51" s="21"/>
    </row>
    <row r="52" spans="2:2" x14ac:dyDescent="0.2">
      <c r="B52" s="21"/>
    </row>
    <row r="53" spans="2:2" x14ac:dyDescent="0.2">
      <c r="B53" s="21"/>
    </row>
    <row r="54" spans="2:2" x14ac:dyDescent="0.2">
      <c r="B54" s="21"/>
    </row>
    <row r="55" spans="2:2" x14ac:dyDescent="0.2">
      <c r="B55" s="21"/>
    </row>
    <row r="56" spans="2:2" x14ac:dyDescent="0.2">
      <c r="B56" s="21"/>
    </row>
    <row r="57" spans="2:2" x14ac:dyDescent="0.2">
      <c r="B57" s="21"/>
    </row>
    <row r="58" spans="2:2" x14ac:dyDescent="0.2">
      <c r="B58" s="21"/>
    </row>
    <row r="59" spans="2:2" x14ac:dyDescent="0.2">
      <c r="B59" s="21"/>
    </row>
    <row r="60" spans="2:2" x14ac:dyDescent="0.2">
      <c r="B60" s="21"/>
    </row>
    <row r="61" spans="2:2" x14ac:dyDescent="0.2">
      <c r="B61" s="21"/>
    </row>
    <row r="62" spans="2:2" x14ac:dyDescent="0.2">
      <c r="B62" s="21"/>
    </row>
    <row r="63" spans="2:2" x14ac:dyDescent="0.2">
      <c r="B63" s="21"/>
    </row>
    <row r="64" spans="2:2" x14ac:dyDescent="0.2">
      <c r="B64" s="21"/>
    </row>
    <row r="65" spans="2:2" x14ac:dyDescent="0.2">
      <c r="B65" s="21"/>
    </row>
    <row r="66" spans="2:2" x14ac:dyDescent="0.2">
      <c r="B66" s="21"/>
    </row>
    <row r="67" spans="2:2" x14ac:dyDescent="0.2">
      <c r="B67" s="21"/>
    </row>
    <row r="68" spans="2:2" x14ac:dyDescent="0.2">
      <c r="B68" s="21"/>
    </row>
    <row r="69" spans="2:2" x14ac:dyDescent="0.2">
      <c r="B69" s="21"/>
    </row>
    <row r="70" spans="2:2" x14ac:dyDescent="0.2">
      <c r="B70" s="21"/>
    </row>
    <row r="71" spans="2:2" x14ac:dyDescent="0.2">
      <c r="B71" s="21"/>
    </row>
    <row r="72" spans="2:2" x14ac:dyDescent="0.2">
      <c r="B72" s="21"/>
    </row>
    <row r="73" spans="2:2" x14ac:dyDescent="0.2">
      <c r="B73" s="21"/>
    </row>
    <row r="74" spans="2:2" x14ac:dyDescent="0.2">
      <c r="B74" s="21"/>
    </row>
    <row r="75" spans="2:2" x14ac:dyDescent="0.2">
      <c r="B75" s="21"/>
    </row>
    <row r="76" spans="2:2" x14ac:dyDescent="0.2">
      <c r="B76" s="21"/>
    </row>
    <row r="77" spans="2:2" x14ac:dyDescent="0.2">
      <c r="B77" s="21"/>
    </row>
    <row r="78" spans="2:2" x14ac:dyDescent="0.2">
      <c r="B78" s="21"/>
    </row>
    <row r="79" spans="2:2" x14ac:dyDescent="0.2">
      <c r="B79" s="21"/>
    </row>
    <row r="80" spans="2:2" x14ac:dyDescent="0.2">
      <c r="B80" s="21"/>
    </row>
    <row r="81" spans="2:2" x14ac:dyDescent="0.2">
      <c r="B81" s="21"/>
    </row>
    <row r="82" spans="2:2" x14ac:dyDescent="0.2">
      <c r="B82" s="21"/>
    </row>
    <row r="83" spans="2:2" x14ac:dyDescent="0.2">
      <c r="B83" s="21"/>
    </row>
    <row r="84" spans="2:2" x14ac:dyDescent="0.2">
      <c r="B84" s="21"/>
    </row>
    <row r="85" spans="2:2" x14ac:dyDescent="0.2">
      <c r="B85" s="21"/>
    </row>
    <row r="86" spans="2:2" x14ac:dyDescent="0.2">
      <c r="B86" s="21"/>
    </row>
    <row r="87" spans="2:2" x14ac:dyDescent="0.2">
      <c r="B87" s="21"/>
    </row>
    <row r="88" spans="2:2" x14ac:dyDescent="0.2">
      <c r="B88" s="21"/>
    </row>
    <row r="89" spans="2:2" x14ac:dyDescent="0.2">
      <c r="B89" s="21"/>
    </row>
    <row r="90" spans="2:2" x14ac:dyDescent="0.2">
      <c r="B90" s="21"/>
    </row>
    <row r="91" spans="2:2" x14ac:dyDescent="0.2">
      <c r="B91" s="21"/>
    </row>
    <row r="92" spans="2:2" x14ac:dyDescent="0.2">
      <c r="B92" s="21"/>
    </row>
    <row r="93" spans="2:2" x14ac:dyDescent="0.2">
      <c r="B93" s="21"/>
    </row>
    <row r="94" spans="2:2" x14ac:dyDescent="0.2">
      <c r="B94" s="21"/>
    </row>
    <row r="95" spans="2:2" x14ac:dyDescent="0.2">
      <c r="B95" s="21"/>
    </row>
    <row r="96" spans="2:2" x14ac:dyDescent="0.2">
      <c r="B96" s="21"/>
    </row>
    <row r="97" spans="2:2" x14ac:dyDescent="0.2">
      <c r="B97" s="21"/>
    </row>
    <row r="98" spans="2:2" x14ac:dyDescent="0.2">
      <c r="B98" s="21"/>
    </row>
    <row r="99" spans="2:2" x14ac:dyDescent="0.2">
      <c r="B99" s="21"/>
    </row>
    <row r="100" spans="2:2" x14ac:dyDescent="0.2">
      <c r="B100" s="21"/>
    </row>
    <row r="101" spans="2:2" x14ac:dyDescent="0.2">
      <c r="B101" s="21"/>
    </row>
    <row r="102" spans="2:2" x14ac:dyDescent="0.2">
      <c r="B102" s="21"/>
    </row>
    <row r="103" spans="2:2" x14ac:dyDescent="0.2">
      <c r="B103" s="21"/>
    </row>
    <row r="104" spans="2:2" x14ac:dyDescent="0.2">
      <c r="B104" s="21"/>
    </row>
    <row r="105" spans="2:2" x14ac:dyDescent="0.2">
      <c r="B105" s="21"/>
    </row>
    <row r="106" spans="2:2" x14ac:dyDescent="0.2">
      <c r="B106" s="21"/>
    </row>
    <row r="107" spans="2:2" x14ac:dyDescent="0.2">
      <c r="B107" s="21"/>
    </row>
    <row r="108" spans="2:2" x14ac:dyDescent="0.2">
      <c r="B108" s="21"/>
    </row>
    <row r="109" spans="2:2" x14ac:dyDescent="0.2">
      <c r="B109" s="21"/>
    </row>
    <row r="110" spans="2:2" x14ac:dyDescent="0.2">
      <c r="B110" s="21"/>
    </row>
    <row r="111" spans="2:2" x14ac:dyDescent="0.2">
      <c r="B111" s="21"/>
    </row>
    <row r="112" spans="2:2" x14ac:dyDescent="0.2">
      <c r="B112" s="21"/>
    </row>
    <row r="113" spans="2:2" x14ac:dyDescent="0.2">
      <c r="B113" s="21"/>
    </row>
    <row r="114" spans="2:2" x14ac:dyDescent="0.2">
      <c r="B114" s="21"/>
    </row>
    <row r="115" spans="2:2" x14ac:dyDescent="0.2">
      <c r="B115" s="21"/>
    </row>
    <row r="116" spans="2:2" x14ac:dyDescent="0.2">
      <c r="B116" s="21"/>
    </row>
    <row r="117" spans="2:2" x14ac:dyDescent="0.2">
      <c r="B117" s="21"/>
    </row>
    <row r="118" spans="2:2" x14ac:dyDescent="0.2">
      <c r="B118" s="21"/>
    </row>
    <row r="119" spans="2:2" x14ac:dyDescent="0.2">
      <c r="B119" s="21"/>
    </row>
    <row r="120" spans="2:2" x14ac:dyDescent="0.2">
      <c r="B120" s="21"/>
    </row>
    <row r="121" spans="2:2" x14ac:dyDescent="0.2">
      <c r="B121" s="21"/>
    </row>
    <row r="122" spans="2:2" x14ac:dyDescent="0.2">
      <c r="B122" s="21"/>
    </row>
    <row r="123" spans="2:2" x14ac:dyDescent="0.2">
      <c r="B123" s="21"/>
    </row>
    <row r="124" spans="2:2" x14ac:dyDescent="0.2">
      <c r="B124" s="21"/>
    </row>
    <row r="125" spans="2:2" x14ac:dyDescent="0.2">
      <c r="B125" s="21"/>
    </row>
    <row r="126" spans="2:2" x14ac:dyDescent="0.2">
      <c r="B126" s="21"/>
    </row>
    <row r="127" spans="2:2" x14ac:dyDescent="0.2">
      <c r="B127" s="21"/>
    </row>
    <row r="128" spans="2:2" x14ac:dyDescent="0.2">
      <c r="B128" s="21"/>
    </row>
    <row r="129" spans="2:2" x14ac:dyDescent="0.2">
      <c r="B129" s="21"/>
    </row>
    <row r="130" spans="2:2" x14ac:dyDescent="0.2">
      <c r="B130" s="21"/>
    </row>
    <row r="131" spans="2:2" x14ac:dyDescent="0.2">
      <c r="B131" s="21"/>
    </row>
    <row r="132" spans="2:2" x14ac:dyDescent="0.2">
      <c r="B132" s="21"/>
    </row>
    <row r="133" spans="2:2" x14ac:dyDescent="0.2">
      <c r="B133" s="21"/>
    </row>
    <row r="134" spans="2:2" x14ac:dyDescent="0.2">
      <c r="B134" s="21"/>
    </row>
    <row r="135" spans="2:2" x14ac:dyDescent="0.2">
      <c r="B135" s="21"/>
    </row>
    <row r="136" spans="2:2" x14ac:dyDescent="0.2">
      <c r="B136" s="21"/>
    </row>
    <row r="137" spans="2:2" x14ac:dyDescent="0.2">
      <c r="B137" s="21"/>
    </row>
    <row r="138" spans="2:2" x14ac:dyDescent="0.2">
      <c r="B138" s="21"/>
    </row>
    <row r="139" spans="2:2" x14ac:dyDescent="0.2">
      <c r="B139" s="21"/>
    </row>
    <row r="140" spans="2:2" x14ac:dyDescent="0.2">
      <c r="B140" s="21"/>
    </row>
    <row r="141" spans="2:2" x14ac:dyDescent="0.2">
      <c r="B141" s="21"/>
    </row>
    <row r="142" spans="2:2" x14ac:dyDescent="0.2">
      <c r="B142" s="21"/>
    </row>
    <row r="143" spans="2:2" x14ac:dyDescent="0.2">
      <c r="B143" s="21"/>
    </row>
    <row r="144" spans="2:2" x14ac:dyDescent="0.2">
      <c r="B144" s="21"/>
    </row>
    <row r="145" spans="2:2" x14ac:dyDescent="0.2">
      <c r="B145" s="21"/>
    </row>
    <row r="146" spans="2:2" x14ac:dyDescent="0.2">
      <c r="B146" s="21"/>
    </row>
    <row r="147" spans="2:2" x14ac:dyDescent="0.2">
      <c r="B147" s="21"/>
    </row>
    <row r="148" spans="2:2" x14ac:dyDescent="0.2">
      <c r="B148" s="21"/>
    </row>
    <row r="149" spans="2:2" x14ac:dyDescent="0.2">
      <c r="B149" s="21"/>
    </row>
    <row r="150" spans="2:2" x14ac:dyDescent="0.2">
      <c r="B150" s="21"/>
    </row>
    <row r="151" spans="2:2" x14ac:dyDescent="0.2">
      <c r="B151" s="21"/>
    </row>
    <row r="152" spans="2:2" x14ac:dyDescent="0.2">
      <c r="B152" s="21"/>
    </row>
    <row r="153" spans="2:2" x14ac:dyDescent="0.2">
      <c r="B153" s="21"/>
    </row>
    <row r="154" spans="2:2" x14ac:dyDescent="0.2">
      <c r="B154" s="21"/>
    </row>
    <row r="155" spans="2:2" x14ac:dyDescent="0.2">
      <c r="B155" s="21"/>
    </row>
    <row r="156" spans="2:2" x14ac:dyDescent="0.2">
      <c r="B156" s="21"/>
    </row>
    <row r="157" spans="2:2" x14ac:dyDescent="0.2">
      <c r="B157" s="21"/>
    </row>
    <row r="158" spans="2:2" x14ac:dyDescent="0.2">
      <c r="B158" s="21"/>
    </row>
    <row r="159" spans="2:2" x14ac:dyDescent="0.2">
      <c r="B159" s="21"/>
    </row>
    <row r="160" spans="2:2" x14ac:dyDescent="0.2">
      <c r="B160" s="21"/>
    </row>
    <row r="161" spans="2:2" x14ac:dyDescent="0.2">
      <c r="B161" s="21"/>
    </row>
    <row r="162" spans="2:2" x14ac:dyDescent="0.2">
      <c r="B162" s="21"/>
    </row>
    <row r="163" spans="2:2" x14ac:dyDescent="0.2">
      <c r="B163" s="21"/>
    </row>
    <row r="164" spans="2:2" x14ac:dyDescent="0.2">
      <c r="B164" s="21"/>
    </row>
    <row r="165" spans="2:2" x14ac:dyDescent="0.2">
      <c r="B165" s="21"/>
    </row>
    <row r="166" spans="2:2" x14ac:dyDescent="0.2">
      <c r="B166" s="21"/>
    </row>
    <row r="167" spans="2:2" x14ac:dyDescent="0.2">
      <c r="B167" s="21"/>
    </row>
    <row r="168" spans="2:2" x14ac:dyDescent="0.2">
      <c r="B168" s="21"/>
    </row>
    <row r="169" spans="2:2" x14ac:dyDescent="0.2">
      <c r="B169" s="21"/>
    </row>
    <row r="170" spans="2:2" x14ac:dyDescent="0.2">
      <c r="B170" s="21"/>
    </row>
    <row r="171" spans="2:2" x14ac:dyDescent="0.2">
      <c r="B171" s="21"/>
    </row>
    <row r="172" spans="2:2" x14ac:dyDescent="0.2">
      <c r="B172" s="21"/>
    </row>
    <row r="173" spans="2:2" x14ac:dyDescent="0.2">
      <c r="B173" s="21"/>
    </row>
    <row r="174" spans="2:2" x14ac:dyDescent="0.2">
      <c r="B174" s="21"/>
    </row>
    <row r="175" spans="2:2" x14ac:dyDescent="0.2">
      <c r="B175" s="21"/>
    </row>
    <row r="176" spans="2:2" x14ac:dyDescent="0.2">
      <c r="B176" s="21"/>
    </row>
    <row r="177" spans="2:2" x14ac:dyDescent="0.2">
      <c r="B177" s="21"/>
    </row>
    <row r="178" spans="2:2" x14ac:dyDescent="0.2">
      <c r="B178" s="21"/>
    </row>
    <row r="179" spans="2:2" x14ac:dyDescent="0.2">
      <c r="B179" s="21"/>
    </row>
    <row r="180" spans="2:2" x14ac:dyDescent="0.2">
      <c r="B180" s="21"/>
    </row>
    <row r="181" spans="2:2" x14ac:dyDescent="0.2">
      <c r="B181" s="21"/>
    </row>
    <row r="182" spans="2:2" x14ac:dyDescent="0.2">
      <c r="B182" s="21"/>
    </row>
    <row r="183" spans="2:2" x14ac:dyDescent="0.2">
      <c r="B183" s="21"/>
    </row>
    <row r="184" spans="2:2" x14ac:dyDescent="0.2">
      <c r="B184" s="21"/>
    </row>
    <row r="185" spans="2:2" x14ac:dyDescent="0.2">
      <c r="B185" s="21"/>
    </row>
    <row r="186" spans="2:2" x14ac:dyDescent="0.2">
      <c r="B186" s="21"/>
    </row>
    <row r="187" spans="2:2" x14ac:dyDescent="0.2">
      <c r="B187" s="21"/>
    </row>
    <row r="188" spans="2:2" x14ac:dyDescent="0.2">
      <c r="B188" s="21"/>
    </row>
    <row r="189" spans="2:2" x14ac:dyDescent="0.2">
      <c r="B189" s="21"/>
    </row>
    <row r="190" spans="2:2" x14ac:dyDescent="0.2">
      <c r="B190" s="21"/>
    </row>
    <row r="191" spans="2:2" x14ac:dyDescent="0.2">
      <c r="B191" s="21"/>
    </row>
    <row r="192" spans="2:2" x14ac:dyDescent="0.2">
      <c r="B192" s="21"/>
    </row>
    <row r="193" spans="2:2" x14ac:dyDescent="0.2">
      <c r="B193" s="21"/>
    </row>
    <row r="194" spans="2:2" x14ac:dyDescent="0.2">
      <c r="B194" s="21"/>
    </row>
    <row r="195" spans="2:2" x14ac:dyDescent="0.2">
      <c r="B195" s="21"/>
    </row>
    <row r="196" spans="2:2" x14ac:dyDescent="0.2">
      <c r="B196" s="21"/>
    </row>
    <row r="197" spans="2:2" x14ac:dyDescent="0.2">
      <c r="B197" s="21"/>
    </row>
    <row r="198" spans="2:2" x14ac:dyDescent="0.2">
      <c r="B198" s="21"/>
    </row>
    <row r="199" spans="2:2" x14ac:dyDescent="0.2">
      <c r="B199" s="21"/>
    </row>
    <row r="200" spans="2:2" x14ac:dyDescent="0.2">
      <c r="B200" s="21"/>
    </row>
    <row r="201" spans="2:2" x14ac:dyDescent="0.2">
      <c r="B201" s="21"/>
    </row>
    <row r="202" spans="2:2" x14ac:dyDescent="0.2">
      <c r="B202" s="21"/>
    </row>
    <row r="203" spans="2:2" x14ac:dyDescent="0.2">
      <c r="B203" s="21"/>
    </row>
    <row r="204" spans="2:2" x14ac:dyDescent="0.2">
      <c r="B204" s="21"/>
    </row>
    <row r="205" spans="2:2" x14ac:dyDescent="0.2">
      <c r="B205" s="21"/>
    </row>
    <row r="206" spans="2:2" x14ac:dyDescent="0.2">
      <c r="B206" s="21"/>
    </row>
    <row r="207" spans="2:2" x14ac:dyDescent="0.2">
      <c r="B207" s="21"/>
    </row>
    <row r="208" spans="2:2" x14ac:dyDescent="0.2">
      <c r="B208" s="21"/>
    </row>
    <row r="209" spans="2:2" x14ac:dyDescent="0.2">
      <c r="B209" s="21"/>
    </row>
    <row r="210" spans="2:2" x14ac:dyDescent="0.2">
      <c r="B210" s="21"/>
    </row>
    <row r="211" spans="2:2" x14ac:dyDescent="0.2">
      <c r="B211" s="21"/>
    </row>
    <row r="212" spans="2:2" x14ac:dyDescent="0.2">
      <c r="B212" s="21"/>
    </row>
    <row r="213" spans="2:2" x14ac:dyDescent="0.2">
      <c r="B213" s="21"/>
    </row>
    <row r="214" spans="2:2" x14ac:dyDescent="0.2">
      <c r="B214" s="21"/>
    </row>
    <row r="215" spans="2:2" x14ac:dyDescent="0.2">
      <c r="B215" s="21"/>
    </row>
    <row r="216" spans="2:2" x14ac:dyDescent="0.2">
      <c r="B216" s="21"/>
    </row>
  </sheetData>
  <mergeCells count="1">
    <mergeCell ref="H1:I1"/>
  </mergeCells>
  <hyperlinks>
    <hyperlink ref="H1:I1" location="Index!A1" display="Regresar al Índice" xr:uid="{00000000-0004-0000-1400-000000000000}"/>
  </hyperlinks>
  <pageMargins left="0.7" right="0.7" top="0.75" bottom="0.75" header="0.3" footer="0.3"/>
  <pageSetup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51"/>
  <dimension ref="A1:M216"/>
  <sheetViews>
    <sheetView zoomScaleNormal="100" workbookViewId="0">
      <selection activeCell="A2" sqref="A2"/>
    </sheetView>
  </sheetViews>
  <sheetFormatPr baseColWidth="10" defaultColWidth="11.42578125" defaultRowHeight="12.75" x14ac:dyDescent="0.2"/>
  <cols>
    <col min="1" max="1" width="16.5703125" style="310" customWidth="1"/>
    <col min="2" max="2" width="11.42578125" style="81" bestFit="1" customWidth="1"/>
    <col min="3" max="3" width="10.28515625" style="310" bestFit="1" customWidth="1"/>
    <col min="4" max="7" width="12" style="310" customWidth="1"/>
    <col min="8" max="8" width="16" style="310" customWidth="1"/>
    <col min="9" max="10" width="10.85546875" style="310" customWidth="1"/>
    <col min="11" max="16384" width="11.42578125" style="310"/>
  </cols>
  <sheetData>
    <row r="1" spans="1:13" x14ac:dyDescent="0.2">
      <c r="A1" s="107" t="s">
        <v>1516</v>
      </c>
      <c r="H1" s="409" t="s">
        <v>38</v>
      </c>
      <c r="I1" s="409"/>
    </row>
    <row r="4" spans="1:13" x14ac:dyDescent="0.2">
      <c r="A4" s="107"/>
      <c r="B4" s="107"/>
      <c r="C4" s="107"/>
      <c r="D4" s="107"/>
      <c r="E4" s="107"/>
      <c r="F4" s="107"/>
      <c r="G4" s="107"/>
      <c r="H4" s="107"/>
      <c r="I4" s="107"/>
      <c r="J4" s="107"/>
      <c r="K4" s="107"/>
    </row>
    <row r="5" spans="1:13" ht="13.5" thickBot="1" x14ac:dyDescent="0.25">
      <c r="A5" s="107"/>
      <c r="B5" s="107"/>
      <c r="C5" s="107"/>
      <c r="D5" s="107"/>
      <c r="E5" s="107"/>
      <c r="F5" s="107"/>
      <c r="G5" s="107"/>
      <c r="H5" s="107"/>
      <c r="I5" s="107"/>
      <c r="J5" s="107"/>
      <c r="K5" s="107"/>
    </row>
    <row r="6" spans="1:13" ht="51.75" thickBot="1" x14ac:dyDescent="0.25">
      <c r="A6" s="231" t="s">
        <v>381</v>
      </c>
      <c r="B6" s="232" t="s">
        <v>1479</v>
      </c>
      <c r="C6" s="232" t="s">
        <v>1480</v>
      </c>
      <c r="D6" s="233" t="s">
        <v>1481</v>
      </c>
      <c r="E6" s="107"/>
      <c r="F6" s="107"/>
      <c r="G6" s="107"/>
      <c r="H6" s="107"/>
      <c r="I6" s="107"/>
      <c r="J6" s="107"/>
      <c r="K6" s="107"/>
    </row>
    <row r="7" spans="1:13" ht="12.75" customHeight="1" thickBot="1" x14ac:dyDescent="0.25">
      <c r="A7" s="234" t="s">
        <v>3</v>
      </c>
      <c r="B7" s="235">
        <v>4.3999999999999997E-2</v>
      </c>
      <c r="C7" s="235">
        <v>0.04</v>
      </c>
      <c r="D7" s="235">
        <v>4.3999999999999997E-2</v>
      </c>
      <c r="E7" s="107"/>
      <c r="F7" s="107"/>
      <c r="G7" s="107"/>
      <c r="H7" s="107"/>
      <c r="I7" s="107"/>
      <c r="J7" s="107"/>
      <c r="K7" s="107"/>
    </row>
    <row r="8" spans="1:13" ht="19.5" customHeight="1" thickBot="1" x14ac:dyDescent="0.25">
      <c r="A8" s="234" t="s">
        <v>4</v>
      </c>
      <c r="B8" s="236">
        <v>1E-3</v>
      </c>
      <c r="C8" s="236">
        <v>1E-3</v>
      </c>
      <c r="D8" s="236">
        <v>1E-3</v>
      </c>
      <c r="E8" s="107"/>
      <c r="F8" s="107"/>
      <c r="G8" s="107"/>
      <c r="H8" s="107"/>
      <c r="I8" s="107"/>
      <c r="J8" s="107"/>
      <c r="K8" s="107"/>
    </row>
    <row r="9" spans="1:13" ht="12.75" customHeight="1" thickBot="1" x14ac:dyDescent="0.25">
      <c r="A9" s="234" t="s">
        <v>5</v>
      </c>
      <c r="B9" s="235">
        <v>0</v>
      </c>
      <c r="C9" s="235">
        <v>0</v>
      </c>
      <c r="D9" s="235">
        <v>0</v>
      </c>
      <c r="E9" s="107"/>
      <c r="F9" s="107"/>
      <c r="G9" s="107"/>
      <c r="H9" s="107"/>
      <c r="I9" s="107"/>
      <c r="J9" s="107"/>
      <c r="K9" s="107"/>
    </row>
    <row r="10" spans="1:13" ht="13.5" thickBot="1" x14ac:dyDescent="0.25">
      <c r="A10" s="234" t="s">
        <v>6</v>
      </c>
      <c r="B10" s="236">
        <v>8.9999999999999993E-3</v>
      </c>
      <c r="C10" s="236">
        <v>8.9999999999999993E-3</v>
      </c>
      <c r="D10" s="236">
        <v>8.9999999999999993E-3</v>
      </c>
      <c r="E10" s="107"/>
      <c r="F10" s="107"/>
      <c r="G10" s="107"/>
      <c r="H10" s="107"/>
      <c r="I10" s="107"/>
      <c r="J10" s="107"/>
      <c r="K10" s="107"/>
    </row>
    <row r="11" spans="1:13" ht="13.5" thickBot="1" x14ac:dyDescent="0.25">
      <c r="A11" s="234" t="s">
        <v>7</v>
      </c>
      <c r="B11" s="235">
        <v>2E-3</v>
      </c>
      <c r="C11" s="235">
        <v>2E-3</v>
      </c>
      <c r="D11" s="235">
        <v>2E-3</v>
      </c>
      <c r="E11" s="107"/>
      <c r="F11" s="107"/>
      <c r="G11" s="107"/>
      <c r="H11" s="107"/>
      <c r="I11" s="107"/>
      <c r="J11" s="107"/>
      <c r="K11" s="107"/>
    </row>
    <row r="12" spans="1:13" ht="13.5" thickBot="1" x14ac:dyDescent="0.25">
      <c r="A12" s="234" t="s">
        <v>8</v>
      </c>
      <c r="B12" s="236">
        <v>5.0000000000000001E-3</v>
      </c>
      <c r="C12" s="236">
        <v>5.0000000000000001E-3</v>
      </c>
      <c r="D12" s="236">
        <v>5.0000000000000001E-3</v>
      </c>
      <c r="E12" s="107"/>
      <c r="F12" s="107"/>
      <c r="G12" s="107"/>
      <c r="H12" s="107"/>
      <c r="I12" s="107"/>
      <c r="J12" s="107"/>
      <c r="K12" s="107"/>
      <c r="M12" s="311"/>
    </row>
    <row r="13" spans="1:13" ht="13.5" thickBot="1" x14ac:dyDescent="0.25">
      <c r="A13" s="234" t="s">
        <v>10</v>
      </c>
      <c r="B13" s="235">
        <v>8.9999999999999993E-3</v>
      </c>
      <c r="C13" s="235">
        <v>1.4999999999999999E-2</v>
      </c>
      <c r="D13" s="235">
        <v>1.4E-2</v>
      </c>
      <c r="E13" s="107"/>
      <c r="F13" s="107"/>
      <c r="G13" s="107"/>
      <c r="H13" s="107"/>
      <c r="I13" s="107"/>
      <c r="J13" s="107"/>
      <c r="K13" s="107"/>
    </row>
    <row r="14" spans="1:13" ht="15.6" customHeight="1" thickBot="1" x14ac:dyDescent="0.25">
      <c r="A14" s="234" t="s">
        <v>11</v>
      </c>
      <c r="B14" s="236">
        <v>1.7999999999999999E-2</v>
      </c>
      <c r="C14" s="236">
        <v>1.6E-2</v>
      </c>
      <c r="D14" s="236">
        <v>1.6E-2</v>
      </c>
      <c r="E14" s="107"/>
      <c r="F14" s="107"/>
      <c r="G14" s="107"/>
      <c r="H14" s="107"/>
      <c r="I14" s="107"/>
      <c r="J14" s="107"/>
      <c r="K14" s="107"/>
    </row>
    <row r="15" spans="1:13" ht="13.5" thickBot="1" x14ac:dyDescent="0.25">
      <c r="A15" s="234" t="s">
        <v>12</v>
      </c>
      <c r="B15" s="235">
        <v>1E-3</v>
      </c>
      <c r="C15" s="235">
        <v>1E-3</v>
      </c>
      <c r="D15" s="235">
        <v>1E-3</v>
      </c>
      <c r="I15" s="107"/>
      <c r="J15" s="107"/>
      <c r="K15" s="107"/>
    </row>
    <row r="16" spans="1:13" ht="35.25" customHeight="1" thickBot="1" x14ac:dyDescent="0.25">
      <c r="A16" s="234" t="s">
        <v>13</v>
      </c>
      <c r="B16" s="236">
        <v>0.13500000000000001</v>
      </c>
      <c r="C16" s="236">
        <v>0.14000000000000001</v>
      </c>
      <c r="D16" s="236">
        <v>0.13700000000000001</v>
      </c>
      <c r="I16" s="107"/>
      <c r="J16" s="107"/>
      <c r="K16" s="107"/>
    </row>
    <row r="17" spans="1:4" ht="13.5" thickBot="1" x14ac:dyDescent="0.25">
      <c r="A17" s="234" t="s">
        <v>14</v>
      </c>
      <c r="B17" s="235">
        <v>8.2000000000000003E-2</v>
      </c>
      <c r="C17" s="235">
        <v>8.3000000000000004E-2</v>
      </c>
      <c r="D17" s="235">
        <v>7.0999999999999994E-2</v>
      </c>
    </row>
    <row r="18" spans="1:4" ht="13.5" thickBot="1" x14ac:dyDescent="0.25">
      <c r="A18" s="234" t="s">
        <v>15</v>
      </c>
      <c r="B18" s="236">
        <v>4.1000000000000002E-2</v>
      </c>
      <c r="C18" s="236">
        <v>0.04</v>
      </c>
      <c r="D18" s="236">
        <v>4.3999999999999997E-2</v>
      </c>
    </row>
    <row r="19" spans="1:4" ht="38.25" customHeight="1" thickBot="1" x14ac:dyDescent="0.25">
      <c r="A19" s="234" t="s">
        <v>16</v>
      </c>
      <c r="B19" s="235">
        <v>3.4000000000000002E-2</v>
      </c>
      <c r="C19" s="235">
        <v>3.3000000000000002E-2</v>
      </c>
      <c r="D19" s="235">
        <v>3.4000000000000002E-2</v>
      </c>
    </row>
    <row r="20" spans="1:4" ht="13.5" thickBot="1" x14ac:dyDescent="0.25">
      <c r="A20" s="234" t="s">
        <v>0</v>
      </c>
      <c r="B20" s="237">
        <v>0.17799999999999999</v>
      </c>
      <c r="C20" s="237">
        <v>0.17199999999999999</v>
      </c>
      <c r="D20" s="237">
        <v>0.17399999999999999</v>
      </c>
    </row>
    <row r="21" spans="1:4" ht="13.5" thickBot="1" x14ac:dyDescent="0.25">
      <c r="A21" s="234" t="s">
        <v>17</v>
      </c>
      <c r="B21" s="235">
        <v>7.3999999999999996E-2</v>
      </c>
      <c r="C21" s="235">
        <v>7.2999999999999995E-2</v>
      </c>
      <c r="D21" s="235">
        <v>7.9000000000000001E-2</v>
      </c>
    </row>
    <row r="22" spans="1:4" ht="13.5" thickBot="1" x14ac:dyDescent="0.25">
      <c r="A22" s="234" t="s">
        <v>18</v>
      </c>
      <c r="B22" s="236">
        <v>3.5999999999999997E-2</v>
      </c>
      <c r="C22" s="236">
        <v>3.5999999999999997E-2</v>
      </c>
      <c r="D22" s="236">
        <v>3.7999999999999999E-2</v>
      </c>
    </row>
    <row r="23" spans="1:4" ht="13.5" thickBot="1" x14ac:dyDescent="0.25">
      <c r="A23" s="234" t="s">
        <v>19</v>
      </c>
      <c r="B23" s="235">
        <v>1.7000000000000001E-2</v>
      </c>
      <c r="C23" s="235">
        <v>1.4999999999999999E-2</v>
      </c>
      <c r="D23" s="235">
        <v>1.4999999999999999E-2</v>
      </c>
    </row>
    <row r="24" spans="1:4" ht="13.5" thickBot="1" x14ac:dyDescent="0.25">
      <c r="A24" s="234" t="s">
        <v>20</v>
      </c>
      <c r="B24" s="236">
        <v>1E-3</v>
      </c>
      <c r="C24" s="236">
        <v>1E-3</v>
      </c>
      <c r="D24" s="236">
        <v>1E-3</v>
      </c>
    </row>
    <row r="25" spans="1:4" ht="13.5" thickBot="1" x14ac:dyDescent="0.25">
      <c r="A25" s="234" t="s">
        <v>21</v>
      </c>
      <c r="B25" s="235">
        <v>7.0000000000000001E-3</v>
      </c>
      <c r="C25" s="235">
        <v>8.9999999999999993E-3</v>
      </c>
      <c r="D25" s="235">
        <v>8.9999999999999993E-3</v>
      </c>
    </row>
    <row r="26" spans="1:4" ht="13.5" thickBot="1" x14ac:dyDescent="0.25">
      <c r="A26" s="234" t="s">
        <v>22</v>
      </c>
      <c r="B26" s="236">
        <v>6.0999999999999999E-2</v>
      </c>
      <c r="C26" s="236">
        <v>6.9000000000000006E-2</v>
      </c>
      <c r="D26" s="236">
        <v>6.9000000000000006E-2</v>
      </c>
    </row>
    <row r="27" spans="1:4" ht="13.5" thickBot="1" x14ac:dyDescent="0.25">
      <c r="A27" s="234" t="s">
        <v>23</v>
      </c>
      <c r="B27" s="235">
        <v>0.05</v>
      </c>
      <c r="C27" s="235">
        <v>4.4999999999999998E-2</v>
      </c>
      <c r="D27" s="235">
        <v>0.04</v>
      </c>
    </row>
    <row r="28" spans="1:4" ht="13.5" thickBot="1" x14ac:dyDescent="0.25">
      <c r="A28" s="234" t="s">
        <v>24</v>
      </c>
      <c r="B28" s="236">
        <v>8.0000000000000002E-3</v>
      </c>
      <c r="C28" s="236">
        <v>8.0000000000000002E-3</v>
      </c>
      <c r="D28" s="236">
        <v>8.0000000000000002E-3</v>
      </c>
    </row>
    <row r="29" spans="1:4" ht="13.5" thickBot="1" x14ac:dyDescent="0.25">
      <c r="A29" s="234" t="s">
        <v>25</v>
      </c>
      <c r="B29" s="235">
        <v>1.6E-2</v>
      </c>
      <c r="C29" s="235">
        <v>1.6E-2</v>
      </c>
      <c r="D29" s="235">
        <v>1.4999999999999999E-2</v>
      </c>
    </row>
    <row r="30" spans="1:4" ht="13.5" thickBot="1" x14ac:dyDescent="0.25">
      <c r="A30" s="234" t="s">
        <v>26</v>
      </c>
      <c r="B30" s="236">
        <v>6.0000000000000001E-3</v>
      </c>
      <c r="C30" s="236">
        <v>6.0000000000000001E-3</v>
      </c>
      <c r="D30" s="236">
        <v>7.0000000000000001E-3</v>
      </c>
    </row>
    <row r="31" spans="1:4" ht="13.5" thickBot="1" x14ac:dyDescent="0.25">
      <c r="A31" s="234" t="s">
        <v>27</v>
      </c>
      <c r="B31" s="235">
        <v>1.4E-2</v>
      </c>
      <c r="C31" s="235">
        <v>1.4999999999999999E-2</v>
      </c>
      <c r="D31" s="235">
        <v>1.6E-2</v>
      </c>
    </row>
    <row r="32" spans="1:4" ht="13.5" thickBot="1" x14ac:dyDescent="0.25">
      <c r="A32" s="234" t="s">
        <v>28</v>
      </c>
      <c r="B32" s="236">
        <v>1E-3</v>
      </c>
      <c r="C32" s="236">
        <v>1E-3</v>
      </c>
      <c r="D32" s="236">
        <v>1E-3</v>
      </c>
    </row>
    <row r="33" spans="1:4" ht="13.5" thickBot="1" x14ac:dyDescent="0.25">
      <c r="A33" s="234" t="s">
        <v>29</v>
      </c>
      <c r="B33" s="235">
        <v>2E-3</v>
      </c>
      <c r="C33" s="235">
        <v>2E-3</v>
      </c>
      <c r="D33" s="235">
        <v>2E-3</v>
      </c>
    </row>
    <row r="34" spans="1:4" ht="13.5" thickBot="1" x14ac:dyDescent="0.25">
      <c r="A34" s="234" t="s">
        <v>30</v>
      </c>
      <c r="B34" s="236">
        <v>8.0000000000000002E-3</v>
      </c>
      <c r="C34" s="236">
        <v>7.0000000000000001E-3</v>
      </c>
      <c r="D34" s="236">
        <v>7.0000000000000001E-3</v>
      </c>
    </row>
    <row r="35" spans="1:4" ht="13.5" thickBot="1" x14ac:dyDescent="0.25">
      <c r="A35" s="234" t="s">
        <v>31</v>
      </c>
      <c r="B35" s="235">
        <v>6.0999999999999999E-2</v>
      </c>
      <c r="C35" s="235">
        <v>5.5E-2</v>
      </c>
      <c r="D35" s="235">
        <v>5.6000000000000001E-2</v>
      </c>
    </row>
    <row r="36" spans="1:4" ht="13.5" thickBot="1" x14ac:dyDescent="0.25">
      <c r="A36" s="234" t="s">
        <v>32</v>
      </c>
      <c r="B36" s="236">
        <v>6.4000000000000001E-2</v>
      </c>
      <c r="C36" s="236">
        <v>7.1999999999999995E-2</v>
      </c>
      <c r="D36" s="236">
        <v>7.1999999999999995E-2</v>
      </c>
    </row>
    <row r="37" spans="1:4" ht="13.5" thickBot="1" x14ac:dyDescent="0.25">
      <c r="A37" s="234" t="s">
        <v>33</v>
      </c>
      <c r="B37" s="235">
        <v>1.2999999999999999E-2</v>
      </c>
      <c r="C37" s="235">
        <v>1.2E-2</v>
      </c>
      <c r="D37" s="235">
        <v>1.2999999999999999E-2</v>
      </c>
    </row>
    <row r="48" spans="1:4" ht="13.5" thickBot="1" x14ac:dyDescent="0.25">
      <c r="A48" s="234" t="s">
        <v>1255</v>
      </c>
      <c r="B48" s="236">
        <v>1</v>
      </c>
      <c r="C48" s="236">
        <v>1</v>
      </c>
      <c r="D48" s="236">
        <v>1</v>
      </c>
    </row>
    <row r="49" spans="2:2" x14ac:dyDescent="0.2">
      <c r="B49" s="21"/>
    </row>
    <row r="50" spans="2:2" x14ac:dyDescent="0.2">
      <c r="B50" s="21"/>
    </row>
    <row r="51" spans="2:2" x14ac:dyDescent="0.2">
      <c r="B51" s="21"/>
    </row>
    <row r="52" spans="2:2" x14ac:dyDescent="0.2">
      <c r="B52" s="21"/>
    </row>
    <row r="53" spans="2:2" x14ac:dyDescent="0.2">
      <c r="B53" s="21"/>
    </row>
    <row r="54" spans="2:2" x14ac:dyDescent="0.2">
      <c r="B54" s="21"/>
    </row>
    <row r="55" spans="2:2" x14ac:dyDescent="0.2">
      <c r="B55" s="21"/>
    </row>
    <row r="56" spans="2:2" x14ac:dyDescent="0.2">
      <c r="B56" s="21"/>
    </row>
    <row r="57" spans="2:2" x14ac:dyDescent="0.2">
      <c r="B57" s="21"/>
    </row>
    <row r="58" spans="2:2" x14ac:dyDescent="0.2">
      <c r="B58" s="21"/>
    </row>
    <row r="59" spans="2:2" x14ac:dyDescent="0.2">
      <c r="B59" s="21"/>
    </row>
    <row r="60" spans="2:2" x14ac:dyDescent="0.2">
      <c r="B60" s="21"/>
    </row>
    <row r="61" spans="2:2" x14ac:dyDescent="0.2">
      <c r="B61" s="21"/>
    </row>
    <row r="62" spans="2:2" x14ac:dyDescent="0.2">
      <c r="B62" s="21"/>
    </row>
    <row r="63" spans="2:2" x14ac:dyDescent="0.2">
      <c r="B63" s="21"/>
    </row>
    <row r="64" spans="2:2" x14ac:dyDescent="0.2">
      <c r="B64" s="21"/>
    </row>
    <row r="65" spans="2:2" x14ac:dyDescent="0.2">
      <c r="B65" s="21"/>
    </row>
    <row r="66" spans="2:2" x14ac:dyDescent="0.2">
      <c r="B66" s="21"/>
    </row>
    <row r="67" spans="2:2" x14ac:dyDescent="0.2">
      <c r="B67" s="21"/>
    </row>
    <row r="68" spans="2:2" x14ac:dyDescent="0.2">
      <c r="B68" s="21"/>
    </row>
    <row r="69" spans="2:2" x14ac:dyDescent="0.2">
      <c r="B69" s="21"/>
    </row>
    <row r="70" spans="2:2" x14ac:dyDescent="0.2">
      <c r="B70" s="21"/>
    </row>
    <row r="71" spans="2:2" x14ac:dyDescent="0.2">
      <c r="B71" s="21"/>
    </row>
    <row r="72" spans="2:2" x14ac:dyDescent="0.2">
      <c r="B72" s="21"/>
    </row>
    <row r="73" spans="2:2" x14ac:dyDescent="0.2">
      <c r="B73" s="21"/>
    </row>
    <row r="74" spans="2:2" x14ac:dyDescent="0.2">
      <c r="B74" s="21"/>
    </row>
    <row r="75" spans="2:2" x14ac:dyDescent="0.2">
      <c r="B75" s="21"/>
    </row>
    <row r="76" spans="2:2" x14ac:dyDescent="0.2">
      <c r="B76" s="21"/>
    </row>
    <row r="77" spans="2:2" x14ac:dyDescent="0.2">
      <c r="B77" s="21"/>
    </row>
    <row r="78" spans="2:2" x14ac:dyDescent="0.2">
      <c r="B78" s="21"/>
    </row>
    <row r="79" spans="2:2" x14ac:dyDescent="0.2">
      <c r="B79" s="21"/>
    </row>
    <row r="80" spans="2:2" x14ac:dyDescent="0.2">
      <c r="B80" s="21"/>
    </row>
    <row r="81" spans="2:2" x14ac:dyDescent="0.2">
      <c r="B81" s="21"/>
    </row>
    <row r="82" spans="2:2" x14ac:dyDescent="0.2">
      <c r="B82" s="21"/>
    </row>
    <row r="83" spans="2:2" x14ac:dyDescent="0.2">
      <c r="B83" s="21"/>
    </row>
    <row r="84" spans="2:2" x14ac:dyDescent="0.2">
      <c r="B84" s="21"/>
    </row>
    <row r="85" spans="2:2" x14ac:dyDescent="0.2">
      <c r="B85" s="21"/>
    </row>
    <row r="86" spans="2:2" x14ac:dyDescent="0.2">
      <c r="B86" s="21"/>
    </row>
    <row r="87" spans="2:2" x14ac:dyDescent="0.2">
      <c r="B87" s="21"/>
    </row>
    <row r="88" spans="2:2" x14ac:dyDescent="0.2">
      <c r="B88" s="21"/>
    </row>
    <row r="89" spans="2:2" x14ac:dyDescent="0.2">
      <c r="B89" s="21"/>
    </row>
    <row r="90" spans="2:2" x14ac:dyDescent="0.2">
      <c r="B90" s="21"/>
    </row>
    <row r="91" spans="2:2" x14ac:dyDescent="0.2">
      <c r="B91" s="21"/>
    </row>
    <row r="92" spans="2:2" x14ac:dyDescent="0.2">
      <c r="B92" s="21"/>
    </row>
    <row r="93" spans="2:2" x14ac:dyDescent="0.2">
      <c r="B93" s="21"/>
    </row>
    <row r="94" spans="2:2" x14ac:dyDescent="0.2">
      <c r="B94" s="21"/>
    </row>
    <row r="95" spans="2:2" x14ac:dyDescent="0.2">
      <c r="B95" s="21"/>
    </row>
    <row r="96" spans="2:2" x14ac:dyDescent="0.2">
      <c r="B96" s="21"/>
    </row>
    <row r="97" spans="2:2" x14ac:dyDescent="0.2">
      <c r="B97" s="21"/>
    </row>
    <row r="98" spans="2:2" x14ac:dyDescent="0.2">
      <c r="B98" s="21"/>
    </row>
    <row r="99" spans="2:2" x14ac:dyDescent="0.2">
      <c r="B99" s="21"/>
    </row>
    <row r="100" spans="2:2" x14ac:dyDescent="0.2">
      <c r="B100" s="21"/>
    </row>
    <row r="101" spans="2:2" x14ac:dyDescent="0.2">
      <c r="B101" s="21"/>
    </row>
    <row r="102" spans="2:2" x14ac:dyDescent="0.2">
      <c r="B102" s="21"/>
    </row>
    <row r="103" spans="2:2" x14ac:dyDescent="0.2">
      <c r="B103" s="21"/>
    </row>
    <row r="104" spans="2:2" x14ac:dyDescent="0.2">
      <c r="B104" s="21"/>
    </row>
    <row r="105" spans="2:2" x14ac:dyDescent="0.2">
      <c r="B105" s="21"/>
    </row>
    <row r="106" spans="2:2" x14ac:dyDescent="0.2">
      <c r="B106" s="21"/>
    </row>
    <row r="107" spans="2:2" x14ac:dyDescent="0.2">
      <c r="B107" s="21"/>
    </row>
    <row r="108" spans="2:2" x14ac:dyDescent="0.2">
      <c r="B108" s="21"/>
    </row>
    <row r="109" spans="2:2" x14ac:dyDescent="0.2">
      <c r="B109" s="21"/>
    </row>
    <row r="110" spans="2:2" x14ac:dyDescent="0.2">
      <c r="B110" s="21"/>
    </row>
    <row r="111" spans="2:2" x14ac:dyDescent="0.2">
      <c r="B111" s="21"/>
    </row>
    <row r="112" spans="2:2" x14ac:dyDescent="0.2">
      <c r="B112" s="21"/>
    </row>
    <row r="113" spans="2:2" x14ac:dyDescent="0.2">
      <c r="B113" s="21"/>
    </row>
    <row r="114" spans="2:2" x14ac:dyDescent="0.2">
      <c r="B114" s="21"/>
    </row>
    <row r="115" spans="2:2" x14ac:dyDescent="0.2">
      <c r="B115" s="21"/>
    </row>
    <row r="116" spans="2:2" x14ac:dyDescent="0.2">
      <c r="B116" s="21"/>
    </row>
    <row r="117" spans="2:2" x14ac:dyDescent="0.2">
      <c r="B117" s="21"/>
    </row>
    <row r="118" spans="2:2" x14ac:dyDescent="0.2">
      <c r="B118" s="21"/>
    </row>
    <row r="119" spans="2:2" x14ac:dyDescent="0.2">
      <c r="B119" s="21"/>
    </row>
    <row r="120" spans="2:2" x14ac:dyDescent="0.2">
      <c r="B120" s="21"/>
    </row>
    <row r="121" spans="2:2" x14ac:dyDescent="0.2">
      <c r="B121" s="21"/>
    </row>
    <row r="122" spans="2:2" x14ac:dyDescent="0.2">
      <c r="B122" s="21"/>
    </row>
    <row r="123" spans="2:2" x14ac:dyDescent="0.2">
      <c r="B123" s="21"/>
    </row>
    <row r="124" spans="2:2" x14ac:dyDescent="0.2">
      <c r="B124" s="21"/>
    </row>
    <row r="125" spans="2:2" x14ac:dyDescent="0.2">
      <c r="B125" s="21"/>
    </row>
    <row r="126" spans="2:2" x14ac:dyDescent="0.2">
      <c r="B126" s="21"/>
    </row>
    <row r="127" spans="2:2" x14ac:dyDescent="0.2">
      <c r="B127" s="21"/>
    </row>
    <row r="128" spans="2:2" x14ac:dyDescent="0.2">
      <c r="B128" s="21"/>
    </row>
    <row r="129" spans="2:2" x14ac:dyDescent="0.2">
      <c r="B129" s="21"/>
    </row>
    <row r="130" spans="2:2" x14ac:dyDescent="0.2">
      <c r="B130" s="21"/>
    </row>
    <row r="131" spans="2:2" x14ac:dyDescent="0.2">
      <c r="B131" s="21"/>
    </row>
    <row r="132" spans="2:2" x14ac:dyDescent="0.2">
      <c r="B132" s="21"/>
    </row>
    <row r="133" spans="2:2" x14ac:dyDescent="0.2">
      <c r="B133" s="21"/>
    </row>
    <row r="134" spans="2:2" x14ac:dyDescent="0.2">
      <c r="B134" s="21"/>
    </row>
    <row r="135" spans="2:2" x14ac:dyDescent="0.2">
      <c r="B135" s="21"/>
    </row>
    <row r="136" spans="2:2" x14ac:dyDescent="0.2">
      <c r="B136" s="21"/>
    </row>
    <row r="137" spans="2:2" x14ac:dyDescent="0.2">
      <c r="B137" s="21"/>
    </row>
    <row r="138" spans="2:2" x14ac:dyDescent="0.2">
      <c r="B138" s="21"/>
    </row>
    <row r="139" spans="2:2" x14ac:dyDescent="0.2">
      <c r="B139" s="21"/>
    </row>
    <row r="140" spans="2:2" x14ac:dyDescent="0.2">
      <c r="B140" s="21"/>
    </row>
    <row r="141" spans="2:2" x14ac:dyDescent="0.2">
      <c r="B141" s="21"/>
    </row>
    <row r="142" spans="2:2" x14ac:dyDescent="0.2">
      <c r="B142" s="21"/>
    </row>
    <row r="143" spans="2:2" x14ac:dyDescent="0.2">
      <c r="B143" s="21"/>
    </row>
    <row r="144" spans="2:2" x14ac:dyDescent="0.2">
      <c r="B144" s="21"/>
    </row>
    <row r="145" spans="2:2" x14ac:dyDescent="0.2">
      <c r="B145" s="21"/>
    </row>
    <row r="146" spans="2:2" x14ac:dyDescent="0.2">
      <c r="B146" s="21"/>
    </row>
    <row r="147" spans="2:2" x14ac:dyDescent="0.2">
      <c r="B147" s="21"/>
    </row>
    <row r="148" spans="2:2" x14ac:dyDescent="0.2">
      <c r="B148" s="21"/>
    </row>
    <row r="149" spans="2:2" x14ac:dyDescent="0.2">
      <c r="B149" s="21"/>
    </row>
    <row r="150" spans="2:2" x14ac:dyDescent="0.2">
      <c r="B150" s="21"/>
    </row>
    <row r="151" spans="2:2" x14ac:dyDescent="0.2">
      <c r="B151" s="21"/>
    </row>
    <row r="152" spans="2:2" x14ac:dyDescent="0.2">
      <c r="B152" s="21"/>
    </row>
    <row r="153" spans="2:2" x14ac:dyDescent="0.2">
      <c r="B153" s="21"/>
    </row>
    <row r="154" spans="2:2" x14ac:dyDescent="0.2">
      <c r="B154" s="21"/>
    </row>
    <row r="155" spans="2:2" x14ac:dyDescent="0.2">
      <c r="B155" s="21"/>
    </row>
    <row r="156" spans="2:2" x14ac:dyDescent="0.2">
      <c r="B156" s="21"/>
    </row>
    <row r="157" spans="2:2" x14ac:dyDescent="0.2">
      <c r="B157" s="21"/>
    </row>
    <row r="158" spans="2:2" x14ac:dyDescent="0.2">
      <c r="B158" s="21"/>
    </row>
    <row r="159" spans="2:2" x14ac:dyDescent="0.2">
      <c r="B159" s="21"/>
    </row>
    <row r="160" spans="2:2" x14ac:dyDescent="0.2">
      <c r="B160" s="21"/>
    </row>
    <row r="161" spans="2:2" x14ac:dyDescent="0.2">
      <c r="B161" s="21"/>
    </row>
    <row r="162" spans="2:2" x14ac:dyDescent="0.2">
      <c r="B162" s="21"/>
    </row>
    <row r="163" spans="2:2" x14ac:dyDescent="0.2">
      <c r="B163" s="21"/>
    </row>
    <row r="164" spans="2:2" x14ac:dyDescent="0.2">
      <c r="B164" s="21"/>
    </row>
    <row r="165" spans="2:2" x14ac:dyDescent="0.2">
      <c r="B165" s="21"/>
    </row>
    <row r="166" spans="2:2" x14ac:dyDescent="0.2">
      <c r="B166" s="21"/>
    </row>
    <row r="167" spans="2:2" x14ac:dyDescent="0.2">
      <c r="B167" s="21"/>
    </row>
    <row r="168" spans="2:2" x14ac:dyDescent="0.2">
      <c r="B168" s="21"/>
    </row>
    <row r="169" spans="2:2" x14ac:dyDescent="0.2">
      <c r="B169" s="21"/>
    </row>
    <row r="170" spans="2:2" x14ac:dyDescent="0.2">
      <c r="B170" s="21"/>
    </row>
    <row r="171" spans="2:2" x14ac:dyDescent="0.2">
      <c r="B171" s="21"/>
    </row>
    <row r="172" spans="2:2" x14ac:dyDescent="0.2">
      <c r="B172" s="21"/>
    </row>
    <row r="173" spans="2:2" x14ac:dyDescent="0.2">
      <c r="B173" s="21"/>
    </row>
    <row r="174" spans="2:2" x14ac:dyDescent="0.2">
      <c r="B174" s="21"/>
    </row>
    <row r="175" spans="2:2" x14ac:dyDescent="0.2">
      <c r="B175" s="21"/>
    </row>
    <row r="176" spans="2:2" x14ac:dyDescent="0.2">
      <c r="B176" s="21"/>
    </row>
    <row r="177" spans="2:2" x14ac:dyDescent="0.2">
      <c r="B177" s="21"/>
    </row>
    <row r="178" spans="2:2" x14ac:dyDescent="0.2">
      <c r="B178" s="21"/>
    </row>
    <row r="179" spans="2:2" x14ac:dyDescent="0.2">
      <c r="B179" s="21"/>
    </row>
    <row r="180" spans="2:2" x14ac:dyDescent="0.2">
      <c r="B180" s="21"/>
    </row>
    <row r="181" spans="2:2" x14ac:dyDescent="0.2">
      <c r="B181" s="21"/>
    </row>
    <row r="182" spans="2:2" x14ac:dyDescent="0.2">
      <c r="B182" s="21"/>
    </row>
    <row r="183" spans="2:2" x14ac:dyDescent="0.2">
      <c r="B183" s="21"/>
    </row>
    <row r="184" spans="2:2" x14ac:dyDescent="0.2">
      <c r="B184" s="21"/>
    </row>
    <row r="185" spans="2:2" x14ac:dyDescent="0.2">
      <c r="B185" s="21"/>
    </row>
    <row r="186" spans="2:2" x14ac:dyDescent="0.2">
      <c r="B186" s="21"/>
    </row>
    <row r="187" spans="2:2" x14ac:dyDescent="0.2">
      <c r="B187" s="21"/>
    </row>
    <row r="188" spans="2:2" x14ac:dyDescent="0.2">
      <c r="B188" s="21"/>
    </row>
    <row r="189" spans="2:2" x14ac:dyDescent="0.2">
      <c r="B189" s="21"/>
    </row>
    <row r="190" spans="2:2" x14ac:dyDescent="0.2">
      <c r="B190" s="21"/>
    </row>
    <row r="191" spans="2:2" x14ac:dyDescent="0.2">
      <c r="B191" s="21"/>
    </row>
    <row r="192" spans="2:2" x14ac:dyDescent="0.2">
      <c r="B192" s="21"/>
    </row>
    <row r="193" spans="2:2" x14ac:dyDescent="0.2">
      <c r="B193" s="21"/>
    </row>
    <row r="194" spans="2:2" x14ac:dyDescent="0.2">
      <c r="B194" s="21"/>
    </row>
    <row r="195" spans="2:2" x14ac:dyDescent="0.2">
      <c r="B195" s="21"/>
    </row>
    <row r="196" spans="2:2" x14ac:dyDescent="0.2">
      <c r="B196" s="21"/>
    </row>
    <row r="197" spans="2:2" x14ac:dyDescent="0.2">
      <c r="B197" s="21"/>
    </row>
    <row r="198" spans="2:2" x14ac:dyDescent="0.2">
      <c r="B198" s="21"/>
    </row>
    <row r="199" spans="2:2" x14ac:dyDescent="0.2">
      <c r="B199" s="21"/>
    </row>
    <row r="200" spans="2:2" x14ac:dyDescent="0.2">
      <c r="B200" s="21"/>
    </row>
    <row r="201" spans="2:2" x14ac:dyDescent="0.2">
      <c r="B201" s="21"/>
    </row>
    <row r="202" spans="2:2" x14ac:dyDescent="0.2">
      <c r="B202" s="21"/>
    </row>
    <row r="203" spans="2:2" x14ac:dyDescent="0.2">
      <c r="B203" s="21"/>
    </row>
    <row r="204" spans="2:2" x14ac:dyDescent="0.2">
      <c r="B204" s="21"/>
    </row>
    <row r="205" spans="2:2" x14ac:dyDescent="0.2">
      <c r="B205" s="21"/>
    </row>
    <row r="206" spans="2:2" x14ac:dyDescent="0.2">
      <c r="B206" s="21"/>
    </row>
    <row r="207" spans="2:2" x14ac:dyDescent="0.2">
      <c r="B207" s="21"/>
    </row>
    <row r="208" spans="2:2" x14ac:dyDescent="0.2">
      <c r="B208" s="21"/>
    </row>
    <row r="209" spans="2:2" x14ac:dyDescent="0.2">
      <c r="B209" s="21"/>
    </row>
    <row r="210" spans="2:2" x14ac:dyDescent="0.2">
      <c r="B210" s="21"/>
    </row>
    <row r="211" spans="2:2" x14ac:dyDescent="0.2">
      <c r="B211" s="21"/>
    </row>
    <row r="212" spans="2:2" x14ac:dyDescent="0.2">
      <c r="B212" s="21"/>
    </row>
    <row r="213" spans="2:2" x14ac:dyDescent="0.2">
      <c r="B213" s="21"/>
    </row>
    <row r="214" spans="2:2" x14ac:dyDescent="0.2">
      <c r="B214" s="21"/>
    </row>
    <row r="215" spans="2:2" x14ac:dyDescent="0.2">
      <c r="B215" s="21"/>
    </row>
    <row r="216" spans="2:2" x14ac:dyDescent="0.2">
      <c r="B216" s="21"/>
    </row>
  </sheetData>
  <mergeCells count="1">
    <mergeCell ref="H1:I1"/>
  </mergeCells>
  <hyperlinks>
    <hyperlink ref="H1:I1" location="Index!A1" display="Regresar al Índice" xr:uid="{00000000-0004-0000-1500-000000000000}"/>
  </hyperlinks>
  <pageMargins left="0.7" right="0.7" top="0.75" bottom="0.75" header="0.3" footer="0.3"/>
  <pageSetup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1A3D5-528C-4C5C-9CE7-D4A70F046F18}">
  <sheetPr codeName="Hoja170"/>
  <dimension ref="A1:I38"/>
  <sheetViews>
    <sheetView workbookViewId="0">
      <selection activeCell="A2" sqref="A2"/>
    </sheetView>
  </sheetViews>
  <sheetFormatPr baseColWidth="10" defaultRowHeight="12.75" x14ac:dyDescent="0.2"/>
  <cols>
    <col min="1" max="16384" width="11.42578125" style="107"/>
  </cols>
  <sheetData>
    <row r="1" spans="1:9" x14ac:dyDescent="0.2">
      <c r="A1" s="107" t="s">
        <v>1517</v>
      </c>
      <c r="H1" s="408" t="s">
        <v>38</v>
      </c>
      <c r="I1" s="408"/>
    </row>
    <row r="5" spans="1:9" ht="13.5" thickBot="1" x14ac:dyDescent="0.25"/>
    <row r="6" spans="1:9" ht="51.75" thickBot="1" x14ac:dyDescent="0.25">
      <c r="A6" s="231" t="s">
        <v>382</v>
      </c>
      <c r="B6" s="232" t="s">
        <v>1479</v>
      </c>
      <c r="C6" s="232" t="s">
        <v>1480</v>
      </c>
      <c r="D6" s="233" t="s">
        <v>1481</v>
      </c>
    </row>
    <row r="7" spans="1:9" ht="26.25" thickBot="1" x14ac:dyDescent="0.25">
      <c r="A7" s="234" t="s">
        <v>3</v>
      </c>
      <c r="B7" s="235">
        <v>0.27600000000000002</v>
      </c>
      <c r="C7" s="235">
        <v>0.29199999999999998</v>
      </c>
      <c r="D7" s="235">
        <v>0.29599999999999999</v>
      </c>
    </row>
    <row r="8" spans="1:9" ht="26.25" thickBot="1" x14ac:dyDescent="0.25">
      <c r="A8" s="234" t="s">
        <v>4</v>
      </c>
      <c r="B8" s="236">
        <v>8.9999999999999993E-3</v>
      </c>
      <c r="C8" s="236">
        <v>1.2E-2</v>
      </c>
      <c r="D8" s="236">
        <v>8.9999999999999993E-3</v>
      </c>
    </row>
    <row r="9" spans="1:9" ht="39" thickBot="1" x14ac:dyDescent="0.25">
      <c r="A9" s="234" t="s">
        <v>5</v>
      </c>
      <c r="B9" s="235">
        <v>0</v>
      </c>
      <c r="C9" s="235">
        <v>0</v>
      </c>
      <c r="D9" s="235">
        <v>0</v>
      </c>
    </row>
    <row r="10" spans="1:9" ht="13.5" thickBot="1" x14ac:dyDescent="0.25">
      <c r="A10" s="234" t="s">
        <v>6</v>
      </c>
      <c r="B10" s="236">
        <v>0</v>
      </c>
      <c r="C10" s="236">
        <v>0</v>
      </c>
      <c r="D10" s="236">
        <v>0</v>
      </c>
    </row>
    <row r="11" spans="1:9" ht="13.5" thickBot="1" x14ac:dyDescent="0.25">
      <c r="A11" s="234" t="s">
        <v>7</v>
      </c>
      <c r="B11" s="235">
        <v>0</v>
      </c>
      <c r="C11" s="235">
        <v>0</v>
      </c>
      <c r="D11" s="235">
        <v>0</v>
      </c>
    </row>
    <row r="12" spans="1:9" ht="13.5" thickBot="1" x14ac:dyDescent="0.25">
      <c r="A12" s="234" t="s">
        <v>8</v>
      </c>
      <c r="B12" s="236">
        <v>2E-3</v>
      </c>
      <c r="C12" s="236">
        <v>0</v>
      </c>
      <c r="D12" s="236">
        <v>2E-3</v>
      </c>
    </row>
    <row r="13" spans="1:9" ht="13.5" thickBot="1" x14ac:dyDescent="0.25">
      <c r="A13" s="234" t="s">
        <v>10</v>
      </c>
      <c r="B13" s="235">
        <v>5.0000000000000001E-3</v>
      </c>
      <c r="C13" s="235">
        <v>4.0000000000000001E-3</v>
      </c>
      <c r="D13" s="235">
        <v>4.0000000000000001E-3</v>
      </c>
    </row>
    <row r="14" spans="1:9" ht="13.5" thickBot="1" x14ac:dyDescent="0.25">
      <c r="A14" s="234" t="s">
        <v>11</v>
      </c>
      <c r="B14" s="236">
        <v>8.9999999999999993E-3</v>
      </c>
      <c r="C14" s="236">
        <v>8.0000000000000002E-3</v>
      </c>
      <c r="D14" s="236">
        <v>7.0000000000000001E-3</v>
      </c>
    </row>
    <row r="15" spans="1:9" ht="13.5" thickBot="1" x14ac:dyDescent="0.25">
      <c r="A15" s="234" t="s">
        <v>12</v>
      </c>
      <c r="B15" s="235">
        <v>1E-3</v>
      </c>
      <c r="C15" s="235">
        <v>0</v>
      </c>
      <c r="D15" s="235">
        <v>1E-3</v>
      </c>
    </row>
    <row r="16" spans="1:9" ht="26.25" thickBot="1" x14ac:dyDescent="0.25">
      <c r="A16" s="234" t="s">
        <v>13</v>
      </c>
      <c r="B16" s="236">
        <v>0.23300000000000001</v>
      </c>
      <c r="C16" s="236">
        <v>0.23699999999999999</v>
      </c>
      <c r="D16" s="236">
        <v>0.24</v>
      </c>
    </row>
    <row r="17" spans="1:4" ht="26.25" thickBot="1" x14ac:dyDescent="0.25">
      <c r="A17" s="234" t="s">
        <v>14</v>
      </c>
      <c r="B17" s="235">
        <v>4.7E-2</v>
      </c>
      <c r="C17" s="235">
        <v>5.0999999999999997E-2</v>
      </c>
      <c r="D17" s="235">
        <v>4.9000000000000002E-2</v>
      </c>
    </row>
    <row r="18" spans="1:4" ht="13.5" thickBot="1" x14ac:dyDescent="0.25">
      <c r="A18" s="234" t="s">
        <v>15</v>
      </c>
      <c r="B18" s="236">
        <v>0</v>
      </c>
      <c r="C18" s="236">
        <v>0</v>
      </c>
      <c r="D18" s="236">
        <v>0</v>
      </c>
    </row>
    <row r="19" spans="1:4" ht="13.5" thickBot="1" x14ac:dyDescent="0.25">
      <c r="A19" s="234" t="s">
        <v>16</v>
      </c>
      <c r="B19" s="235">
        <v>3.5999999999999997E-2</v>
      </c>
      <c r="C19" s="235">
        <v>0.04</v>
      </c>
      <c r="D19" s="235">
        <v>3.9E-2</v>
      </c>
    </row>
    <row r="20" spans="1:4" ht="13.5" thickBot="1" x14ac:dyDescent="0.25">
      <c r="A20" s="234" t="s">
        <v>0</v>
      </c>
      <c r="B20" s="237">
        <v>0.107</v>
      </c>
      <c r="C20" s="237">
        <v>0.10299999999999999</v>
      </c>
      <c r="D20" s="237">
        <v>0.1</v>
      </c>
    </row>
    <row r="21" spans="1:4" ht="13.5" thickBot="1" x14ac:dyDescent="0.25">
      <c r="A21" s="234" t="s">
        <v>17</v>
      </c>
      <c r="B21" s="235">
        <v>5.5E-2</v>
      </c>
      <c r="C21" s="235">
        <v>4.7E-2</v>
      </c>
      <c r="D21" s="235">
        <v>4.5999999999999999E-2</v>
      </c>
    </row>
    <row r="22" spans="1:4" ht="13.5" thickBot="1" x14ac:dyDescent="0.25">
      <c r="A22" s="234" t="s">
        <v>18</v>
      </c>
      <c r="B22" s="236">
        <v>2E-3</v>
      </c>
      <c r="C22" s="236">
        <v>4.0000000000000001E-3</v>
      </c>
      <c r="D22" s="236">
        <v>3.0000000000000001E-3</v>
      </c>
    </row>
    <row r="23" spans="1:4" ht="13.5" thickBot="1" x14ac:dyDescent="0.25">
      <c r="A23" s="234" t="s">
        <v>19</v>
      </c>
      <c r="B23" s="235">
        <v>2E-3</v>
      </c>
      <c r="C23" s="235">
        <v>4.0000000000000001E-3</v>
      </c>
      <c r="D23" s="235">
        <v>3.0000000000000001E-3</v>
      </c>
    </row>
    <row r="24" spans="1:4" ht="26.25" thickBot="1" x14ac:dyDescent="0.25">
      <c r="A24" s="234" t="s">
        <v>20</v>
      </c>
      <c r="B24" s="236">
        <v>4.0000000000000001E-3</v>
      </c>
      <c r="C24" s="236">
        <v>0</v>
      </c>
      <c r="D24" s="236">
        <v>1E-3</v>
      </c>
    </row>
    <row r="25" spans="1:4" ht="13.5" thickBot="1" x14ac:dyDescent="0.25">
      <c r="A25" s="234" t="s">
        <v>21</v>
      </c>
      <c r="B25" s="235">
        <v>1.6E-2</v>
      </c>
      <c r="C25" s="235">
        <v>1.6E-2</v>
      </c>
      <c r="D25" s="235">
        <v>1.4E-2</v>
      </c>
    </row>
    <row r="26" spans="1:4" ht="13.5" thickBot="1" x14ac:dyDescent="0.25">
      <c r="A26" s="234" t="s">
        <v>22</v>
      </c>
      <c r="B26" s="236">
        <v>1.0999999999999999E-2</v>
      </c>
      <c r="C26" s="236">
        <v>1.2E-2</v>
      </c>
      <c r="D26" s="236">
        <v>1.2999999999999999E-2</v>
      </c>
    </row>
    <row r="27" spans="1:4" ht="13.5" thickBot="1" x14ac:dyDescent="0.25">
      <c r="A27" s="234" t="s">
        <v>23</v>
      </c>
      <c r="B27" s="235">
        <v>9.4E-2</v>
      </c>
      <c r="C27" s="235">
        <v>8.3000000000000004E-2</v>
      </c>
      <c r="D27" s="235">
        <v>7.8E-2</v>
      </c>
    </row>
    <row r="28" spans="1:4" ht="26.25" thickBot="1" x14ac:dyDescent="0.25">
      <c r="A28" s="234" t="s">
        <v>24</v>
      </c>
      <c r="B28" s="236">
        <v>0</v>
      </c>
      <c r="C28" s="236">
        <v>0</v>
      </c>
      <c r="D28" s="236">
        <v>0</v>
      </c>
    </row>
    <row r="29" spans="1:4" ht="26.25" thickBot="1" x14ac:dyDescent="0.25">
      <c r="A29" s="234" t="s">
        <v>25</v>
      </c>
      <c r="B29" s="235">
        <v>8.0000000000000002E-3</v>
      </c>
      <c r="C29" s="235">
        <v>8.0000000000000002E-3</v>
      </c>
      <c r="D29" s="235">
        <v>8.9999999999999993E-3</v>
      </c>
    </row>
    <row r="30" spans="1:4" ht="13.5" thickBot="1" x14ac:dyDescent="0.25">
      <c r="A30" s="234" t="s">
        <v>26</v>
      </c>
      <c r="B30" s="236">
        <v>0.01</v>
      </c>
      <c r="C30" s="236">
        <v>1.2E-2</v>
      </c>
      <c r="D30" s="236">
        <v>0.01</v>
      </c>
    </row>
    <row r="31" spans="1:4" ht="13.5" thickBot="1" x14ac:dyDescent="0.25">
      <c r="A31" s="234" t="s">
        <v>27</v>
      </c>
      <c r="B31" s="235">
        <v>1E-3</v>
      </c>
      <c r="C31" s="235">
        <v>0</v>
      </c>
      <c r="D31" s="235">
        <v>1E-3</v>
      </c>
    </row>
    <row r="32" spans="1:4" ht="13.5" thickBot="1" x14ac:dyDescent="0.25">
      <c r="A32" s="234" t="s">
        <v>28</v>
      </c>
      <c r="B32" s="236">
        <v>0</v>
      </c>
      <c r="C32" s="236">
        <v>0</v>
      </c>
      <c r="D32" s="236">
        <v>0</v>
      </c>
    </row>
    <row r="33" spans="1:4" ht="26.25" thickBot="1" x14ac:dyDescent="0.25">
      <c r="A33" s="234" t="s">
        <v>29</v>
      </c>
      <c r="B33" s="235">
        <v>7.0000000000000001E-3</v>
      </c>
      <c r="C33" s="235">
        <v>8.0000000000000002E-3</v>
      </c>
      <c r="D33" s="235">
        <v>6.0000000000000001E-3</v>
      </c>
    </row>
    <row r="34" spans="1:4" ht="13.5" thickBot="1" x14ac:dyDescent="0.25">
      <c r="A34" s="234" t="s">
        <v>30</v>
      </c>
      <c r="B34" s="236">
        <v>3.0000000000000001E-3</v>
      </c>
      <c r="C34" s="236">
        <v>4.0000000000000001E-3</v>
      </c>
      <c r="D34" s="236">
        <v>3.0000000000000001E-3</v>
      </c>
    </row>
    <row r="35" spans="1:4" ht="13.5" thickBot="1" x14ac:dyDescent="0.25">
      <c r="A35" s="234" t="s">
        <v>31</v>
      </c>
      <c r="B35" s="235">
        <v>0</v>
      </c>
      <c r="C35" s="235">
        <v>0</v>
      </c>
      <c r="D35" s="235">
        <v>0</v>
      </c>
    </row>
    <row r="36" spans="1:4" ht="13.5" thickBot="1" x14ac:dyDescent="0.25">
      <c r="A36" s="234" t="s">
        <v>32</v>
      </c>
      <c r="B36" s="236">
        <v>3.4000000000000002E-2</v>
      </c>
      <c r="C36" s="236">
        <v>2.4E-2</v>
      </c>
      <c r="D36" s="236">
        <v>2.9000000000000001E-2</v>
      </c>
    </row>
    <row r="37" spans="1:4" ht="13.5" thickBot="1" x14ac:dyDescent="0.25">
      <c r="A37" s="234" t="s">
        <v>33</v>
      </c>
      <c r="B37" s="235">
        <v>2.8000000000000001E-2</v>
      </c>
      <c r="C37" s="235">
        <v>3.2000000000000001E-2</v>
      </c>
      <c r="D37" s="235">
        <v>3.7999999999999999E-2</v>
      </c>
    </row>
    <row r="38" spans="1:4" ht="26.25" thickBot="1" x14ac:dyDescent="0.25">
      <c r="A38" s="234" t="s">
        <v>1255</v>
      </c>
      <c r="B38" s="236">
        <v>1</v>
      </c>
      <c r="C38" s="236">
        <v>1</v>
      </c>
      <c r="D38" s="236">
        <v>1</v>
      </c>
    </row>
  </sheetData>
  <mergeCells count="1">
    <mergeCell ref="H1:I1"/>
  </mergeCells>
  <hyperlinks>
    <hyperlink ref="H1:I1" location="Index!A1" display="Regresar al Índice" xr:uid="{A1329AC8-BA28-46D0-BAE1-CF81AEFD6561}"/>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6EA7F-7EA8-438C-886C-426CE427A69C}">
  <sheetPr codeName="Hoja171"/>
  <dimension ref="A1:I38"/>
  <sheetViews>
    <sheetView workbookViewId="0">
      <selection activeCell="A2" sqref="A2"/>
    </sheetView>
  </sheetViews>
  <sheetFormatPr baseColWidth="10" defaultRowHeight="12.75" x14ac:dyDescent="0.2"/>
  <cols>
    <col min="1" max="16384" width="11.42578125" style="107"/>
  </cols>
  <sheetData>
    <row r="1" spans="1:9" x14ac:dyDescent="0.2">
      <c r="A1" s="107" t="s">
        <v>1518</v>
      </c>
      <c r="H1" s="408" t="s">
        <v>38</v>
      </c>
      <c r="I1" s="408"/>
    </row>
    <row r="5" spans="1:9" ht="13.5" thickBot="1" x14ac:dyDescent="0.25"/>
    <row r="6" spans="1:9" ht="51.75" thickBot="1" x14ac:dyDescent="0.25">
      <c r="A6" s="231" t="s">
        <v>383</v>
      </c>
      <c r="B6" s="232" t="s">
        <v>1479</v>
      </c>
      <c r="C6" s="232" t="s">
        <v>1480</v>
      </c>
      <c r="D6" s="233" t="s">
        <v>1481</v>
      </c>
    </row>
    <row r="7" spans="1:9" ht="26.25" thickBot="1" x14ac:dyDescent="0.25">
      <c r="A7" s="234" t="s">
        <v>3</v>
      </c>
      <c r="B7" s="235">
        <v>4.2000000000000003E-2</v>
      </c>
      <c r="C7" s="235">
        <v>4.8000000000000001E-2</v>
      </c>
      <c r="D7" s="235">
        <v>3.9E-2</v>
      </c>
    </row>
    <row r="8" spans="1:9" ht="26.25" thickBot="1" x14ac:dyDescent="0.25">
      <c r="A8" s="234" t="s">
        <v>4</v>
      </c>
      <c r="B8" s="236">
        <v>0</v>
      </c>
      <c r="C8" s="236">
        <v>0</v>
      </c>
      <c r="D8" s="236">
        <v>0</v>
      </c>
    </row>
    <row r="9" spans="1:9" ht="39" thickBot="1" x14ac:dyDescent="0.25">
      <c r="A9" s="234" t="s">
        <v>5</v>
      </c>
      <c r="B9" s="235">
        <v>8.1000000000000003E-2</v>
      </c>
      <c r="C9" s="235">
        <v>4.8000000000000001E-2</v>
      </c>
      <c r="D9" s="235">
        <v>4.4999999999999998E-2</v>
      </c>
    </row>
    <row r="10" spans="1:9" ht="13.5" thickBot="1" x14ac:dyDescent="0.25">
      <c r="A10" s="234" t="s">
        <v>6</v>
      </c>
      <c r="B10" s="236">
        <v>0</v>
      </c>
      <c r="C10" s="236">
        <v>0</v>
      </c>
      <c r="D10" s="236">
        <v>0</v>
      </c>
    </row>
    <row r="11" spans="1:9" ht="13.5" thickBot="1" x14ac:dyDescent="0.25">
      <c r="A11" s="234" t="s">
        <v>7</v>
      </c>
      <c r="B11" s="235">
        <v>0</v>
      </c>
      <c r="C11" s="235">
        <v>0</v>
      </c>
      <c r="D11" s="235">
        <v>0</v>
      </c>
    </row>
    <row r="12" spans="1:9" ht="13.5" thickBot="1" x14ac:dyDescent="0.25">
      <c r="A12" s="234" t="s">
        <v>8</v>
      </c>
      <c r="B12" s="236">
        <v>2E-3</v>
      </c>
      <c r="C12" s="236">
        <v>0</v>
      </c>
      <c r="D12" s="236">
        <v>4.0000000000000001E-3</v>
      </c>
    </row>
    <row r="13" spans="1:9" ht="13.5" thickBot="1" x14ac:dyDescent="0.25">
      <c r="A13" s="234" t="s">
        <v>10</v>
      </c>
      <c r="B13" s="235">
        <v>0</v>
      </c>
      <c r="C13" s="235">
        <v>0</v>
      </c>
      <c r="D13" s="235">
        <v>0</v>
      </c>
    </row>
    <row r="14" spans="1:9" ht="13.5" thickBot="1" x14ac:dyDescent="0.25">
      <c r="A14" s="234" t="s">
        <v>11</v>
      </c>
      <c r="B14" s="236">
        <v>1.0999999999999999E-2</v>
      </c>
      <c r="C14" s="236">
        <v>1.6E-2</v>
      </c>
      <c r="D14" s="236">
        <v>1.0999999999999999E-2</v>
      </c>
    </row>
    <row r="15" spans="1:9" ht="13.5" thickBot="1" x14ac:dyDescent="0.25">
      <c r="A15" s="234" t="s">
        <v>12</v>
      </c>
      <c r="B15" s="235">
        <v>0</v>
      </c>
      <c r="C15" s="235">
        <v>0</v>
      </c>
      <c r="D15" s="235">
        <v>0</v>
      </c>
    </row>
    <row r="16" spans="1:9" ht="26.25" thickBot="1" x14ac:dyDescent="0.25">
      <c r="A16" s="234" t="s">
        <v>13</v>
      </c>
      <c r="B16" s="236">
        <v>0</v>
      </c>
      <c r="C16" s="236">
        <v>0</v>
      </c>
      <c r="D16" s="236">
        <v>0</v>
      </c>
    </row>
    <row r="17" spans="1:4" ht="26.25" thickBot="1" x14ac:dyDescent="0.25">
      <c r="A17" s="234" t="s">
        <v>14</v>
      </c>
      <c r="B17" s="235">
        <v>0.245</v>
      </c>
      <c r="C17" s="235">
        <v>0.27</v>
      </c>
      <c r="D17" s="235">
        <v>0.247</v>
      </c>
    </row>
    <row r="18" spans="1:4" ht="13.5" thickBot="1" x14ac:dyDescent="0.25">
      <c r="A18" s="234" t="s">
        <v>15</v>
      </c>
      <c r="B18" s="236">
        <v>1E-3</v>
      </c>
      <c r="C18" s="236">
        <v>0</v>
      </c>
      <c r="D18" s="236">
        <v>1E-3</v>
      </c>
    </row>
    <row r="19" spans="1:4" ht="13.5" thickBot="1" x14ac:dyDescent="0.25">
      <c r="A19" s="234" t="s">
        <v>16</v>
      </c>
      <c r="B19" s="235">
        <v>2E-3</v>
      </c>
      <c r="C19" s="235">
        <v>0</v>
      </c>
      <c r="D19" s="235">
        <v>3.0000000000000001E-3</v>
      </c>
    </row>
    <row r="20" spans="1:4" ht="13.5" thickBot="1" x14ac:dyDescent="0.25">
      <c r="A20" s="234" t="s">
        <v>0</v>
      </c>
      <c r="B20" s="237">
        <v>0.26300000000000001</v>
      </c>
      <c r="C20" s="237">
        <v>0.254</v>
      </c>
      <c r="D20" s="237">
        <v>0.26700000000000002</v>
      </c>
    </row>
    <row r="21" spans="1:4" ht="13.5" thickBot="1" x14ac:dyDescent="0.25">
      <c r="A21" s="234" t="s">
        <v>17</v>
      </c>
      <c r="B21" s="235">
        <v>0.126</v>
      </c>
      <c r="C21" s="235">
        <v>0.127</v>
      </c>
      <c r="D21" s="235">
        <v>0.13</v>
      </c>
    </row>
    <row r="22" spans="1:4" ht="13.5" thickBot="1" x14ac:dyDescent="0.25">
      <c r="A22" s="234" t="s">
        <v>18</v>
      </c>
      <c r="B22" s="236">
        <v>0</v>
      </c>
      <c r="C22" s="236">
        <v>0</v>
      </c>
      <c r="D22" s="236">
        <v>0</v>
      </c>
    </row>
    <row r="23" spans="1:4" ht="13.5" thickBot="1" x14ac:dyDescent="0.25">
      <c r="A23" s="234" t="s">
        <v>19</v>
      </c>
      <c r="B23" s="235">
        <v>3.0000000000000001E-3</v>
      </c>
      <c r="C23" s="235">
        <v>0</v>
      </c>
      <c r="D23" s="235">
        <v>2E-3</v>
      </c>
    </row>
    <row r="24" spans="1:4" ht="26.25" thickBot="1" x14ac:dyDescent="0.25">
      <c r="A24" s="234" t="s">
        <v>20</v>
      </c>
      <c r="B24" s="236">
        <v>0.01</v>
      </c>
      <c r="C24" s="236">
        <v>0</v>
      </c>
      <c r="D24" s="236">
        <v>4.0000000000000001E-3</v>
      </c>
    </row>
    <row r="25" spans="1:4" ht="13.5" thickBot="1" x14ac:dyDescent="0.25">
      <c r="A25" s="234" t="s">
        <v>21</v>
      </c>
      <c r="B25" s="235">
        <v>6.0000000000000001E-3</v>
      </c>
      <c r="C25" s="235">
        <v>1.6E-2</v>
      </c>
      <c r="D25" s="235">
        <v>8.0000000000000002E-3</v>
      </c>
    </row>
    <row r="26" spans="1:4" ht="13.5" thickBot="1" x14ac:dyDescent="0.25">
      <c r="A26" s="234" t="s">
        <v>22</v>
      </c>
      <c r="B26" s="236">
        <v>0</v>
      </c>
      <c r="C26" s="236">
        <v>0</v>
      </c>
      <c r="D26" s="236">
        <v>0</v>
      </c>
    </row>
    <row r="27" spans="1:4" ht="13.5" thickBot="1" x14ac:dyDescent="0.25">
      <c r="A27" s="234" t="s">
        <v>23</v>
      </c>
      <c r="B27" s="235">
        <v>0</v>
      </c>
      <c r="C27" s="235">
        <v>0</v>
      </c>
      <c r="D27" s="235">
        <v>0</v>
      </c>
    </row>
    <row r="28" spans="1:4" ht="26.25" thickBot="1" x14ac:dyDescent="0.25">
      <c r="A28" s="234" t="s">
        <v>24</v>
      </c>
      <c r="B28" s="236">
        <v>0</v>
      </c>
      <c r="C28" s="236">
        <v>0</v>
      </c>
      <c r="D28" s="236">
        <v>0</v>
      </c>
    </row>
    <row r="29" spans="1:4" ht="26.25" thickBot="1" x14ac:dyDescent="0.25">
      <c r="A29" s="234" t="s">
        <v>25</v>
      </c>
      <c r="B29" s="235">
        <v>3.0000000000000001E-3</v>
      </c>
      <c r="C29" s="235">
        <v>0</v>
      </c>
      <c r="D29" s="235">
        <v>3.0000000000000001E-3</v>
      </c>
    </row>
    <row r="30" spans="1:4" ht="13.5" thickBot="1" x14ac:dyDescent="0.25">
      <c r="A30" s="234" t="s">
        <v>26</v>
      </c>
      <c r="B30" s="236">
        <v>0.08</v>
      </c>
      <c r="C30" s="236">
        <v>7.9000000000000001E-2</v>
      </c>
      <c r="D30" s="236">
        <v>8.7999999999999995E-2</v>
      </c>
    </row>
    <row r="31" spans="1:4" ht="13.5" thickBot="1" x14ac:dyDescent="0.25">
      <c r="A31" s="234" t="s">
        <v>27</v>
      </c>
      <c r="B31" s="235">
        <v>1.2E-2</v>
      </c>
      <c r="C31" s="235">
        <v>1.6E-2</v>
      </c>
      <c r="D31" s="235">
        <v>1.2E-2</v>
      </c>
    </row>
    <row r="32" spans="1:4" ht="13.5" thickBot="1" x14ac:dyDescent="0.25">
      <c r="A32" s="234" t="s">
        <v>28</v>
      </c>
      <c r="B32" s="236">
        <v>0</v>
      </c>
      <c r="C32" s="236">
        <v>0</v>
      </c>
      <c r="D32" s="236">
        <v>0</v>
      </c>
    </row>
    <row r="33" spans="1:4" ht="26.25" thickBot="1" x14ac:dyDescent="0.25">
      <c r="A33" s="234" t="s">
        <v>29</v>
      </c>
      <c r="B33" s="235">
        <v>6.7000000000000004E-2</v>
      </c>
      <c r="C33" s="235">
        <v>6.3E-2</v>
      </c>
      <c r="D33" s="235">
        <v>7.0000000000000007E-2</v>
      </c>
    </row>
    <row r="34" spans="1:4" ht="13.5" thickBot="1" x14ac:dyDescent="0.25">
      <c r="A34" s="234" t="s">
        <v>30</v>
      </c>
      <c r="B34" s="236">
        <v>1E-3</v>
      </c>
      <c r="C34" s="236">
        <v>0</v>
      </c>
      <c r="D34" s="236">
        <v>1E-3</v>
      </c>
    </row>
    <row r="35" spans="1:4" ht="13.5" thickBot="1" x14ac:dyDescent="0.25">
      <c r="A35" s="234" t="s">
        <v>31</v>
      </c>
      <c r="B35" s="235">
        <v>0</v>
      </c>
      <c r="C35" s="235">
        <v>0</v>
      </c>
      <c r="D35" s="235">
        <v>0</v>
      </c>
    </row>
    <row r="36" spans="1:4" ht="13.5" thickBot="1" x14ac:dyDescent="0.25">
      <c r="A36" s="234" t="s">
        <v>32</v>
      </c>
      <c r="B36" s="236">
        <v>0</v>
      </c>
      <c r="C36" s="236">
        <v>0</v>
      </c>
      <c r="D36" s="236">
        <v>0</v>
      </c>
    </row>
    <row r="37" spans="1:4" ht="13.5" thickBot="1" x14ac:dyDescent="0.25">
      <c r="A37" s="234" t="s">
        <v>33</v>
      </c>
      <c r="B37" s="235">
        <v>4.4999999999999998E-2</v>
      </c>
      <c r="C37" s="235">
        <v>6.3E-2</v>
      </c>
      <c r="D37" s="235">
        <v>6.5000000000000002E-2</v>
      </c>
    </row>
    <row r="38" spans="1:4" ht="26.25" thickBot="1" x14ac:dyDescent="0.25">
      <c r="A38" s="234" t="s">
        <v>1255</v>
      </c>
      <c r="B38" s="236">
        <v>1</v>
      </c>
      <c r="C38" s="236">
        <v>1</v>
      </c>
      <c r="D38" s="236">
        <v>1</v>
      </c>
    </row>
  </sheetData>
  <mergeCells count="1">
    <mergeCell ref="H1:I1"/>
  </mergeCells>
  <hyperlinks>
    <hyperlink ref="H1:I1" location="Index!A1" display="Regresar al Índice" xr:uid="{9559C38A-EB2B-49FA-BBF7-7F063AD1058E}"/>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52"/>
  <dimension ref="A1:I216"/>
  <sheetViews>
    <sheetView zoomScaleNormal="100" workbookViewId="0">
      <selection activeCell="A2" sqref="A2"/>
    </sheetView>
  </sheetViews>
  <sheetFormatPr baseColWidth="10" defaultColWidth="11.42578125" defaultRowHeight="12.75" x14ac:dyDescent="0.2"/>
  <cols>
    <col min="1" max="2" width="11.42578125" style="79"/>
    <col min="3" max="3" width="18" style="79" bestFit="1" customWidth="1"/>
    <col min="4" max="16384" width="11.42578125" style="79"/>
  </cols>
  <sheetData>
    <row r="1" spans="1:9" x14ac:dyDescent="0.2">
      <c r="A1" s="107" t="s">
        <v>1519</v>
      </c>
      <c r="H1" s="409" t="s">
        <v>38</v>
      </c>
      <c r="I1" s="409"/>
    </row>
    <row r="2" spans="1:9" x14ac:dyDescent="0.2">
      <c r="A2" s="80" t="s">
        <v>152</v>
      </c>
    </row>
    <row r="5" spans="1:9" x14ac:dyDescent="0.2">
      <c r="B5" s="21"/>
    </row>
    <row r="6" spans="1:9" x14ac:dyDescent="0.2">
      <c r="A6" s="304" t="s">
        <v>384</v>
      </c>
      <c r="B6" s="305"/>
      <c r="C6" s="304" t="s">
        <v>34</v>
      </c>
    </row>
    <row r="7" spans="1:9" x14ac:dyDescent="0.2">
      <c r="A7" s="306">
        <v>79</v>
      </c>
      <c r="B7" s="306" t="s">
        <v>385</v>
      </c>
      <c r="C7" s="307">
        <v>15306</v>
      </c>
    </row>
    <row r="8" spans="1:9" x14ac:dyDescent="0.2">
      <c r="A8" s="306">
        <v>32</v>
      </c>
      <c r="B8" s="306" t="s">
        <v>386</v>
      </c>
      <c r="C8" s="307">
        <v>-2043</v>
      </c>
    </row>
    <row r="9" spans="1:9" x14ac:dyDescent="0.2">
      <c r="A9" s="306">
        <v>14</v>
      </c>
      <c r="B9" s="306" t="s">
        <v>387</v>
      </c>
      <c r="C9" s="306">
        <v>0</v>
      </c>
    </row>
    <row r="10" spans="1:9" x14ac:dyDescent="0.2">
      <c r="A10" s="308">
        <v>125</v>
      </c>
      <c r="B10" s="308" t="s">
        <v>53</v>
      </c>
      <c r="C10" s="309">
        <v>13263</v>
      </c>
    </row>
    <row r="11" spans="1:9" x14ac:dyDescent="0.2">
      <c r="A11" s="24"/>
      <c r="B11" s="24"/>
      <c r="C11" s="24"/>
    </row>
    <row r="17" spans="2:2" x14ac:dyDescent="0.2">
      <c r="B17" s="21"/>
    </row>
    <row r="18" spans="2:2" x14ac:dyDescent="0.2">
      <c r="B18" s="21"/>
    </row>
    <row r="19" spans="2:2" x14ac:dyDescent="0.2">
      <c r="B19" s="21"/>
    </row>
    <row r="20" spans="2:2" x14ac:dyDescent="0.2">
      <c r="B20" s="21"/>
    </row>
    <row r="21" spans="2:2" x14ac:dyDescent="0.2">
      <c r="B21" s="21"/>
    </row>
    <row r="22" spans="2:2" x14ac:dyDescent="0.2">
      <c r="B22" s="21"/>
    </row>
    <row r="23" spans="2:2" x14ac:dyDescent="0.2">
      <c r="B23" s="21"/>
    </row>
    <row r="24" spans="2:2" x14ac:dyDescent="0.2">
      <c r="B24" s="21"/>
    </row>
    <row r="25" spans="2:2" x14ac:dyDescent="0.2">
      <c r="B25" s="21"/>
    </row>
    <row r="26" spans="2:2" x14ac:dyDescent="0.2">
      <c r="B26" s="21"/>
    </row>
    <row r="27" spans="2:2" x14ac:dyDescent="0.2">
      <c r="B27" s="21"/>
    </row>
    <row r="28" spans="2:2" x14ac:dyDescent="0.2">
      <c r="B28" s="21"/>
    </row>
    <row r="29" spans="2:2" x14ac:dyDescent="0.2">
      <c r="B29" s="21"/>
    </row>
    <row r="30" spans="2:2" x14ac:dyDescent="0.2">
      <c r="B30" s="21"/>
    </row>
    <row r="31" spans="2:2" x14ac:dyDescent="0.2">
      <c r="B31" s="21"/>
    </row>
    <row r="32" spans="2:2" x14ac:dyDescent="0.2">
      <c r="B32" s="21"/>
    </row>
    <row r="33" spans="2:2" x14ac:dyDescent="0.2">
      <c r="B33" s="21"/>
    </row>
    <row r="34" spans="2:2" x14ac:dyDescent="0.2">
      <c r="B34" s="21"/>
    </row>
    <row r="35" spans="2:2" x14ac:dyDescent="0.2">
      <c r="B35" s="21"/>
    </row>
    <row r="36" spans="2:2" x14ac:dyDescent="0.2">
      <c r="B36" s="21"/>
    </row>
    <row r="37" spans="2:2" x14ac:dyDescent="0.2">
      <c r="B37" s="21"/>
    </row>
    <row r="38" spans="2:2" x14ac:dyDescent="0.2">
      <c r="B38" s="21"/>
    </row>
    <row r="39" spans="2:2" x14ac:dyDescent="0.2">
      <c r="B39" s="21"/>
    </row>
    <row r="40" spans="2:2" x14ac:dyDescent="0.2">
      <c r="B40" s="21"/>
    </row>
    <row r="41" spans="2:2" x14ac:dyDescent="0.2">
      <c r="B41" s="21"/>
    </row>
    <row r="42" spans="2:2" x14ac:dyDescent="0.2">
      <c r="B42" s="21"/>
    </row>
    <row r="43" spans="2:2" x14ac:dyDescent="0.2">
      <c r="B43" s="21"/>
    </row>
    <row r="44" spans="2:2" x14ac:dyDescent="0.2">
      <c r="B44" s="21"/>
    </row>
    <row r="45" spans="2:2" x14ac:dyDescent="0.2">
      <c r="B45" s="21"/>
    </row>
    <row r="46" spans="2:2" x14ac:dyDescent="0.2">
      <c r="B46" s="21"/>
    </row>
    <row r="47" spans="2:2" x14ac:dyDescent="0.2">
      <c r="B47" s="21"/>
    </row>
    <row r="48" spans="2:2" x14ac:dyDescent="0.2">
      <c r="B48" s="21"/>
    </row>
    <row r="49" spans="2:2" x14ac:dyDescent="0.2">
      <c r="B49" s="21"/>
    </row>
    <row r="50" spans="2:2" x14ac:dyDescent="0.2">
      <c r="B50" s="21"/>
    </row>
    <row r="51" spans="2:2" x14ac:dyDescent="0.2">
      <c r="B51" s="21"/>
    </row>
    <row r="52" spans="2:2" x14ac:dyDescent="0.2">
      <c r="B52" s="21"/>
    </row>
    <row r="53" spans="2:2" x14ac:dyDescent="0.2">
      <c r="B53" s="21"/>
    </row>
    <row r="54" spans="2:2" x14ac:dyDescent="0.2">
      <c r="B54" s="21"/>
    </row>
    <row r="55" spans="2:2" x14ac:dyDescent="0.2">
      <c r="B55" s="21"/>
    </row>
    <row r="56" spans="2:2" x14ac:dyDescent="0.2">
      <c r="B56" s="21"/>
    </row>
    <row r="57" spans="2:2" x14ac:dyDescent="0.2">
      <c r="B57" s="21"/>
    </row>
    <row r="58" spans="2:2" x14ac:dyDescent="0.2">
      <c r="B58" s="21"/>
    </row>
    <row r="59" spans="2:2" x14ac:dyDescent="0.2">
      <c r="B59" s="21"/>
    </row>
    <row r="60" spans="2:2" x14ac:dyDescent="0.2">
      <c r="B60" s="21"/>
    </row>
    <row r="61" spans="2:2" x14ac:dyDescent="0.2">
      <c r="B61" s="21"/>
    </row>
    <row r="62" spans="2:2" x14ac:dyDescent="0.2">
      <c r="B62" s="21"/>
    </row>
    <row r="63" spans="2:2" x14ac:dyDescent="0.2">
      <c r="B63" s="21"/>
    </row>
    <row r="64" spans="2:2" x14ac:dyDescent="0.2">
      <c r="B64" s="21"/>
    </row>
    <row r="65" spans="2:2" x14ac:dyDescent="0.2">
      <c r="B65" s="21"/>
    </row>
    <row r="66" spans="2:2" x14ac:dyDescent="0.2">
      <c r="B66" s="21"/>
    </row>
    <row r="67" spans="2:2" x14ac:dyDescent="0.2">
      <c r="B67" s="21"/>
    </row>
    <row r="68" spans="2:2" x14ac:dyDescent="0.2">
      <c r="B68" s="21"/>
    </row>
    <row r="69" spans="2:2" x14ac:dyDescent="0.2">
      <c r="B69" s="21"/>
    </row>
    <row r="70" spans="2:2" x14ac:dyDescent="0.2">
      <c r="B70" s="21"/>
    </row>
    <row r="71" spans="2:2" x14ac:dyDescent="0.2">
      <c r="B71" s="21"/>
    </row>
    <row r="72" spans="2:2" x14ac:dyDescent="0.2">
      <c r="B72" s="21"/>
    </row>
    <row r="73" spans="2:2" x14ac:dyDescent="0.2">
      <c r="B73" s="21"/>
    </row>
    <row r="74" spans="2:2" x14ac:dyDescent="0.2">
      <c r="B74" s="21"/>
    </row>
    <row r="75" spans="2:2" x14ac:dyDescent="0.2">
      <c r="B75" s="21"/>
    </row>
    <row r="76" spans="2:2" x14ac:dyDescent="0.2">
      <c r="B76" s="21"/>
    </row>
    <row r="77" spans="2:2" x14ac:dyDescent="0.2">
      <c r="B77" s="21"/>
    </row>
    <row r="78" spans="2:2" x14ac:dyDescent="0.2">
      <c r="B78" s="21"/>
    </row>
    <row r="79" spans="2:2" x14ac:dyDescent="0.2">
      <c r="B79" s="21"/>
    </row>
    <row r="80" spans="2:2" x14ac:dyDescent="0.2">
      <c r="B80" s="21"/>
    </row>
    <row r="81" spans="2:2" x14ac:dyDescent="0.2">
      <c r="B81" s="21"/>
    </row>
    <row r="82" spans="2:2" x14ac:dyDescent="0.2">
      <c r="B82" s="21"/>
    </row>
    <row r="83" spans="2:2" x14ac:dyDescent="0.2">
      <c r="B83" s="21"/>
    </row>
    <row r="84" spans="2:2" x14ac:dyDescent="0.2">
      <c r="B84" s="21"/>
    </row>
    <row r="85" spans="2:2" x14ac:dyDescent="0.2">
      <c r="B85" s="21"/>
    </row>
    <row r="86" spans="2:2" x14ac:dyDescent="0.2">
      <c r="B86" s="21"/>
    </row>
    <row r="87" spans="2:2" x14ac:dyDescent="0.2">
      <c r="B87" s="21"/>
    </row>
    <row r="88" spans="2:2" x14ac:dyDescent="0.2">
      <c r="B88" s="21"/>
    </row>
    <row r="89" spans="2:2" x14ac:dyDescent="0.2">
      <c r="B89" s="21"/>
    </row>
    <row r="90" spans="2:2" x14ac:dyDescent="0.2">
      <c r="B90" s="21"/>
    </row>
    <row r="91" spans="2:2" x14ac:dyDescent="0.2">
      <c r="B91" s="21"/>
    </row>
    <row r="92" spans="2:2" x14ac:dyDescent="0.2">
      <c r="B92" s="21"/>
    </row>
    <row r="93" spans="2:2" x14ac:dyDescent="0.2">
      <c r="B93" s="21"/>
    </row>
    <row r="94" spans="2:2" x14ac:dyDescent="0.2">
      <c r="B94" s="21"/>
    </row>
    <row r="95" spans="2:2" x14ac:dyDescent="0.2">
      <c r="B95" s="21"/>
    </row>
    <row r="96" spans="2:2" x14ac:dyDescent="0.2">
      <c r="B96" s="21"/>
    </row>
    <row r="97" spans="2:2" x14ac:dyDescent="0.2">
      <c r="B97" s="21"/>
    </row>
    <row r="98" spans="2:2" x14ac:dyDescent="0.2">
      <c r="B98" s="21"/>
    </row>
    <row r="99" spans="2:2" x14ac:dyDescent="0.2">
      <c r="B99" s="21"/>
    </row>
    <row r="100" spans="2:2" x14ac:dyDescent="0.2">
      <c r="B100" s="21"/>
    </row>
    <row r="101" spans="2:2" x14ac:dyDescent="0.2">
      <c r="B101" s="21"/>
    </row>
    <row r="102" spans="2:2" x14ac:dyDescent="0.2">
      <c r="B102" s="21"/>
    </row>
    <row r="103" spans="2:2" x14ac:dyDescent="0.2">
      <c r="B103" s="21"/>
    </row>
    <row r="104" spans="2:2" x14ac:dyDescent="0.2">
      <c r="B104" s="21"/>
    </row>
    <row r="105" spans="2:2" x14ac:dyDescent="0.2">
      <c r="B105" s="21"/>
    </row>
    <row r="106" spans="2:2" x14ac:dyDescent="0.2">
      <c r="B106" s="21"/>
    </row>
    <row r="107" spans="2:2" x14ac:dyDescent="0.2">
      <c r="B107" s="21"/>
    </row>
    <row r="108" spans="2:2" x14ac:dyDescent="0.2">
      <c r="B108" s="21"/>
    </row>
    <row r="109" spans="2:2" x14ac:dyDescent="0.2">
      <c r="B109" s="21"/>
    </row>
    <row r="110" spans="2:2" x14ac:dyDescent="0.2">
      <c r="B110" s="21"/>
    </row>
    <row r="111" spans="2:2" x14ac:dyDescent="0.2">
      <c r="B111" s="21"/>
    </row>
    <row r="112" spans="2:2" x14ac:dyDescent="0.2">
      <c r="B112" s="21"/>
    </row>
    <row r="113" spans="2:2" x14ac:dyDescent="0.2">
      <c r="B113" s="21"/>
    </row>
    <row r="114" spans="2:2" x14ac:dyDescent="0.2">
      <c r="B114" s="21"/>
    </row>
    <row r="115" spans="2:2" x14ac:dyDescent="0.2">
      <c r="B115" s="21"/>
    </row>
    <row r="116" spans="2:2" x14ac:dyDescent="0.2">
      <c r="B116" s="21"/>
    </row>
    <row r="117" spans="2:2" x14ac:dyDescent="0.2">
      <c r="B117" s="21"/>
    </row>
    <row r="118" spans="2:2" x14ac:dyDescent="0.2">
      <c r="B118" s="21"/>
    </row>
    <row r="119" spans="2:2" x14ac:dyDescent="0.2">
      <c r="B119" s="21"/>
    </row>
    <row r="120" spans="2:2" x14ac:dyDescent="0.2">
      <c r="B120" s="21"/>
    </row>
    <row r="121" spans="2:2" x14ac:dyDescent="0.2">
      <c r="B121" s="21"/>
    </row>
    <row r="122" spans="2:2" x14ac:dyDescent="0.2">
      <c r="B122" s="21"/>
    </row>
    <row r="123" spans="2:2" x14ac:dyDescent="0.2">
      <c r="B123" s="21"/>
    </row>
    <row r="124" spans="2:2" x14ac:dyDescent="0.2">
      <c r="B124" s="21"/>
    </row>
    <row r="125" spans="2:2" x14ac:dyDescent="0.2">
      <c r="B125" s="21"/>
    </row>
    <row r="126" spans="2:2" x14ac:dyDescent="0.2">
      <c r="B126" s="21"/>
    </row>
    <row r="127" spans="2:2" x14ac:dyDescent="0.2">
      <c r="B127" s="21"/>
    </row>
    <row r="128" spans="2:2" x14ac:dyDescent="0.2">
      <c r="B128" s="21"/>
    </row>
    <row r="129" spans="2:2" x14ac:dyDescent="0.2">
      <c r="B129" s="21"/>
    </row>
    <row r="130" spans="2:2" x14ac:dyDescent="0.2">
      <c r="B130" s="21"/>
    </row>
    <row r="131" spans="2:2" x14ac:dyDescent="0.2">
      <c r="B131" s="21"/>
    </row>
    <row r="132" spans="2:2" x14ac:dyDescent="0.2">
      <c r="B132" s="21"/>
    </row>
    <row r="133" spans="2:2" x14ac:dyDescent="0.2">
      <c r="B133" s="21"/>
    </row>
    <row r="134" spans="2:2" x14ac:dyDescent="0.2">
      <c r="B134" s="21"/>
    </row>
    <row r="135" spans="2:2" x14ac:dyDescent="0.2">
      <c r="B135" s="21"/>
    </row>
    <row r="136" spans="2:2" x14ac:dyDescent="0.2">
      <c r="B136" s="21"/>
    </row>
    <row r="137" spans="2:2" x14ac:dyDescent="0.2">
      <c r="B137" s="21"/>
    </row>
    <row r="138" spans="2:2" x14ac:dyDescent="0.2">
      <c r="B138" s="21"/>
    </row>
    <row r="139" spans="2:2" x14ac:dyDescent="0.2">
      <c r="B139" s="21"/>
    </row>
    <row r="140" spans="2:2" x14ac:dyDescent="0.2">
      <c r="B140" s="21"/>
    </row>
    <row r="141" spans="2:2" x14ac:dyDescent="0.2">
      <c r="B141" s="21"/>
    </row>
    <row r="142" spans="2:2" x14ac:dyDescent="0.2">
      <c r="B142" s="21"/>
    </row>
    <row r="143" spans="2:2" x14ac:dyDescent="0.2">
      <c r="B143" s="21"/>
    </row>
    <row r="144" spans="2:2" x14ac:dyDescent="0.2">
      <c r="B144" s="21"/>
    </row>
    <row r="145" spans="2:2" x14ac:dyDescent="0.2">
      <c r="B145" s="21"/>
    </row>
    <row r="146" spans="2:2" x14ac:dyDescent="0.2">
      <c r="B146" s="21"/>
    </row>
    <row r="147" spans="2:2" x14ac:dyDescent="0.2">
      <c r="B147" s="21"/>
    </row>
    <row r="148" spans="2:2" x14ac:dyDescent="0.2">
      <c r="B148" s="21"/>
    </row>
    <row r="149" spans="2:2" x14ac:dyDescent="0.2">
      <c r="B149" s="21"/>
    </row>
    <row r="150" spans="2:2" x14ac:dyDescent="0.2">
      <c r="B150" s="21"/>
    </row>
    <row r="151" spans="2:2" x14ac:dyDescent="0.2">
      <c r="B151" s="21"/>
    </row>
    <row r="152" spans="2:2" x14ac:dyDescent="0.2">
      <c r="B152" s="21"/>
    </row>
    <row r="153" spans="2:2" x14ac:dyDescent="0.2">
      <c r="B153" s="21"/>
    </row>
    <row r="154" spans="2:2" x14ac:dyDescent="0.2">
      <c r="B154" s="21"/>
    </row>
    <row r="155" spans="2:2" x14ac:dyDescent="0.2">
      <c r="B155" s="21"/>
    </row>
    <row r="156" spans="2:2" x14ac:dyDescent="0.2">
      <c r="B156" s="21"/>
    </row>
    <row r="157" spans="2:2" x14ac:dyDescent="0.2">
      <c r="B157" s="21"/>
    </row>
    <row r="158" spans="2:2" x14ac:dyDescent="0.2">
      <c r="B158" s="21"/>
    </row>
    <row r="159" spans="2:2" x14ac:dyDescent="0.2">
      <c r="B159" s="21"/>
    </row>
    <row r="160" spans="2:2" x14ac:dyDescent="0.2">
      <c r="B160" s="21"/>
    </row>
    <row r="161" spans="2:2" x14ac:dyDescent="0.2">
      <c r="B161" s="21"/>
    </row>
    <row r="162" spans="2:2" x14ac:dyDescent="0.2">
      <c r="B162" s="21"/>
    </row>
    <row r="163" spans="2:2" x14ac:dyDescent="0.2">
      <c r="B163" s="21"/>
    </row>
    <row r="164" spans="2:2" x14ac:dyDescent="0.2">
      <c r="B164" s="21"/>
    </row>
    <row r="165" spans="2:2" x14ac:dyDescent="0.2">
      <c r="B165" s="21"/>
    </row>
    <row r="166" spans="2:2" x14ac:dyDescent="0.2">
      <c r="B166" s="21"/>
    </row>
    <row r="167" spans="2:2" x14ac:dyDescent="0.2">
      <c r="B167" s="21"/>
    </row>
    <row r="168" spans="2:2" x14ac:dyDescent="0.2">
      <c r="B168" s="21"/>
    </row>
    <row r="169" spans="2:2" x14ac:dyDescent="0.2">
      <c r="B169" s="21"/>
    </row>
    <row r="170" spans="2:2" x14ac:dyDescent="0.2">
      <c r="B170" s="21"/>
    </row>
    <row r="171" spans="2:2" x14ac:dyDescent="0.2">
      <c r="B171" s="21"/>
    </row>
    <row r="172" spans="2:2" x14ac:dyDescent="0.2">
      <c r="B172" s="21"/>
    </row>
    <row r="173" spans="2:2" x14ac:dyDescent="0.2">
      <c r="B173" s="21"/>
    </row>
    <row r="174" spans="2:2" x14ac:dyDescent="0.2">
      <c r="B174" s="21"/>
    </row>
    <row r="175" spans="2:2" x14ac:dyDescent="0.2">
      <c r="B175" s="21"/>
    </row>
    <row r="176" spans="2:2" x14ac:dyDescent="0.2">
      <c r="B176" s="21"/>
    </row>
    <row r="177" spans="2:2" x14ac:dyDescent="0.2">
      <c r="B177" s="21"/>
    </row>
    <row r="178" spans="2:2" x14ac:dyDescent="0.2">
      <c r="B178" s="21"/>
    </row>
    <row r="179" spans="2:2" x14ac:dyDescent="0.2">
      <c r="B179" s="21"/>
    </row>
    <row r="180" spans="2:2" x14ac:dyDescent="0.2">
      <c r="B180" s="21"/>
    </row>
    <row r="181" spans="2:2" x14ac:dyDescent="0.2">
      <c r="B181" s="21"/>
    </row>
    <row r="182" spans="2:2" x14ac:dyDescent="0.2">
      <c r="B182" s="21"/>
    </row>
    <row r="183" spans="2:2" x14ac:dyDescent="0.2">
      <c r="B183" s="21"/>
    </row>
    <row r="184" spans="2:2" x14ac:dyDescent="0.2">
      <c r="B184" s="21"/>
    </row>
    <row r="185" spans="2:2" x14ac:dyDescent="0.2">
      <c r="B185" s="21"/>
    </row>
    <row r="186" spans="2:2" x14ac:dyDescent="0.2">
      <c r="B186" s="21"/>
    </row>
    <row r="187" spans="2:2" x14ac:dyDescent="0.2">
      <c r="B187" s="21"/>
    </row>
    <row r="188" spans="2:2" x14ac:dyDescent="0.2">
      <c r="B188" s="21"/>
    </row>
    <row r="189" spans="2:2" x14ac:dyDescent="0.2">
      <c r="B189" s="21"/>
    </row>
    <row r="190" spans="2:2" x14ac:dyDescent="0.2">
      <c r="B190" s="21"/>
    </row>
    <row r="191" spans="2:2" x14ac:dyDescent="0.2">
      <c r="B191" s="21"/>
    </row>
    <row r="192" spans="2:2" x14ac:dyDescent="0.2">
      <c r="B192" s="21"/>
    </row>
    <row r="193" spans="2:2" x14ac:dyDescent="0.2">
      <c r="B193" s="21"/>
    </row>
    <row r="194" spans="2:2" x14ac:dyDescent="0.2">
      <c r="B194" s="21"/>
    </row>
    <row r="195" spans="2:2" x14ac:dyDescent="0.2">
      <c r="B195" s="21"/>
    </row>
    <row r="196" spans="2:2" x14ac:dyDescent="0.2">
      <c r="B196" s="21"/>
    </row>
    <row r="197" spans="2:2" x14ac:dyDescent="0.2">
      <c r="B197" s="21"/>
    </row>
    <row r="198" spans="2:2" x14ac:dyDescent="0.2">
      <c r="B198" s="21"/>
    </row>
    <row r="199" spans="2:2" x14ac:dyDescent="0.2">
      <c r="B199" s="21"/>
    </row>
    <row r="200" spans="2:2" x14ac:dyDescent="0.2">
      <c r="B200" s="21"/>
    </row>
    <row r="201" spans="2:2" x14ac:dyDescent="0.2">
      <c r="B201" s="21"/>
    </row>
    <row r="202" spans="2:2" x14ac:dyDescent="0.2">
      <c r="B202" s="21"/>
    </row>
    <row r="203" spans="2:2" x14ac:dyDescent="0.2">
      <c r="B203" s="21"/>
    </row>
    <row r="204" spans="2:2" x14ac:dyDescent="0.2">
      <c r="B204" s="21"/>
    </row>
    <row r="205" spans="2:2" x14ac:dyDescent="0.2">
      <c r="B205" s="21"/>
    </row>
    <row r="206" spans="2:2" x14ac:dyDescent="0.2">
      <c r="B206" s="21"/>
    </row>
    <row r="207" spans="2:2" x14ac:dyDescent="0.2">
      <c r="B207" s="21"/>
    </row>
    <row r="208" spans="2:2" x14ac:dyDescent="0.2">
      <c r="B208" s="21"/>
    </row>
    <row r="209" spans="2:2" x14ac:dyDescent="0.2">
      <c r="B209" s="21"/>
    </row>
    <row r="210" spans="2:2" x14ac:dyDescent="0.2">
      <c r="B210" s="21"/>
    </row>
    <row r="211" spans="2:2" x14ac:dyDescent="0.2">
      <c r="B211" s="21"/>
    </row>
    <row r="212" spans="2:2" x14ac:dyDescent="0.2">
      <c r="B212" s="21"/>
    </row>
    <row r="213" spans="2:2" x14ac:dyDescent="0.2">
      <c r="B213" s="21"/>
    </row>
    <row r="214" spans="2:2" x14ac:dyDescent="0.2">
      <c r="B214" s="21"/>
    </row>
    <row r="215" spans="2:2" x14ac:dyDescent="0.2">
      <c r="B215" s="21"/>
    </row>
    <row r="216" spans="2:2" x14ac:dyDescent="0.2">
      <c r="B216" s="21"/>
    </row>
  </sheetData>
  <mergeCells count="1">
    <mergeCell ref="H1:I1"/>
  </mergeCells>
  <hyperlinks>
    <hyperlink ref="H1:I1" location="Index!A1" display="Regresar al Índice" xr:uid="{00000000-0004-0000-1600-000000000000}"/>
  </hyperlink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21F98-39D3-45F7-A50E-A7E9FAC272DA}">
  <sheetPr codeName="Hoja3"/>
  <dimension ref="A1:I39"/>
  <sheetViews>
    <sheetView workbookViewId="0">
      <selection activeCell="A2" sqref="A2"/>
    </sheetView>
  </sheetViews>
  <sheetFormatPr baseColWidth="10" defaultRowHeight="12.75" x14ac:dyDescent="0.2"/>
  <cols>
    <col min="1" max="16384" width="11.42578125" style="107"/>
  </cols>
  <sheetData>
    <row r="1" spans="1:9" x14ac:dyDescent="0.2">
      <c r="A1" s="107" t="s">
        <v>1484</v>
      </c>
      <c r="H1" s="408" t="s">
        <v>38</v>
      </c>
      <c r="I1" s="408"/>
    </row>
    <row r="6" spans="1:9" ht="25.5" x14ac:dyDescent="0.2">
      <c r="A6" s="254" t="s">
        <v>2</v>
      </c>
      <c r="B6" s="254" t="s">
        <v>1357</v>
      </c>
      <c r="C6" s="254" t="s">
        <v>1358</v>
      </c>
      <c r="D6" s="254" t="s">
        <v>1359</v>
      </c>
      <c r="E6" s="254" t="s">
        <v>1360</v>
      </c>
      <c r="F6" s="254" t="s">
        <v>1361</v>
      </c>
      <c r="G6" s="254" t="s">
        <v>1362</v>
      </c>
    </row>
    <row r="7" spans="1:9" ht="25.5" x14ac:dyDescent="0.2">
      <c r="A7" s="154" t="s">
        <v>3</v>
      </c>
      <c r="B7" s="164">
        <v>497</v>
      </c>
      <c r="C7" s="164">
        <v>790</v>
      </c>
      <c r="D7" s="155">
        <v>1287</v>
      </c>
      <c r="E7" s="164">
        <v>232</v>
      </c>
      <c r="F7" s="164">
        <v>228</v>
      </c>
      <c r="G7" s="164">
        <v>230</v>
      </c>
    </row>
    <row r="8" spans="1:9" ht="25.5" x14ac:dyDescent="0.2">
      <c r="A8" s="157" t="s">
        <v>4</v>
      </c>
      <c r="B8" s="163">
        <v>854</v>
      </c>
      <c r="C8" s="158">
        <v>1613</v>
      </c>
      <c r="D8" s="158">
        <v>2467</v>
      </c>
      <c r="E8" s="163">
        <v>355</v>
      </c>
      <c r="F8" s="163">
        <v>355</v>
      </c>
      <c r="G8" s="163">
        <v>355</v>
      </c>
    </row>
    <row r="9" spans="1:9" ht="38.25" x14ac:dyDescent="0.2">
      <c r="A9" s="154" t="s">
        <v>5</v>
      </c>
      <c r="B9" s="164">
        <v>77</v>
      </c>
      <c r="C9" s="164">
        <v>256</v>
      </c>
      <c r="D9" s="164">
        <v>333</v>
      </c>
      <c r="E9" s="164">
        <v>336</v>
      </c>
      <c r="F9" s="164">
        <v>310</v>
      </c>
      <c r="G9" s="164">
        <v>316</v>
      </c>
    </row>
    <row r="10" spans="1:9" x14ac:dyDescent="0.2">
      <c r="A10" s="157" t="s">
        <v>6</v>
      </c>
      <c r="B10" s="163">
        <v>58</v>
      </c>
      <c r="C10" s="163">
        <v>86</v>
      </c>
      <c r="D10" s="163">
        <v>144</v>
      </c>
      <c r="E10" s="163">
        <v>270</v>
      </c>
      <c r="F10" s="163">
        <v>260</v>
      </c>
      <c r="G10" s="163">
        <v>264</v>
      </c>
    </row>
    <row r="11" spans="1:9" ht="25.5" x14ac:dyDescent="0.2">
      <c r="A11" s="154" t="s">
        <v>9</v>
      </c>
      <c r="B11" s="155">
        <v>2319</v>
      </c>
      <c r="C11" s="155">
        <v>6991</v>
      </c>
      <c r="D11" s="155">
        <v>9310</v>
      </c>
      <c r="E11" s="164">
        <v>277</v>
      </c>
      <c r="F11" s="164">
        <v>275</v>
      </c>
      <c r="G11" s="164">
        <v>276</v>
      </c>
    </row>
    <row r="12" spans="1:9" x14ac:dyDescent="0.2">
      <c r="A12" s="157" t="s">
        <v>7</v>
      </c>
      <c r="B12" s="163">
        <v>376</v>
      </c>
      <c r="C12" s="163">
        <v>570</v>
      </c>
      <c r="D12" s="163">
        <v>946</v>
      </c>
      <c r="E12" s="163">
        <v>259</v>
      </c>
      <c r="F12" s="163">
        <v>239</v>
      </c>
      <c r="G12" s="163">
        <v>247</v>
      </c>
    </row>
    <row r="13" spans="1:9" x14ac:dyDescent="0.2">
      <c r="A13" s="154" t="s">
        <v>8</v>
      </c>
      <c r="B13" s="164">
        <v>554</v>
      </c>
      <c r="C13" s="155">
        <v>1554</v>
      </c>
      <c r="D13" s="155">
        <v>2108</v>
      </c>
      <c r="E13" s="164">
        <v>265</v>
      </c>
      <c r="F13" s="164">
        <v>263</v>
      </c>
      <c r="G13" s="164">
        <v>264</v>
      </c>
    </row>
    <row r="14" spans="1:9" x14ac:dyDescent="0.2">
      <c r="A14" s="157" t="s">
        <v>10</v>
      </c>
      <c r="B14" s="158">
        <v>1082</v>
      </c>
      <c r="C14" s="158">
        <v>1381</v>
      </c>
      <c r="D14" s="158">
        <v>2463</v>
      </c>
      <c r="E14" s="163">
        <v>276</v>
      </c>
      <c r="F14" s="163">
        <v>261</v>
      </c>
      <c r="G14" s="163">
        <v>268</v>
      </c>
    </row>
    <row r="15" spans="1:9" x14ac:dyDescent="0.2">
      <c r="A15" s="154" t="s">
        <v>11</v>
      </c>
      <c r="B15" s="164">
        <v>189</v>
      </c>
      <c r="C15" s="164">
        <v>470</v>
      </c>
      <c r="D15" s="164">
        <v>659</v>
      </c>
      <c r="E15" s="164">
        <v>229</v>
      </c>
      <c r="F15" s="164">
        <v>232</v>
      </c>
      <c r="G15" s="164">
        <v>231</v>
      </c>
    </row>
    <row r="16" spans="1:9" x14ac:dyDescent="0.2">
      <c r="A16" s="157" t="s">
        <v>12</v>
      </c>
      <c r="B16" s="163">
        <v>135</v>
      </c>
      <c r="C16" s="163">
        <v>341</v>
      </c>
      <c r="D16" s="163">
        <v>476</v>
      </c>
      <c r="E16" s="163">
        <v>230</v>
      </c>
      <c r="F16" s="163">
        <v>233</v>
      </c>
      <c r="G16" s="163">
        <v>232</v>
      </c>
    </row>
    <row r="17" spans="1:7" x14ac:dyDescent="0.2">
      <c r="A17" s="154" t="s">
        <v>14</v>
      </c>
      <c r="B17" s="164">
        <v>543</v>
      </c>
      <c r="C17" s="164">
        <v>952</v>
      </c>
      <c r="D17" s="155">
        <v>1495</v>
      </c>
      <c r="E17" s="164">
        <v>307</v>
      </c>
      <c r="F17" s="164">
        <v>262</v>
      </c>
      <c r="G17" s="164">
        <v>278</v>
      </c>
    </row>
    <row r="18" spans="1:7" x14ac:dyDescent="0.2">
      <c r="A18" s="157" t="s">
        <v>15</v>
      </c>
      <c r="B18" s="163">
        <v>657</v>
      </c>
      <c r="C18" s="158">
        <v>1087</v>
      </c>
      <c r="D18" s="158">
        <v>1744</v>
      </c>
      <c r="E18" s="163">
        <v>248</v>
      </c>
      <c r="F18" s="163">
        <v>229</v>
      </c>
      <c r="G18" s="163">
        <v>236</v>
      </c>
    </row>
    <row r="19" spans="1:7" x14ac:dyDescent="0.2">
      <c r="A19" s="154" t="s">
        <v>16</v>
      </c>
      <c r="B19" s="164">
        <v>281</v>
      </c>
      <c r="C19" s="164">
        <v>406</v>
      </c>
      <c r="D19" s="164">
        <v>687</v>
      </c>
      <c r="E19" s="164">
        <v>237</v>
      </c>
      <c r="F19" s="164">
        <v>250</v>
      </c>
      <c r="G19" s="164">
        <v>244</v>
      </c>
    </row>
    <row r="20" spans="1:7" x14ac:dyDescent="0.2">
      <c r="A20" s="157" t="s">
        <v>0</v>
      </c>
      <c r="B20" s="158">
        <v>1019</v>
      </c>
      <c r="C20" s="158">
        <v>2556</v>
      </c>
      <c r="D20" s="158">
        <v>3575</v>
      </c>
      <c r="E20" s="163">
        <v>266</v>
      </c>
      <c r="F20" s="163">
        <v>259</v>
      </c>
      <c r="G20" s="163">
        <v>261</v>
      </c>
    </row>
    <row r="21" spans="1:7" ht="25.5" x14ac:dyDescent="0.2">
      <c r="A21" s="154" t="s">
        <v>13</v>
      </c>
      <c r="B21" s="155">
        <v>2284</v>
      </c>
      <c r="C21" s="155">
        <v>3449</v>
      </c>
      <c r="D21" s="155">
        <v>5733</v>
      </c>
      <c r="E21" s="164">
        <v>287</v>
      </c>
      <c r="F21" s="164">
        <v>259</v>
      </c>
      <c r="G21" s="164">
        <v>270</v>
      </c>
    </row>
    <row r="22" spans="1:7" x14ac:dyDescent="0.2">
      <c r="A22" s="157" t="s">
        <v>17</v>
      </c>
      <c r="B22" s="163">
        <v>331</v>
      </c>
      <c r="C22" s="163">
        <v>951</v>
      </c>
      <c r="D22" s="158">
        <v>1282</v>
      </c>
      <c r="E22" s="163">
        <v>228</v>
      </c>
      <c r="F22" s="163">
        <v>228</v>
      </c>
      <c r="G22" s="163">
        <v>228</v>
      </c>
    </row>
    <row r="23" spans="1:7" x14ac:dyDescent="0.2">
      <c r="A23" s="154" t="s">
        <v>18</v>
      </c>
      <c r="B23" s="164">
        <v>436</v>
      </c>
      <c r="C23" s="164">
        <v>773</v>
      </c>
      <c r="D23" s="155">
        <v>1209</v>
      </c>
      <c r="E23" s="164">
        <v>266</v>
      </c>
      <c r="F23" s="164">
        <v>252</v>
      </c>
      <c r="G23" s="164">
        <v>257</v>
      </c>
    </row>
    <row r="24" spans="1:7" x14ac:dyDescent="0.2">
      <c r="A24" s="157" t="s">
        <v>19</v>
      </c>
      <c r="B24" s="163">
        <v>220</v>
      </c>
      <c r="C24" s="163">
        <v>534</v>
      </c>
      <c r="D24" s="163">
        <v>754</v>
      </c>
      <c r="E24" s="163">
        <v>235</v>
      </c>
      <c r="F24" s="163">
        <v>232</v>
      </c>
      <c r="G24" s="163">
        <v>233</v>
      </c>
    </row>
    <row r="25" spans="1:7" x14ac:dyDescent="0.2">
      <c r="A25" s="154" t="s">
        <v>20</v>
      </c>
      <c r="B25" s="164">
        <v>902</v>
      </c>
      <c r="C25" s="155">
        <v>1727</v>
      </c>
      <c r="D25" s="155">
        <v>2629</v>
      </c>
      <c r="E25" s="164">
        <v>256</v>
      </c>
      <c r="F25" s="164">
        <v>259</v>
      </c>
      <c r="G25" s="164">
        <v>258</v>
      </c>
    </row>
    <row r="26" spans="1:7" x14ac:dyDescent="0.2">
      <c r="A26" s="157" t="s">
        <v>21</v>
      </c>
      <c r="B26" s="163">
        <v>201</v>
      </c>
      <c r="C26" s="163">
        <v>327</v>
      </c>
      <c r="D26" s="163">
        <v>528</v>
      </c>
      <c r="E26" s="163">
        <v>257</v>
      </c>
      <c r="F26" s="163">
        <v>227</v>
      </c>
      <c r="G26" s="163">
        <v>238</v>
      </c>
    </row>
    <row r="27" spans="1:7" x14ac:dyDescent="0.2">
      <c r="A27" s="154" t="s">
        <v>22</v>
      </c>
      <c r="B27" s="164">
        <v>406</v>
      </c>
      <c r="C27" s="164">
        <v>740</v>
      </c>
      <c r="D27" s="155">
        <v>1146</v>
      </c>
      <c r="E27" s="164">
        <v>249</v>
      </c>
      <c r="F27" s="164">
        <v>248</v>
      </c>
      <c r="G27" s="164">
        <v>248</v>
      </c>
    </row>
    <row r="28" spans="1:7" x14ac:dyDescent="0.2">
      <c r="A28" s="157" t="s">
        <v>23</v>
      </c>
      <c r="B28" s="163">
        <v>216</v>
      </c>
      <c r="C28" s="163">
        <v>570</v>
      </c>
      <c r="D28" s="163">
        <v>786</v>
      </c>
      <c r="E28" s="163">
        <v>294</v>
      </c>
      <c r="F28" s="163">
        <v>257</v>
      </c>
      <c r="G28" s="163">
        <v>267</v>
      </c>
    </row>
    <row r="29" spans="1:7" ht="25.5" x14ac:dyDescent="0.2">
      <c r="A29" s="154" t="s">
        <v>24</v>
      </c>
      <c r="B29" s="164">
        <v>110</v>
      </c>
      <c r="C29" s="164">
        <v>239</v>
      </c>
      <c r="D29" s="164">
        <v>349</v>
      </c>
      <c r="E29" s="164">
        <v>284</v>
      </c>
      <c r="F29" s="164">
        <v>247</v>
      </c>
      <c r="G29" s="164">
        <v>258</v>
      </c>
    </row>
    <row r="30" spans="1:7" ht="25.5" x14ac:dyDescent="0.2">
      <c r="A30" s="157" t="s">
        <v>25</v>
      </c>
      <c r="B30" s="163">
        <v>125</v>
      </c>
      <c r="C30" s="163">
        <v>445</v>
      </c>
      <c r="D30" s="163">
        <v>570</v>
      </c>
      <c r="E30" s="163">
        <v>305</v>
      </c>
      <c r="F30" s="163">
        <v>241</v>
      </c>
      <c r="G30" s="163">
        <v>255</v>
      </c>
    </row>
    <row r="31" spans="1:7" x14ac:dyDescent="0.2">
      <c r="A31" s="154" t="s">
        <v>26</v>
      </c>
      <c r="B31" s="164">
        <v>920</v>
      </c>
      <c r="C31" s="155">
        <v>1527</v>
      </c>
      <c r="D31" s="155">
        <v>2447</v>
      </c>
      <c r="E31" s="164">
        <v>232</v>
      </c>
      <c r="F31" s="164">
        <v>228</v>
      </c>
      <c r="G31" s="164">
        <v>230</v>
      </c>
    </row>
    <row r="32" spans="1:7" x14ac:dyDescent="0.2">
      <c r="A32" s="157" t="s">
        <v>27</v>
      </c>
      <c r="B32" s="158">
        <v>1003</v>
      </c>
      <c r="C32" s="158">
        <v>1607</v>
      </c>
      <c r="D32" s="158">
        <v>2610</v>
      </c>
      <c r="E32" s="163">
        <v>263</v>
      </c>
      <c r="F32" s="163">
        <v>246</v>
      </c>
      <c r="G32" s="163">
        <v>253</v>
      </c>
    </row>
    <row r="33" spans="1:7" x14ac:dyDescent="0.2">
      <c r="A33" s="154" t="s">
        <v>28</v>
      </c>
      <c r="B33" s="164">
        <v>78</v>
      </c>
      <c r="C33" s="164">
        <v>134</v>
      </c>
      <c r="D33" s="164">
        <v>212</v>
      </c>
      <c r="E33" s="164">
        <v>399</v>
      </c>
      <c r="F33" s="164">
        <v>234</v>
      </c>
      <c r="G33" s="164">
        <v>294</v>
      </c>
    </row>
    <row r="34" spans="1:7" x14ac:dyDescent="0.2">
      <c r="A34" s="157" t="s">
        <v>29</v>
      </c>
      <c r="B34" s="163">
        <v>634</v>
      </c>
      <c r="C34" s="158">
        <v>1172</v>
      </c>
      <c r="D34" s="158">
        <v>1806</v>
      </c>
      <c r="E34" s="163">
        <v>303</v>
      </c>
      <c r="F34" s="163">
        <v>294</v>
      </c>
      <c r="G34" s="163">
        <v>297</v>
      </c>
    </row>
    <row r="35" spans="1:7" x14ac:dyDescent="0.2">
      <c r="A35" s="154" t="s">
        <v>30</v>
      </c>
      <c r="B35" s="164">
        <v>183</v>
      </c>
      <c r="C35" s="164">
        <v>232</v>
      </c>
      <c r="D35" s="164">
        <v>415</v>
      </c>
      <c r="E35" s="164">
        <v>225</v>
      </c>
      <c r="F35" s="164">
        <v>228</v>
      </c>
      <c r="G35" s="164">
        <v>227</v>
      </c>
    </row>
    <row r="36" spans="1:7" x14ac:dyDescent="0.2">
      <c r="A36" s="157" t="s">
        <v>31</v>
      </c>
      <c r="B36" s="163">
        <v>948</v>
      </c>
      <c r="C36" s="158">
        <v>1720</v>
      </c>
      <c r="D36" s="158">
        <v>2668</v>
      </c>
      <c r="E36" s="163">
        <v>258</v>
      </c>
      <c r="F36" s="163">
        <v>235</v>
      </c>
      <c r="G36" s="163">
        <v>243</v>
      </c>
    </row>
    <row r="37" spans="1:7" x14ac:dyDescent="0.2">
      <c r="A37" s="154" t="s">
        <v>32</v>
      </c>
      <c r="B37" s="164">
        <v>655</v>
      </c>
      <c r="C37" s="164">
        <v>893</v>
      </c>
      <c r="D37" s="155">
        <v>1548</v>
      </c>
      <c r="E37" s="164">
        <v>293</v>
      </c>
      <c r="F37" s="164">
        <v>249</v>
      </c>
      <c r="G37" s="164">
        <v>268</v>
      </c>
    </row>
    <row r="38" spans="1:7" x14ac:dyDescent="0.2">
      <c r="A38" s="157" t="s">
        <v>33</v>
      </c>
      <c r="B38" s="163">
        <v>54</v>
      </c>
      <c r="C38" s="163">
        <v>183</v>
      </c>
      <c r="D38" s="163">
        <v>237</v>
      </c>
      <c r="E38" s="163">
        <v>261</v>
      </c>
      <c r="F38" s="163">
        <v>231</v>
      </c>
      <c r="G38" s="163">
        <v>238</v>
      </c>
    </row>
    <row r="39" spans="1:7" x14ac:dyDescent="0.2">
      <c r="A39" s="165" t="s">
        <v>1</v>
      </c>
      <c r="B39" s="166">
        <v>18347</v>
      </c>
      <c r="C39" s="166">
        <v>36276</v>
      </c>
      <c r="D39" s="166">
        <v>54623</v>
      </c>
      <c r="E39" s="167">
        <v>272</v>
      </c>
      <c r="F39" s="167">
        <v>260</v>
      </c>
      <c r="G39" s="167">
        <v>264</v>
      </c>
    </row>
  </sheetData>
  <mergeCells count="1">
    <mergeCell ref="H1:I1"/>
  </mergeCells>
  <hyperlinks>
    <hyperlink ref="H1:I1" location="Index!A1" display="Regresar al Índice" xr:uid="{AB266861-9E70-45CB-8A8A-B084CDB27C8C}"/>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CAD56-F1A7-419C-8A4C-CA4E3BC5A301}">
  <sheetPr codeName="Hoja117"/>
  <dimension ref="A1:I65"/>
  <sheetViews>
    <sheetView workbookViewId="0">
      <selection activeCell="A2" sqref="A2"/>
    </sheetView>
  </sheetViews>
  <sheetFormatPr baseColWidth="10" defaultColWidth="9.140625" defaultRowHeight="12.75" x14ac:dyDescent="0.2"/>
  <cols>
    <col min="1" max="1" width="9.140625" style="343"/>
    <col min="2" max="2" width="7.7109375" style="343" bestFit="1" customWidth="1"/>
    <col min="3" max="3" width="6" style="343" bestFit="1" customWidth="1"/>
    <col min="4" max="4" width="4.7109375" style="343" bestFit="1" customWidth="1"/>
    <col min="5" max="5" width="13.42578125" style="400" bestFit="1" customWidth="1"/>
    <col min="6" max="6" width="9.28515625" style="343" bestFit="1" customWidth="1"/>
    <col min="7" max="16384" width="9.140625" style="343"/>
  </cols>
  <sheetData>
    <row r="1" spans="1:9" x14ac:dyDescent="0.2">
      <c r="A1" s="107" t="s">
        <v>1682</v>
      </c>
      <c r="H1" s="409" t="s">
        <v>38</v>
      </c>
      <c r="I1" s="409"/>
    </row>
    <row r="5" spans="1:9" x14ac:dyDescent="0.2">
      <c r="B5" s="343" t="s">
        <v>2</v>
      </c>
      <c r="C5" s="343" t="s">
        <v>451</v>
      </c>
      <c r="D5" s="343" t="s">
        <v>1728</v>
      </c>
      <c r="E5" s="400" t="s">
        <v>657</v>
      </c>
      <c r="F5" s="343" t="s">
        <v>52</v>
      </c>
    </row>
    <row r="6" spans="1:9" x14ac:dyDescent="0.2">
      <c r="B6" s="343" t="s">
        <v>0</v>
      </c>
      <c r="C6" s="343" t="s">
        <v>774</v>
      </c>
      <c r="D6" s="343" t="s">
        <v>1729</v>
      </c>
      <c r="E6" s="401">
        <v>3227.7370000000001</v>
      </c>
      <c r="F6" s="346">
        <v>-0.20078961583140292</v>
      </c>
    </row>
    <row r="7" spans="1:9" x14ac:dyDescent="0.2">
      <c r="B7" s="343" t="s">
        <v>0</v>
      </c>
      <c r="C7" s="343" t="s">
        <v>774</v>
      </c>
      <c r="D7" s="343" t="s">
        <v>1730</v>
      </c>
      <c r="E7" s="401">
        <v>3984.306</v>
      </c>
      <c r="F7" s="346">
        <v>12.557280730029333</v>
      </c>
    </row>
    <row r="8" spans="1:9" x14ac:dyDescent="0.2">
      <c r="B8" s="343" t="s">
        <v>0</v>
      </c>
      <c r="C8" s="343" t="s">
        <v>774</v>
      </c>
      <c r="D8" s="343" t="s">
        <v>1731</v>
      </c>
      <c r="E8" s="401">
        <v>4371.6509999999998</v>
      </c>
      <c r="F8" s="346">
        <v>7.7276087588650704</v>
      </c>
    </row>
    <row r="9" spans="1:9" x14ac:dyDescent="0.2">
      <c r="B9" s="343" t="s">
        <v>0</v>
      </c>
      <c r="C9" s="343" t="s">
        <v>774</v>
      </c>
      <c r="D9" s="343" t="s">
        <v>1732</v>
      </c>
      <c r="E9" s="401">
        <v>3776.904</v>
      </c>
      <c r="F9" s="346">
        <v>4.5110518334864436</v>
      </c>
    </row>
    <row r="10" spans="1:9" x14ac:dyDescent="0.2">
      <c r="B10" s="343" t="s">
        <v>0</v>
      </c>
      <c r="C10" s="343" t="s">
        <v>775</v>
      </c>
      <c r="D10" s="343" t="s">
        <v>1729</v>
      </c>
      <c r="E10" s="401">
        <v>3523.5880000000002</v>
      </c>
      <c r="F10" s="346">
        <v>9.1658954865281803</v>
      </c>
    </row>
    <row r="11" spans="1:9" x14ac:dyDescent="0.2">
      <c r="B11" s="343" t="s">
        <v>0</v>
      </c>
      <c r="C11" s="343" t="s">
        <v>775</v>
      </c>
      <c r="D11" s="343" t="s">
        <v>1730</v>
      </c>
      <c r="E11" s="401">
        <v>3795.6819999999998</v>
      </c>
      <c r="F11" s="346">
        <v>-4.734174533783305</v>
      </c>
    </row>
    <row r="12" spans="1:9" x14ac:dyDescent="0.2">
      <c r="B12" s="343" t="s">
        <v>0</v>
      </c>
      <c r="C12" s="343" t="s">
        <v>775</v>
      </c>
      <c r="D12" s="343" t="s">
        <v>1731</v>
      </c>
      <c r="E12" s="401">
        <v>3752.4389999999999</v>
      </c>
      <c r="F12" s="346">
        <v>-14.16425968129661</v>
      </c>
    </row>
    <row r="13" spans="1:9" x14ac:dyDescent="0.2">
      <c r="B13" s="343" t="s">
        <v>0</v>
      </c>
      <c r="C13" s="343" t="s">
        <v>775</v>
      </c>
      <c r="D13" s="343" t="s">
        <v>1732</v>
      </c>
      <c r="E13" s="401">
        <v>3987.8789999999999</v>
      </c>
      <c r="F13" s="346">
        <v>5.5859243443836508</v>
      </c>
    </row>
    <row r="14" spans="1:9" x14ac:dyDescent="0.2">
      <c r="B14" s="343" t="s">
        <v>0</v>
      </c>
      <c r="C14" s="343" t="s">
        <v>776</v>
      </c>
      <c r="D14" s="343" t="s">
        <v>1729</v>
      </c>
      <c r="E14" s="401">
        <v>4221.8999999999996</v>
      </c>
      <c r="F14" s="346">
        <v>19.818208031131888</v>
      </c>
    </row>
    <row r="15" spans="1:9" x14ac:dyDescent="0.2">
      <c r="B15" s="343" t="s">
        <v>0</v>
      </c>
      <c r="C15" s="343" t="s">
        <v>776</v>
      </c>
      <c r="D15" s="343" t="s">
        <v>1730</v>
      </c>
      <c r="E15" s="401">
        <v>4482.7449999999999</v>
      </c>
      <c r="F15" s="346">
        <v>18.101173912883116</v>
      </c>
    </row>
    <row r="16" spans="1:9" x14ac:dyDescent="0.2">
      <c r="B16" s="343" t="s">
        <v>0</v>
      </c>
      <c r="C16" s="343" t="s">
        <v>776</v>
      </c>
      <c r="D16" s="343" t="s">
        <v>1731</v>
      </c>
      <c r="E16" s="401">
        <v>5133.1319999999996</v>
      </c>
      <c r="F16" s="346">
        <v>36.794548825443925</v>
      </c>
    </row>
    <row r="17" spans="2:6" x14ac:dyDescent="0.2">
      <c r="B17" s="343" t="s">
        <v>0</v>
      </c>
      <c r="C17" s="343" t="s">
        <v>776</v>
      </c>
      <c r="D17" s="343" t="s">
        <v>1732</v>
      </c>
      <c r="E17" s="401">
        <v>4963.2179999999998</v>
      </c>
      <c r="F17" s="346">
        <v>24.457587604839564</v>
      </c>
    </row>
    <row r="18" spans="2:6" x14ac:dyDescent="0.2">
      <c r="B18" s="343" t="s">
        <v>0</v>
      </c>
      <c r="C18" s="343" t="s">
        <v>777</v>
      </c>
      <c r="D18" s="343" t="s">
        <v>1729</v>
      </c>
      <c r="E18" s="401">
        <v>3722.8539999999998</v>
      </c>
      <c r="F18" s="346">
        <v>-11.820412610436057</v>
      </c>
    </row>
    <row r="19" spans="2:6" x14ac:dyDescent="0.2">
      <c r="B19" s="343" t="s">
        <v>0</v>
      </c>
      <c r="C19" s="343" t="s">
        <v>777</v>
      </c>
      <c r="D19" s="343" t="s">
        <v>1730</v>
      </c>
      <c r="E19" s="401">
        <v>3774.4540000000002</v>
      </c>
      <c r="F19" s="346">
        <v>-15.800385701171932</v>
      </c>
    </row>
    <row r="20" spans="2:6" x14ac:dyDescent="0.2">
      <c r="B20" s="343" t="s">
        <v>0</v>
      </c>
      <c r="C20" s="343" t="s">
        <v>777</v>
      </c>
      <c r="D20" s="343" t="s">
        <v>1731</v>
      </c>
      <c r="E20" s="401">
        <v>3954.8310000000001</v>
      </c>
      <c r="F20" s="346">
        <v>-22.95481589018166</v>
      </c>
    </row>
    <row r="21" spans="2:6" x14ac:dyDescent="0.2">
      <c r="B21" s="343" t="s">
        <v>0</v>
      </c>
      <c r="C21" s="343" t="s">
        <v>777</v>
      </c>
      <c r="D21" s="343" t="s">
        <v>1732</v>
      </c>
      <c r="E21" s="401">
        <v>3881.0630000000001</v>
      </c>
      <c r="F21" s="346">
        <v>-21.803495232327087</v>
      </c>
    </row>
    <row r="22" spans="2:6" x14ac:dyDescent="0.2">
      <c r="B22" s="343" t="s">
        <v>0</v>
      </c>
      <c r="C22" s="343" t="s">
        <v>778</v>
      </c>
      <c r="D22" s="343" t="s">
        <v>1729</v>
      </c>
      <c r="E22" s="401">
        <v>4416.442</v>
      </c>
      <c r="F22" s="346">
        <v>18.630545275210906</v>
      </c>
    </row>
    <row r="23" spans="2:6" x14ac:dyDescent="0.2">
      <c r="B23" s="343" t="s">
        <v>0</v>
      </c>
      <c r="C23" s="343" t="s">
        <v>778</v>
      </c>
      <c r="D23" s="343" t="s">
        <v>1730</v>
      </c>
      <c r="E23" s="401">
        <v>5000.7060000000001</v>
      </c>
      <c r="F23" s="346">
        <v>32.488195643661307</v>
      </c>
    </row>
    <row r="24" spans="2:6" x14ac:dyDescent="0.2">
      <c r="B24" s="343" t="s">
        <v>0</v>
      </c>
      <c r="C24" s="343" t="s">
        <v>778</v>
      </c>
      <c r="D24" s="343" t="s">
        <v>1731</v>
      </c>
      <c r="E24" s="401">
        <v>4920.268</v>
      </c>
      <c r="F24" s="346">
        <v>24.411586740368929</v>
      </c>
    </row>
    <row r="25" spans="2:6" x14ac:dyDescent="0.2">
      <c r="B25" s="343" t="s">
        <v>0</v>
      </c>
      <c r="C25" s="343" t="s">
        <v>778</v>
      </c>
      <c r="D25" s="343" t="s">
        <v>1732</v>
      </c>
      <c r="E25" s="401">
        <v>5042.3019999999997</v>
      </c>
      <c r="F25" s="346">
        <v>29.920642875418395</v>
      </c>
    </row>
    <row r="26" spans="2:6" x14ac:dyDescent="0.2">
      <c r="B26" s="343" t="s">
        <v>0</v>
      </c>
      <c r="C26" s="343" t="s">
        <v>61</v>
      </c>
      <c r="D26" s="343" t="s">
        <v>1729</v>
      </c>
      <c r="E26" s="401">
        <v>4398.8940000000002</v>
      </c>
      <c r="F26" s="346">
        <v>-0.3973334190735387</v>
      </c>
    </row>
    <row r="27" spans="2:6" x14ac:dyDescent="0.2">
      <c r="B27" s="343" t="s">
        <v>0</v>
      </c>
      <c r="C27" s="343" t="s">
        <v>61</v>
      </c>
      <c r="D27" s="343" t="s">
        <v>1730</v>
      </c>
      <c r="E27" s="401">
        <v>5111.4799999999996</v>
      </c>
      <c r="F27" s="346">
        <v>2.2151672183887521</v>
      </c>
    </row>
    <row r="28" spans="2:6" x14ac:dyDescent="0.2">
      <c r="B28" s="343" t="s">
        <v>0</v>
      </c>
      <c r="C28" s="343" t="s">
        <v>61</v>
      </c>
      <c r="D28" s="343" t="s">
        <v>1731</v>
      </c>
      <c r="E28" s="401">
        <v>5426.1750000000002</v>
      </c>
      <c r="F28" s="346">
        <v>10.282102519618853</v>
      </c>
    </row>
    <row r="29" spans="2:6" x14ac:dyDescent="0.2">
      <c r="B29" s="343" t="s">
        <v>0</v>
      </c>
      <c r="C29" s="343" t="s">
        <v>61</v>
      </c>
      <c r="D29" s="343" t="s">
        <v>1732</v>
      </c>
      <c r="E29" s="401">
        <v>5167.9669999999996</v>
      </c>
      <c r="F29" s="346">
        <v>2.4922148653531653</v>
      </c>
    </row>
    <row r="30" spans="2:6" x14ac:dyDescent="0.2">
      <c r="B30" s="343" t="s">
        <v>0</v>
      </c>
      <c r="C30" s="343" t="s">
        <v>74</v>
      </c>
      <c r="D30" s="343" t="s">
        <v>1729</v>
      </c>
      <c r="E30" s="401">
        <v>4227.3940000000002</v>
      </c>
      <c r="F30" s="346">
        <v>-3.898707265962762</v>
      </c>
    </row>
    <row r="31" spans="2:6" x14ac:dyDescent="0.2">
      <c r="B31" s="343" t="s">
        <v>0</v>
      </c>
      <c r="C31" s="343" t="s">
        <v>74</v>
      </c>
      <c r="D31" s="343" t="s">
        <v>1730</v>
      </c>
      <c r="E31" s="401">
        <v>4557.2070000000003</v>
      </c>
      <c r="F31" s="346">
        <v>-10.843689107655694</v>
      </c>
    </row>
    <row r="32" spans="2:6" x14ac:dyDescent="0.2">
      <c r="B32" s="343" t="s">
        <v>0</v>
      </c>
      <c r="C32" s="343" t="s">
        <v>74</v>
      </c>
      <c r="D32" s="343" t="s">
        <v>1731</v>
      </c>
      <c r="E32" s="401">
        <v>4895.2060000000001</v>
      </c>
      <c r="F32" s="346">
        <v>-9.7853276018558191</v>
      </c>
    </row>
    <row r="33" spans="2:6" x14ac:dyDescent="0.2">
      <c r="B33" s="343" t="s">
        <v>0</v>
      </c>
      <c r="C33" s="343" t="s">
        <v>74</v>
      </c>
      <c r="D33" s="343" t="s">
        <v>1732</v>
      </c>
      <c r="E33" s="401">
        <v>5057.9049999999997</v>
      </c>
      <c r="F33" s="346">
        <v>-2.1296962616053841</v>
      </c>
    </row>
    <row r="34" spans="2:6" x14ac:dyDescent="0.2">
      <c r="B34" s="343" t="s">
        <v>0</v>
      </c>
      <c r="C34" s="343" t="s">
        <v>75</v>
      </c>
      <c r="D34" s="343" t="s">
        <v>1729</v>
      </c>
      <c r="E34" s="401">
        <v>4543.5060000000003</v>
      </c>
      <c r="F34" s="346">
        <v>7.4777037579180003</v>
      </c>
    </row>
    <row r="35" spans="2:6" x14ac:dyDescent="0.2">
      <c r="B35" s="343" t="s">
        <v>0</v>
      </c>
      <c r="C35" s="343" t="s">
        <v>75</v>
      </c>
      <c r="D35" s="343" t="s">
        <v>1730</v>
      </c>
      <c r="E35" s="401">
        <v>4942.241</v>
      </c>
      <c r="F35" s="346">
        <v>8.4489030232771878</v>
      </c>
    </row>
    <row r="36" spans="2:6" x14ac:dyDescent="0.2">
      <c r="B36" s="343" t="s">
        <v>0</v>
      </c>
      <c r="C36" s="343" t="s">
        <v>75</v>
      </c>
      <c r="D36" s="343" t="s">
        <v>1731</v>
      </c>
      <c r="E36" s="401">
        <v>5171.7030000000004</v>
      </c>
      <c r="F36" s="346">
        <v>5.6483220522282478</v>
      </c>
    </row>
    <row r="37" spans="2:6" x14ac:dyDescent="0.2">
      <c r="B37" s="343" t="s">
        <v>0</v>
      </c>
      <c r="C37" s="343" t="s">
        <v>75</v>
      </c>
      <c r="D37" s="343" t="s">
        <v>1732</v>
      </c>
      <c r="E37" s="401">
        <v>5080.2340000000004</v>
      </c>
      <c r="F37" s="346">
        <v>0.44146736642939383</v>
      </c>
    </row>
    <row r="38" spans="2:6" x14ac:dyDescent="0.2">
      <c r="B38" s="343" t="s">
        <v>0</v>
      </c>
      <c r="C38" s="343" t="s">
        <v>76</v>
      </c>
      <c r="D38" s="343" t="s">
        <v>1729</v>
      </c>
      <c r="E38" s="401">
        <v>4396.9170000000004</v>
      </c>
      <c r="F38" s="346">
        <v>-3.2263410678889812</v>
      </c>
    </row>
    <row r="39" spans="2:6" x14ac:dyDescent="0.2">
      <c r="B39" s="343" t="s">
        <v>0</v>
      </c>
      <c r="C39" s="343" t="s">
        <v>76</v>
      </c>
      <c r="D39" s="343" t="s">
        <v>1730</v>
      </c>
      <c r="E39" s="401">
        <v>4731.7209999999995</v>
      </c>
      <c r="F39" s="346">
        <v>-4.259606117953382</v>
      </c>
    </row>
    <row r="40" spans="2:6" x14ac:dyDescent="0.2">
      <c r="B40" s="343" t="s">
        <v>0</v>
      </c>
      <c r="C40" s="343" t="s">
        <v>76</v>
      </c>
      <c r="D40" s="343" t="s">
        <v>1731</v>
      </c>
      <c r="E40" s="401">
        <v>4807.5540000000001</v>
      </c>
      <c r="F40" s="346">
        <v>-7.0411815991753643</v>
      </c>
    </row>
    <row r="41" spans="2:6" x14ac:dyDescent="0.2">
      <c r="B41" s="343" t="s">
        <v>0</v>
      </c>
      <c r="C41" s="343" t="s">
        <v>76</v>
      </c>
      <c r="D41" s="343" t="s">
        <v>1732</v>
      </c>
      <c r="E41" s="401">
        <v>3941.67</v>
      </c>
      <c r="F41" s="346">
        <v>-22.411644817935557</v>
      </c>
    </row>
    <row r="42" spans="2:6" x14ac:dyDescent="0.2">
      <c r="B42" s="343" t="s">
        <v>0</v>
      </c>
      <c r="C42" s="343" t="s">
        <v>77</v>
      </c>
      <c r="D42" s="343" t="s">
        <v>1729</v>
      </c>
      <c r="E42" s="401">
        <v>4413.6710000000003</v>
      </c>
      <c r="F42" s="346">
        <v>0.38103971487294175</v>
      </c>
    </row>
    <row r="43" spans="2:6" x14ac:dyDescent="0.2">
      <c r="B43" s="343" t="s">
        <v>0</v>
      </c>
      <c r="C43" s="343" t="s">
        <v>77</v>
      </c>
      <c r="D43" s="343" t="s">
        <v>1730</v>
      </c>
      <c r="E43" s="401">
        <v>4520.201</v>
      </c>
      <c r="F43" s="346">
        <v>-4.4702551143653553</v>
      </c>
    </row>
    <row r="44" spans="2:6" x14ac:dyDescent="0.2">
      <c r="B44" s="343" t="s">
        <v>0</v>
      </c>
      <c r="C44" s="343" t="s">
        <v>77</v>
      </c>
      <c r="D44" s="343" t="s">
        <v>1731</v>
      </c>
      <c r="E44" s="401">
        <v>4560.1310000000003</v>
      </c>
      <c r="F44" s="346">
        <v>-5.1465464558484371</v>
      </c>
    </row>
    <row r="45" spans="2:6" x14ac:dyDescent="0.2">
      <c r="B45" s="343" t="s">
        <v>0</v>
      </c>
      <c r="C45" s="343" t="s">
        <v>77</v>
      </c>
      <c r="D45" s="343" t="s">
        <v>1732</v>
      </c>
      <c r="E45" s="401">
        <v>5193.6450000000004</v>
      </c>
      <c r="F45" s="346">
        <v>31.762552420674496</v>
      </c>
    </row>
    <row r="46" spans="2:6" x14ac:dyDescent="0.2">
      <c r="B46" s="343" t="s">
        <v>0</v>
      </c>
      <c r="C46" s="343" t="s">
        <v>1733</v>
      </c>
      <c r="D46" s="343" t="s">
        <v>1729</v>
      </c>
      <c r="E46" s="401">
        <v>4784.6779999999999</v>
      </c>
      <c r="F46" s="346">
        <v>8.4058598839831866</v>
      </c>
    </row>
    <row r="47" spans="2:6" x14ac:dyDescent="0.2">
      <c r="B47" s="343" t="s">
        <v>0</v>
      </c>
      <c r="C47" s="343" t="s">
        <v>1733</v>
      </c>
      <c r="D47" s="343" t="s">
        <v>1730</v>
      </c>
      <c r="E47" s="401">
        <v>5475.7190000000001</v>
      </c>
      <c r="F47" s="346">
        <v>21.138838737480921</v>
      </c>
    </row>
    <row r="48" spans="2:6" x14ac:dyDescent="0.2">
      <c r="B48" s="343" t="s">
        <v>0</v>
      </c>
      <c r="C48" s="343" t="s">
        <v>1733</v>
      </c>
      <c r="D48" s="343" t="s">
        <v>1731</v>
      </c>
      <c r="E48" s="401">
        <v>5156.165</v>
      </c>
      <c r="F48" s="346">
        <v>13.07054556108146</v>
      </c>
    </row>
    <row r="49" spans="2:8" x14ac:dyDescent="0.2">
      <c r="B49" s="343" t="s">
        <v>0</v>
      </c>
      <c r="C49" s="343" t="s">
        <v>1733</v>
      </c>
      <c r="D49" s="343" t="s">
        <v>1732</v>
      </c>
      <c r="E49" s="401">
        <v>5717.0559999999996</v>
      </c>
      <c r="F49" s="346">
        <v>10.077912525788712</v>
      </c>
    </row>
    <row r="50" spans="2:8" x14ac:dyDescent="0.2">
      <c r="B50" s="343" t="s">
        <v>0</v>
      </c>
      <c r="C50" s="343" t="s">
        <v>1734</v>
      </c>
      <c r="D50" s="343" t="s">
        <v>1729</v>
      </c>
      <c r="E50" s="401">
        <v>5074.2259999999997</v>
      </c>
      <c r="F50" s="346">
        <v>6.0515671065012056</v>
      </c>
    </row>
    <row r="51" spans="2:8" x14ac:dyDescent="0.2">
      <c r="B51" s="343" t="s">
        <v>0</v>
      </c>
      <c r="C51" s="343" t="s">
        <v>1734</v>
      </c>
      <c r="D51" s="343" t="s">
        <v>1730</v>
      </c>
      <c r="E51" s="401">
        <v>5743.8410000000003</v>
      </c>
      <c r="F51" s="346">
        <v>4.8965624423021037</v>
      </c>
    </row>
    <row r="52" spans="2:8" x14ac:dyDescent="0.2">
      <c r="B52" s="343" t="s">
        <v>0</v>
      </c>
      <c r="C52" s="343" t="s">
        <v>1734</v>
      </c>
      <c r="D52" s="343" t="s">
        <v>1731</v>
      </c>
      <c r="E52" s="401">
        <v>5466.1890000000003</v>
      </c>
      <c r="F52" s="346">
        <v>6.0126857848808237</v>
      </c>
    </row>
    <row r="53" spans="2:8" x14ac:dyDescent="0.2">
      <c r="B53" s="343" t="s">
        <v>0</v>
      </c>
      <c r="C53" s="343" t="s">
        <v>1734</v>
      </c>
      <c r="D53" s="343" t="s">
        <v>1732</v>
      </c>
      <c r="E53" s="401">
        <v>5375.384</v>
      </c>
      <c r="F53" s="346">
        <v>-5.9763626593827244</v>
      </c>
    </row>
    <row r="54" spans="2:8" x14ac:dyDescent="0.2">
      <c r="B54" s="343" t="s">
        <v>0</v>
      </c>
      <c r="C54" s="343" t="s">
        <v>1735</v>
      </c>
      <c r="D54" s="343" t="s">
        <v>1729</v>
      </c>
      <c r="E54" s="401">
        <v>5078.7039999999997</v>
      </c>
      <c r="F54" s="346">
        <v>8.8249912400434394E-2</v>
      </c>
    </row>
    <row r="55" spans="2:8" x14ac:dyDescent="0.2">
      <c r="B55" s="343" t="s">
        <v>0</v>
      </c>
      <c r="C55" s="343" t="s">
        <v>1735</v>
      </c>
      <c r="D55" s="343" t="s">
        <v>1730</v>
      </c>
      <c r="E55" s="401">
        <v>4344.5110000000004</v>
      </c>
      <c r="F55" s="346">
        <v>-24.362269080916406</v>
      </c>
    </row>
    <row r="56" spans="2:8" x14ac:dyDescent="0.2">
      <c r="B56" s="343" t="s">
        <v>0</v>
      </c>
      <c r="C56" s="343" t="s">
        <v>1735</v>
      </c>
      <c r="D56" s="343" t="s">
        <v>1731</v>
      </c>
      <c r="E56" s="401">
        <v>4988.07</v>
      </c>
      <c r="F56" s="346">
        <v>-8.7468435504151163</v>
      </c>
    </row>
    <row r="57" spans="2:8" x14ac:dyDescent="0.2">
      <c r="B57" s="343" t="s">
        <v>0</v>
      </c>
      <c r="C57" s="343" t="s">
        <v>1735</v>
      </c>
      <c r="D57" s="343" t="s">
        <v>1732</v>
      </c>
      <c r="E57" s="401">
        <v>5709.6790000000001</v>
      </c>
      <c r="F57" s="346">
        <v>6.2189975637089381</v>
      </c>
    </row>
    <row r="58" spans="2:8" x14ac:dyDescent="0.2">
      <c r="B58" s="343" t="s">
        <v>0</v>
      </c>
      <c r="C58" s="343" t="s">
        <v>1736</v>
      </c>
      <c r="D58" s="343" t="s">
        <v>1729</v>
      </c>
      <c r="E58" s="401">
        <v>5070.4889999999996</v>
      </c>
      <c r="F58" s="346">
        <v>-0.1617538647655021</v>
      </c>
    </row>
    <row r="59" spans="2:8" x14ac:dyDescent="0.2">
      <c r="B59" s="343" t="s">
        <v>0</v>
      </c>
      <c r="C59" s="343" t="s">
        <v>1736</v>
      </c>
      <c r="D59" s="343" t="s">
        <v>1730</v>
      </c>
      <c r="E59" s="401">
        <v>5657.2950000000001</v>
      </c>
      <c r="F59" s="346">
        <v>30.217071610590917</v>
      </c>
    </row>
    <row r="60" spans="2:8" x14ac:dyDescent="0.2">
      <c r="B60" s="343" t="s">
        <v>0</v>
      </c>
      <c r="C60" s="343" t="s">
        <v>1736</v>
      </c>
      <c r="D60" s="343" t="s">
        <v>1731</v>
      </c>
      <c r="E60" s="401">
        <v>5936.0219999999999</v>
      </c>
      <c r="F60" s="346">
        <v>19.004384461324726</v>
      </c>
    </row>
    <row r="61" spans="2:8" x14ac:dyDescent="0.2">
      <c r="B61" s="343" t="s">
        <v>0</v>
      </c>
      <c r="C61" s="343" t="s">
        <v>1736</v>
      </c>
      <c r="D61" s="343" t="s">
        <v>1732</v>
      </c>
      <c r="E61" s="401">
        <v>6528.7250000000004</v>
      </c>
      <c r="F61" s="346">
        <v>14.344869475149133</v>
      </c>
      <c r="H61" s="400">
        <f>SUM(E58:E61)</f>
        <v>23192.531000000003</v>
      </c>
    </row>
    <row r="62" spans="2:8" x14ac:dyDescent="0.2">
      <c r="B62" s="343" t="s">
        <v>0</v>
      </c>
      <c r="C62" s="343" t="s">
        <v>1737</v>
      </c>
      <c r="D62" s="343" t="s">
        <v>1729</v>
      </c>
      <c r="E62" s="401">
        <v>5680.4960000000001</v>
      </c>
      <c r="F62" s="2">
        <v>12.030535910836225</v>
      </c>
    </row>
    <row r="63" spans="2:8" x14ac:dyDescent="0.2">
      <c r="B63" s="343" t="s">
        <v>0</v>
      </c>
      <c r="C63" s="343" t="s">
        <v>1737</v>
      </c>
      <c r="D63" s="343" t="s">
        <v>1730</v>
      </c>
      <c r="E63" s="401">
        <v>6848.6419999999998</v>
      </c>
      <c r="F63" s="2">
        <v>21.058597792761375</v>
      </c>
    </row>
    <row r="64" spans="2:8" x14ac:dyDescent="0.2">
      <c r="B64" s="343" t="s">
        <v>0</v>
      </c>
      <c r="C64" s="343" t="s">
        <v>1737</v>
      </c>
      <c r="D64" s="343" t="s">
        <v>1731</v>
      </c>
      <c r="E64" s="401">
        <v>7036.8729999999996</v>
      </c>
      <c r="F64" s="2">
        <v>18.545264825500979</v>
      </c>
    </row>
    <row r="65" spans="2:9" x14ac:dyDescent="0.2">
      <c r="B65" s="343" t="s">
        <v>0</v>
      </c>
      <c r="C65" s="343" t="s">
        <v>1737</v>
      </c>
      <c r="D65" s="343" t="s">
        <v>1732</v>
      </c>
      <c r="E65" s="401">
        <v>7669.2179999999998</v>
      </c>
      <c r="F65" s="2">
        <v>17.468847286415027</v>
      </c>
      <c r="H65" s="400">
        <f>SUM(E62:E65)</f>
        <v>27235.228999999999</v>
      </c>
      <c r="I65" s="398">
        <f>H65/H61-1</f>
        <v>0.17431034154918223</v>
      </c>
    </row>
  </sheetData>
  <mergeCells count="1">
    <mergeCell ref="H1:I1"/>
  </mergeCells>
  <hyperlinks>
    <hyperlink ref="H1:I1" location="Index!A1" display="Regresar al Índice" xr:uid="{7F02CB80-CDB0-4D83-A09E-72329EF5B223}"/>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819DB-16C4-4E56-945A-18C7D289967F}">
  <sheetPr codeName="Hoja118"/>
  <dimension ref="A1:I38"/>
  <sheetViews>
    <sheetView workbookViewId="0">
      <selection activeCell="A2" sqref="A2"/>
    </sheetView>
  </sheetViews>
  <sheetFormatPr baseColWidth="10" defaultColWidth="9.140625" defaultRowHeight="12.75" x14ac:dyDescent="0.2"/>
  <cols>
    <col min="1" max="1" width="9.140625" style="343"/>
    <col min="2" max="2" width="5" style="343" bestFit="1" customWidth="1"/>
    <col min="3" max="3" width="9.5703125" style="343" bestFit="1" customWidth="1"/>
    <col min="4" max="4" width="17.140625" style="343" bestFit="1" customWidth="1"/>
    <col min="5" max="5" width="13.42578125" style="343" bestFit="1" customWidth="1"/>
    <col min="6" max="16384" width="9.140625" style="343"/>
  </cols>
  <sheetData>
    <row r="1" spans="1:9" x14ac:dyDescent="0.2">
      <c r="A1" s="107" t="s">
        <v>1683</v>
      </c>
      <c r="H1" s="409" t="s">
        <v>38</v>
      </c>
      <c r="I1" s="409"/>
    </row>
    <row r="5" spans="1:9" x14ac:dyDescent="0.2">
      <c r="B5" s="343" t="s">
        <v>300</v>
      </c>
      <c r="C5" s="343" t="s">
        <v>1727</v>
      </c>
      <c r="D5" s="343" t="s">
        <v>2</v>
      </c>
      <c r="E5" s="343" t="s">
        <v>657</v>
      </c>
    </row>
    <row r="6" spans="1:9" x14ac:dyDescent="0.2">
      <c r="B6" s="344">
        <v>2022</v>
      </c>
      <c r="C6" s="344">
        <v>4</v>
      </c>
      <c r="D6" s="343" t="s">
        <v>24</v>
      </c>
      <c r="E6" s="344">
        <v>22.497</v>
      </c>
      <c r="F6" s="398">
        <f>E6/$E$38</f>
        <v>1.6795468381506108E-4</v>
      </c>
    </row>
    <row r="7" spans="1:9" x14ac:dyDescent="0.2">
      <c r="B7" s="344">
        <v>2022</v>
      </c>
      <c r="C7" s="344">
        <v>4</v>
      </c>
      <c r="D7" s="343" t="s">
        <v>19</v>
      </c>
      <c r="E7" s="344">
        <v>66.078000000000003</v>
      </c>
      <c r="F7" s="398">
        <f t="shared" ref="F7:F37" si="0">E7/$E$38</f>
        <v>4.9331509077350788E-4</v>
      </c>
    </row>
    <row r="8" spans="1:9" x14ac:dyDescent="0.2">
      <c r="B8" s="344">
        <v>2022</v>
      </c>
      <c r="C8" s="344">
        <v>4</v>
      </c>
      <c r="D8" s="343" t="s">
        <v>5</v>
      </c>
      <c r="E8" s="344">
        <v>117.351</v>
      </c>
      <c r="F8" s="398">
        <f t="shared" si="0"/>
        <v>8.7610126240748691E-4</v>
      </c>
    </row>
    <row r="9" spans="1:9" x14ac:dyDescent="0.2">
      <c r="B9" s="344">
        <v>2022</v>
      </c>
      <c r="C9" s="344">
        <v>4</v>
      </c>
      <c r="D9" s="343" t="s">
        <v>21</v>
      </c>
      <c r="E9" s="344">
        <v>259.31400000000002</v>
      </c>
      <c r="F9" s="398">
        <f t="shared" si="0"/>
        <v>1.9359470542213962E-3</v>
      </c>
    </row>
    <row r="10" spans="1:9" x14ac:dyDescent="0.2">
      <c r="B10" s="344">
        <v>2022</v>
      </c>
      <c r="C10" s="344">
        <v>4</v>
      </c>
      <c r="D10" s="343" t="s">
        <v>7</v>
      </c>
      <c r="E10" s="344">
        <v>266.28100000000001</v>
      </c>
      <c r="F10" s="398">
        <f t="shared" si="0"/>
        <v>1.9879602240724667E-3</v>
      </c>
    </row>
    <row r="11" spans="1:9" x14ac:dyDescent="0.2">
      <c r="B11" s="344">
        <v>2022</v>
      </c>
      <c r="C11" s="344">
        <v>4</v>
      </c>
      <c r="D11" s="343" t="s">
        <v>11</v>
      </c>
      <c r="E11" s="344">
        <v>288.46800000000002</v>
      </c>
      <c r="F11" s="398">
        <f t="shared" si="0"/>
        <v>2.1536005569970681E-3</v>
      </c>
    </row>
    <row r="12" spans="1:9" x14ac:dyDescent="0.2">
      <c r="B12" s="344">
        <v>2022</v>
      </c>
      <c r="C12" s="344">
        <v>4</v>
      </c>
      <c r="D12" s="343" t="s">
        <v>15</v>
      </c>
      <c r="E12" s="344">
        <v>293.666</v>
      </c>
      <c r="F12" s="398">
        <f t="shared" si="0"/>
        <v>2.1924069954764513E-3</v>
      </c>
    </row>
    <row r="13" spans="1:9" x14ac:dyDescent="0.2">
      <c r="B13" s="344">
        <v>2022</v>
      </c>
      <c r="C13" s="344">
        <v>4</v>
      </c>
      <c r="D13" s="343" t="s">
        <v>32</v>
      </c>
      <c r="E13" s="344">
        <v>362.57299999999998</v>
      </c>
      <c r="F13" s="398">
        <f t="shared" si="0"/>
        <v>2.7068424045374111E-3</v>
      </c>
    </row>
    <row r="14" spans="1:9" x14ac:dyDescent="0.2">
      <c r="B14" s="344">
        <v>2022</v>
      </c>
      <c r="C14" s="344">
        <v>4</v>
      </c>
      <c r="D14" s="343" t="s">
        <v>30</v>
      </c>
      <c r="E14" s="344">
        <v>522.245</v>
      </c>
      <c r="F14" s="398">
        <f t="shared" si="0"/>
        <v>3.8988973573808317E-3</v>
      </c>
    </row>
    <row r="15" spans="1:9" x14ac:dyDescent="0.2">
      <c r="B15" s="344">
        <v>2022</v>
      </c>
      <c r="C15" s="344">
        <v>4</v>
      </c>
      <c r="D15" s="343" t="s">
        <v>26</v>
      </c>
      <c r="E15" s="344">
        <v>574.16</v>
      </c>
      <c r="F15" s="398">
        <f t="shared" si="0"/>
        <v>4.2864764750524722E-3</v>
      </c>
    </row>
    <row r="16" spans="1:9" x14ac:dyDescent="0.2">
      <c r="B16" s="344">
        <v>2022</v>
      </c>
      <c r="C16" s="344">
        <v>4</v>
      </c>
      <c r="D16" s="343" t="s">
        <v>18</v>
      </c>
      <c r="E16" s="344">
        <v>772.29</v>
      </c>
      <c r="F16" s="398">
        <f t="shared" si="0"/>
        <v>5.7656453199774861E-3</v>
      </c>
    </row>
    <row r="17" spans="2:6" x14ac:dyDescent="0.2">
      <c r="B17" s="344">
        <v>2022</v>
      </c>
      <c r="C17" s="344">
        <v>4</v>
      </c>
      <c r="D17" s="343" t="s">
        <v>16</v>
      </c>
      <c r="E17" s="344">
        <v>889.53200000000004</v>
      </c>
      <c r="F17" s="398">
        <f t="shared" si="0"/>
        <v>6.6409328267492962E-3</v>
      </c>
    </row>
    <row r="18" spans="2:6" x14ac:dyDescent="0.2">
      <c r="B18" s="344">
        <v>2022</v>
      </c>
      <c r="C18" s="344">
        <v>4</v>
      </c>
      <c r="D18" s="343" t="s">
        <v>9</v>
      </c>
      <c r="E18" s="344">
        <v>904.93399999999997</v>
      </c>
      <c r="F18" s="398">
        <f t="shared" si="0"/>
        <v>6.7559187377649677E-3</v>
      </c>
    </row>
    <row r="19" spans="2:6" x14ac:dyDescent="0.2">
      <c r="B19" s="344">
        <v>2022</v>
      </c>
      <c r="C19" s="344">
        <v>4</v>
      </c>
      <c r="D19" s="343" t="s">
        <v>12</v>
      </c>
      <c r="E19" s="344">
        <v>930.08299999999997</v>
      </c>
      <c r="F19" s="398">
        <f t="shared" si="0"/>
        <v>6.9436723201655084E-3</v>
      </c>
    </row>
    <row r="20" spans="2:6" x14ac:dyDescent="0.2">
      <c r="B20" s="344">
        <v>2022</v>
      </c>
      <c r="C20" s="344">
        <v>4</v>
      </c>
      <c r="D20" s="343" t="s">
        <v>33</v>
      </c>
      <c r="E20" s="344">
        <v>993.69500000000005</v>
      </c>
      <c r="F20" s="398">
        <f t="shared" si="0"/>
        <v>7.4185771228878128E-3</v>
      </c>
    </row>
    <row r="21" spans="2:6" x14ac:dyDescent="0.2">
      <c r="B21" s="344">
        <v>2022</v>
      </c>
      <c r="C21" s="344">
        <v>4</v>
      </c>
      <c r="D21" s="343" t="s">
        <v>17</v>
      </c>
      <c r="E21" s="344">
        <v>1623.0250000000001</v>
      </c>
      <c r="F21" s="398">
        <f t="shared" si="0"/>
        <v>1.2116933399961751E-2</v>
      </c>
    </row>
    <row r="22" spans="2:6" x14ac:dyDescent="0.2">
      <c r="B22" s="344">
        <v>2022</v>
      </c>
      <c r="C22" s="344">
        <v>4</v>
      </c>
      <c r="D22" s="343" t="s">
        <v>31</v>
      </c>
      <c r="E22" s="344">
        <v>1961.567</v>
      </c>
      <c r="F22" s="398">
        <f t="shared" si="0"/>
        <v>1.4644368816600343E-2</v>
      </c>
    </row>
    <row r="23" spans="2:6" x14ac:dyDescent="0.2">
      <c r="B23" s="344">
        <v>2022</v>
      </c>
      <c r="C23" s="344">
        <v>4</v>
      </c>
      <c r="D23" s="343" t="s">
        <v>28</v>
      </c>
      <c r="E23" s="344">
        <v>2443.326</v>
      </c>
      <c r="F23" s="398">
        <f t="shared" si="0"/>
        <v>1.8241011947687156E-2</v>
      </c>
    </row>
    <row r="24" spans="2:6" x14ac:dyDescent="0.2">
      <c r="B24" s="344">
        <v>2022</v>
      </c>
      <c r="C24" s="344">
        <v>4</v>
      </c>
      <c r="D24" s="343" t="s">
        <v>3</v>
      </c>
      <c r="E24" s="344">
        <v>3018.2809999999999</v>
      </c>
      <c r="F24" s="398">
        <f t="shared" si="0"/>
        <v>2.253342361292645E-2</v>
      </c>
    </row>
    <row r="25" spans="2:6" x14ac:dyDescent="0.2">
      <c r="B25" s="344">
        <v>2022</v>
      </c>
      <c r="C25" s="344">
        <v>4</v>
      </c>
      <c r="D25" s="343" t="s">
        <v>6</v>
      </c>
      <c r="E25" s="344">
        <v>3967.7939999999999</v>
      </c>
      <c r="F25" s="398">
        <f t="shared" si="0"/>
        <v>2.9622153474387538E-2</v>
      </c>
    </row>
    <row r="26" spans="2:6" x14ac:dyDescent="0.2">
      <c r="B26" s="344">
        <v>2022</v>
      </c>
      <c r="C26" s="344">
        <v>4</v>
      </c>
      <c r="D26" s="343" t="s">
        <v>23</v>
      </c>
      <c r="E26" s="344">
        <v>4466.1850000000004</v>
      </c>
      <c r="F26" s="398">
        <f t="shared" si="0"/>
        <v>3.3342965263571528E-2</v>
      </c>
    </row>
    <row r="27" spans="2:6" x14ac:dyDescent="0.2">
      <c r="B27" s="344">
        <v>2022</v>
      </c>
      <c r="C27" s="344">
        <v>4</v>
      </c>
      <c r="D27" s="343" t="s">
        <v>25</v>
      </c>
      <c r="E27" s="344">
        <v>4854.5429999999997</v>
      </c>
      <c r="F27" s="398">
        <f t="shared" si="0"/>
        <v>3.6242309402658934E-2</v>
      </c>
    </row>
    <row r="28" spans="2:6" x14ac:dyDescent="0.2">
      <c r="B28" s="344">
        <v>2022</v>
      </c>
      <c r="C28" s="344">
        <v>4</v>
      </c>
      <c r="D28" s="343" t="s">
        <v>22</v>
      </c>
      <c r="E28" s="344">
        <v>5084.1540000000005</v>
      </c>
      <c r="F28" s="398">
        <f t="shared" si="0"/>
        <v>3.7956504313334138E-2</v>
      </c>
    </row>
    <row r="29" spans="2:6" x14ac:dyDescent="0.2">
      <c r="B29" s="344">
        <v>2022</v>
      </c>
      <c r="C29" s="344">
        <v>4</v>
      </c>
      <c r="D29" s="343" t="s">
        <v>13</v>
      </c>
      <c r="E29" s="344">
        <v>5414.2569999999996</v>
      </c>
      <c r="F29" s="398">
        <f t="shared" si="0"/>
        <v>4.0420937126215986E-2</v>
      </c>
    </row>
    <row r="30" spans="2:6" x14ac:dyDescent="0.2">
      <c r="B30" s="344">
        <v>2022</v>
      </c>
      <c r="C30" s="344">
        <v>4</v>
      </c>
      <c r="D30" s="343" t="s">
        <v>27</v>
      </c>
      <c r="E30" s="344">
        <v>5806.4650000000001</v>
      </c>
      <c r="F30" s="398">
        <f t="shared" si="0"/>
        <v>4.3349024010233307E-2</v>
      </c>
    </row>
    <row r="31" spans="2:6" x14ac:dyDescent="0.2">
      <c r="B31" s="344">
        <v>2022</v>
      </c>
      <c r="C31" s="344">
        <v>4</v>
      </c>
      <c r="D31" s="343" t="s">
        <v>0</v>
      </c>
      <c r="E31" s="344">
        <v>7669.2179999999998</v>
      </c>
      <c r="F31" s="398">
        <f t="shared" si="0"/>
        <v>5.7255682282027605E-2</v>
      </c>
    </row>
    <row r="32" spans="2:6" x14ac:dyDescent="0.2">
      <c r="B32" s="344">
        <v>2022</v>
      </c>
      <c r="C32" s="344">
        <v>4</v>
      </c>
      <c r="D32" s="343" t="s">
        <v>14</v>
      </c>
      <c r="E32" s="344">
        <v>8341.1209999999992</v>
      </c>
      <c r="F32" s="398">
        <f t="shared" si="0"/>
        <v>6.2271873592841975E-2</v>
      </c>
    </row>
    <row r="33" spans="2:6" x14ac:dyDescent="0.2">
      <c r="B33" s="344">
        <v>2022</v>
      </c>
      <c r="C33" s="344">
        <v>4</v>
      </c>
      <c r="D33" s="343" t="s">
        <v>29</v>
      </c>
      <c r="E33" s="344">
        <v>8434</v>
      </c>
      <c r="F33" s="398">
        <f t="shared" si="0"/>
        <v>6.2965275516567776E-2</v>
      </c>
    </row>
    <row r="34" spans="2:6" x14ac:dyDescent="0.2">
      <c r="B34" s="344">
        <v>2022</v>
      </c>
      <c r="C34" s="344">
        <v>4</v>
      </c>
      <c r="D34" s="343" t="s">
        <v>20</v>
      </c>
      <c r="E34" s="344">
        <v>12733.312</v>
      </c>
      <c r="F34" s="398">
        <f t="shared" si="0"/>
        <v>9.5062425695804906E-2</v>
      </c>
    </row>
    <row r="35" spans="2:6" x14ac:dyDescent="0.2">
      <c r="B35" s="344">
        <v>2022</v>
      </c>
      <c r="C35" s="344">
        <v>4</v>
      </c>
      <c r="D35" s="343" t="s">
        <v>4</v>
      </c>
      <c r="E35" s="344">
        <v>14287.397999999999</v>
      </c>
      <c r="F35" s="398">
        <f t="shared" si="0"/>
        <v>0.10666468478596862</v>
      </c>
    </row>
    <row r="36" spans="2:6" x14ac:dyDescent="0.2">
      <c r="B36" s="344">
        <v>2022</v>
      </c>
      <c r="C36" s="344">
        <v>4</v>
      </c>
      <c r="D36" s="343" t="s">
        <v>10</v>
      </c>
      <c r="E36" s="344">
        <v>16764.286</v>
      </c>
      <c r="F36" s="398">
        <f t="shared" si="0"/>
        <v>0.12515625881296416</v>
      </c>
    </row>
    <row r="37" spans="2:6" x14ac:dyDescent="0.2">
      <c r="B37" s="344">
        <v>2022</v>
      </c>
      <c r="C37" s="344">
        <v>4</v>
      </c>
      <c r="D37" s="343" t="s">
        <v>8</v>
      </c>
      <c r="E37" s="344">
        <v>19814.745999999999</v>
      </c>
      <c r="F37" s="398">
        <f t="shared" si="0"/>
        <v>0.14792991951396836</v>
      </c>
    </row>
    <row r="38" spans="2:6" x14ac:dyDescent="0.2">
      <c r="E38" s="399">
        <f>SUM(E6:E37)</f>
        <v>133946.84500000003</v>
      </c>
    </row>
  </sheetData>
  <mergeCells count="1">
    <mergeCell ref="H1:I1"/>
  </mergeCells>
  <hyperlinks>
    <hyperlink ref="H1:I1" location="Index!A1" display="Regresar al Índice" xr:uid="{60582175-DCEE-43A9-871D-9C25EDB8D329}"/>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16BC9-5517-46AB-8CF3-B2EB3B9940A4}">
  <sheetPr codeName="Hoja119"/>
  <dimension ref="A1:I18"/>
  <sheetViews>
    <sheetView workbookViewId="0">
      <selection activeCell="A2" sqref="A2"/>
    </sheetView>
  </sheetViews>
  <sheetFormatPr baseColWidth="10" defaultColWidth="9.140625" defaultRowHeight="12.75" x14ac:dyDescent="0.2"/>
  <cols>
    <col min="1" max="16384" width="9.140625" style="343"/>
  </cols>
  <sheetData>
    <row r="1" spans="1:9" x14ac:dyDescent="0.2">
      <c r="A1" s="107" t="s">
        <v>1684</v>
      </c>
      <c r="H1" s="409" t="s">
        <v>38</v>
      </c>
      <c r="I1" s="409"/>
    </row>
    <row r="5" spans="1:9" x14ac:dyDescent="0.2">
      <c r="B5" s="343" t="s">
        <v>351</v>
      </c>
      <c r="C5" s="343" t="s">
        <v>2</v>
      </c>
      <c r="D5" s="343" t="s">
        <v>657</v>
      </c>
    </row>
    <row r="6" spans="1:9" x14ac:dyDescent="0.2">
      <c r="B6" s="343" t="s">
        <v>1420</v>
      </c>
      <c r="C6" s="343" t="s">
        <v>8</v>
      </c>
      <c r="D6" s="344">
        <v>10551.128000000001</v>
      </c>
    </row>
    <row r="7" spans="1:9" x14ac:dyDescent="0.2">
      <c r="B7" s="343" t="s">
        <v>1420</v>
      </c>
      <c r="C7" s="343" t="s">
        <v>4</v>
      </c>
      <c r="D7" s="344">
        <v>5233.4530000000004</v>
      </c>
    </row>
    <row r="8" spans="1:9" x14ac:dyDescent="0.2">
      <c r="B8" s="343" t="s">
        <v>1420</v>
      </c>
      <c r="C8" s="343" t="s">
        <v>0</v>
      </c>
      <c r="D8" s="344">
        <v>4507.3530000000001</v>
      </c>
    </row>
    <row r="9" spans="1:9" x14ac:dyDescent="0.2">
      <c r="B9" s="343" t="s">
        <v>1420</v>
      </c>
      <c r="C9" s="343" t="s">
        <v>29</v>
      </c>
      <c r="D9" s="344">
        <v>2113.2829999999999</v>
      </c>
    </row>
    <row r="10" spans="1:9" x14ac:dyDescent="0.2">
      <c r="B10" s="343" t="s">
        <v>1420</v>
      </c>
      <c r="C10" s="343" t="s">
        <v>20</v>
      </c>
      <c r="D10" s="344">
        <v>869.04100000000005</v>
      </c>
    </row>
    <row r="11" spans="1:9" x14ac:dyDescent="0.2">
      <c r="B11" s="343" t="s">
        <v>1420</v>
      </c>
      <c r="C11" s="343" t="s">
        <v>27</v>
      </c>
      <c r="D11" s="344">
        <v>752.63300000000004</v>
      </c>
    </row>
    <row r="12" spans="1:9" x14ac:dyDescent="0.2">
      <c r="B12" s="343" t="s">
        <v>1420</v>
      </c>
      <c r="C12" s="343" t="s">
        <v>3</v>
      </c>
      <c r="D12" s="344">
        <v>328.40899999999999</v>
      </c>
    </row>
    <row r="13" spans="1:9" x14ac:dyDescent="0.2">
      <c r="B13" s="343" t="s">
        <v>1420</v>
      </c>
      <c r="C13" s="343" t="s">
        <v>23</v>
      </c>
      <c r="D13" s="344">
        <v>314.14999999999998</v>
      </c>
    </row>
    <row r="14" spans="1:9" x14ac:dyDescent="0.2">
      <c r="B14" s="343" t="s">
        <v>1420</v>
      </c>
      <c r="C14" s="343" t="s">
        <v>10</v>
      </c>
      <c r="D14" s="344">
        <v>127.78400000000001</v>
      </c>
    </row>
    <row r="15" spans="1:9" x14ac:dyDescent="0.2">
      <c r="B15" s="343" t="s">
        <v>1420</v>
      </c>
      <c r="C15" s="343" t="s">
        <v>25</v>
      </c>
      <c r="D15" s="344">
        <v>72.619</v>
      </c>
    </row>
    <row r="16" spans="1:9" x14ac:dyDescent="0.2">
      <c r="B16" s="343" t="s">
        <v>1420</v>
      </c>
      <c r="C16" s="343" t="s">
        <v>13</v>
      </c>
      <c r="D16" s="344">
        <v>67.117000000000004</v>
      </c>
    </row>
    <row r="17" spans="2:4" x14ac:dyDescent="0.2">
      <c r="B17" s="343" t="s">
        <v>1420</v>
      </c>
      <c r="C17" s="343" t="s">
        <v>14</v>
      </c>
      <c r="D17" s="344">
        <v>50.718000000000004</v>
      </c>
    </row>
    <row r="18" spans="2:4" x14ac:dyDescent="0.2">
      <c r="B18" s="343" t="s">
        <v>1420</v>
      </c>
      <c r="C18" s="343" t="s">
        <v>9</v>
      </c>
      <c r="D18" s="344">
        <v>10.848000000000001</v>
      </c>
    </row>
  </sheetData>
  <mergeCells count="1">
    <mergeCell ref="H1:I1"/>
  </mergeCells>
  <hyperlinks>
    <hyperlink ref="H1:I1" location="Index!A1" display="Regresar al Índice" xr:uid="{2227A364-680E-4445-945B-EB4EA136B933}"/>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61"/>
  <dimension ref="A1:T216"/>
  <sheetViews>
    <sheetView zoomScaleNormal="100" workbookViewId="0">
      <selection activeCell="A2" sqref="A2"/>
    </sheetView>
  </sheetViews>
  <sheetFormatPr baseColWidth="10" defaultColWidth="11.42578125" defaultRowHeight="12.75" x14ac:dyDescent="0.2"/>
  <cols>
    <col min="1" max="1" width="8.5703125" style="75" customWidth="1"/>
    <col min="2" max="2" width="8.42578125" style="75" customWidth="1"/>
    <col min="3" max="3" width="22.85546875" style="75" customWidth="1"/>
    <col min="4" max="7" width="9.28515625" style="75" customWidth="1"/>
    <col min="8" max="8" width="13.28515625" style="75" customWidth="1"/>
    <col min="9" max="9" width="9" style="75" bestFit="1" customWidth="1"/>
    <col min="10" max="10" width="13" style="75" customWidth="1"/>
    <col min="11" max="11" width="11.7109375" style="75" customWidth="1"/>
    <col min="12" max="12" width="9.7109375" style="75" customWidth="1"/>
    <col min="13" max="13" width="10.85546875" style="75" customWidth="1"/>
    <col min="14" max="16384" width="11.42578125" style="75"/>
  </cols>
  <sheetData>
    <row r="1" spans="1:20" x14ac:dyDescent="0.2">
      <c r="A1" s="107" t="s">
        <v>1685</v>
      </c>
      <c r="H1" s="409" t="s">
        <v>38</v>
      </c>
      <c r="I1" s="409"/>
    </row>
    <row r="2" spans="1:20" x14ac:dyDescent="0.2">
      <c r="A2" s="69" t="s">
        <v>656</v>
      </c>
      <c r="H2" s="23"/>
      <c r="I2" s="23"/>
      <c r="J2" s="23"/>
    </row>
    <row r="3" spans="1:20" x14ac:dyDescent="0.2">
      <c r="A3" s="23"/>
      <c r="H3" s="23"/>
      <c r="I3" s="23"/>
      <c r="J3" s="23"/>
    </row>
    <row r="4" spans="1:20" x14ac:dyDescent="0.2">
      <c r="A4" s="23"/>
      <c r="H4" s="23"/>
      <c r="I4" s="23"/>
      <c r="J4" s="23"/>
    </row>
    <row r="5" spans="1:20" x14ac:dyDescent="0.2">
      <c r="A5" s="23"/>
      <c r="B5" s="8"/>
      <c r="H5" s="23"/>
      <c r="I5" s="23"/>
      <c r="J5" s="23"/>
    </row>
    <row r="6" spans="1:20" ht="63.75" customHeight="1" x14ac:dyDescent="0.2">
      <c r="A6" s="429" t="s">
        <v>136</v>
      </c>
      <c r="B6" s="430"/>
      <c r="C6" s="150" t="s">
        <v>36</v>
      </c>
      <c r="D6" s="23"/>
      <c r="E6" s="23"/>
      <c r="F6" s="23"/>
      <c r="G6" s="23"/>
      <c r="H6" s="23"/>
      <c r="I6" s="23"/>
      <c r="J6" s="23"/>
      <c r="K6" s="23"/>
      <c r="L6" s="23"/>
      <c r="M6" s="23"/>
      <c r="N6" s="23"/>
      <c r="O6" s="23"/>
      <c r="P6" s="23"/>
      <c r="Q6" s="23"/>
      <c r="R6" s="23"/>
      <c r="S6" s="23"/>
      <c r="T6" s="23"/>
    </row>
    <row r="7" spans="1:20" x14ac:dyDescent="0.2">
      <c r="A7" s="433">
        <v>43862</v>
      </c>
      <c r="B7" s="432"/>
      <c r="C7" s="151">
        <v>41.838602329450907</v>
      </c>
      <c r="D7" s="23"/>
      <c r="E7" s="23"/>
      <c r="F7" s="23"/>
      <c r="G7" s="23"/>
      <c r="H7" s="23"/>
      <c r="I7" s="23"/>
      <c r="J7" s="23"/>
      <c r="K7" s="23"/>
      <c r="L7" s="23"/>
      <c r="M7" s="23"/>
      <c r="N7" s="23"/>
      <c r="O7" s="23"/>
      <c r="P7" s="23"/>
      <c r="Q7" s="23"/>
      <c r="R7" s="23"/>
      <c r="S7" s="23"/>
      <c r="T7" s="23"/>
    </row>
    <row r="8" spans="1:20" x14ac:dyDescent="0.2">
      <c r="A8" s="431">
        <v>43952</v>
      </c>
      <c r="B8" s="432"/>
      <c r="C8" s="151">
        <v>31.339434276206322</v>
      </c>
      <c r="D8" s="23"/>
      <c r="E8" s="23"/>
      <c r="F8" s="23"/>
      <c r="G8" s="23"/>
      <c r="H8" s="23"/>
      <c r="I8" s="23"/>
      <c r="J8" s="23"/>
      <c r="K8" s="23"/>
      <c r="L8" s="23"/>
      <c r="M8" s="23"/>
      <c r="N8" s="23"/>
      <c r="O8" s="23"/>
      <c r="P8" s="23"/>
      <c r="Q8" s="23"/>
      <c r="R8" s="23"/>
      <c r="S8" s="23"/>
      <c r="T8" s="23"/>
    </row>
    <row r="9" spans="1:20" x14ac:dyDescent="0.2">
      <c r="A9" s="431">
        <v>43983</v>
      </c>
      <c r="B9" s="432"/>
      <c r="C9" s="151">
        <v>35.235715067593461</v>
      </c>
      <c r="D9" s="23"/>
      <c r="E9" s="23"/>
      <c r="F9" s="23"/>
      <c r="G9" s="23"/>
      <c r="H9" s="23"/>
      <c r="I9" s="23"/>
      <c r="J9" s="23"/>
      <c r="K9" s="23"/>
      <c r="L9" s="23"/>
      <c r="M9" s="23"/>
      <c r="N9" s="23"/>
      <c r="O9" s="23"/>
      <c r="P9" s="23"/>
      <c r="Q9" s="23"/>
      <c r="R9" s="23"/>
      <c r="S9" s="23"/>
      <c r="T9" s="23"/>
    </row>
    <row r="10" spans="1:20" x14ac:dyDescent="0.2">
      <c r="A10" s="431">
        <v>44013</v>
      </c>
      <c r="B10" s="432"/>
      <c r="C10" s="151">
        <v>32.712146422628948</v>
      </c>
      <c r="D10" s="23"/>
      <c r="E10" s="23"/>
      <c r="F10" s="23"/>
      <c r="G10" s="23"/>
      <c r="H10" s="23"/>
      <c r="I10" s="23"/>
      <c r="J10" s="23"/>
      <c r="K10" s="23"/>
      <c r="L10" s="23"/>
      <c r="M10" s="23"/>
      <c r="N10" s="23"/>
      <c r="O10" s="23"/>
      <c r="P10" s="23"/>
      <c r="Q10" s="23"/>
      <c r="R10" s="23"/>
      <c r="S10" s="23"/>
      <c r="T10" s="23"/>
    </row>
    <row r="11" spans="1:20" x14ac:dyDescent="0.2">
      <c r="A11" s="431">
        <v>44044</v>
      </c>
      <c r="B11" s="432"/>
      <c r="C11" s="151">
        <v>33.68552412645591</v>
      </c>
      <c r="D11" s="23"/>
      <c r="E11" s="23"/>
      <c r="F11" s="23"/>
      <c r="G11" s="23"/>
      <c r="H11" s="23"/>
      <c r="I11" s="23"/>
      <c r="J11" s="23"/>
      <c r="K11" s="23"/>
      <c r="L11" s="23"/>
      <c r="M11" s="23"/>
      <c r="N11" s="23"/>
      <c r="O11" s="23"/>
      <c r="P11" s="23"/>
      <c r="Q11" s="23"/>
      <c r="R11" s="23"/>
      <c r="S11" s="23"/>
      <c r="T11" s="23"/>
    </row>
    <row r="12" spans="1:20" x14ac:dyDescent="0.2">
      <c r="A12" s="431">
        <v>44075</v>
      </c>
      <c r="B12" s="432"/>
      <c r="C12" s="151">
        <v>33.815609090054785</v>
      </c>
      <c r="D12" s="23"/>
      <c r="E12" s="23"/>
      <c r="F12" s="23"/>
      <c r="G12" s="23"/>
      <c r="H12" s="23"/>
      <c r="I12" s="23"/>
      <c r="J12" s="23"/>
      <c r="K12" s="23"/>
      <c r="L12" s="23"/>
      <c r="M12" s="23"/>
      <c r="N12" s="23"/>
      <c r="O12" s="23"/>
      <c r="P12" s="23"/>
      <c r="Q12" s="23"/>
      <c r="R12" s="23"/>
      <c r="S12" s="23"/>
      <c r="T12" s="23"/>
    </row>
    <row r="13" spans="1:20" x14ac:dyDescent="0.2">
      <c r="A13" s="431">
        <v>44105</v>
      </c>
      <c r="B13" s="432"/>
      <c r="C13" s="151">
        <v>32.251655629139073</v>
      </c>
      <c r="D13" s="23"/>
      <c r="E13" s="23"/>
      <c r="F13" s="23"/>
      <c r="G13" s="23"/>
      <c r="H13" s="23"/>
      <c r="I13" s="23"/>
      <c r="J13" s="23"/>
      <c r="K13" s="23"/>
      <c r="L13" s="23"/>
      <c r="M13" s="23"/>
      <c r="N13" s="23"/>
      <c r="O13" s="23"/>
      <c r="P13" s="23"/>
      <c r="Q13" s="23"/>
      <c r="R13" s="23"/>
      <c r="S13" s="23"/>
      <c r="T13" s="23"/>
    </row>
    <row r="14" spans="1:20" x14ac:dyDescent="0.2">
      <c r="A14" s="431">
        <v>44136</v>
      </c>
      <c r="B14" s="432"/>
      <c r="C14" s="151">
        <v>32.138103161397666</v>
      </c>
      <c r="D14" s="23"/>
      <c r="E14" s="23"/>
      <c r="F14" s="23"/>
      <c r="G14" s="23"/>
      <c r="H14" s="23"/>
      <c r="I14" s="23"/>
      <c r="J14" s="23"/>
      <c r="K14" s="23"/>
      <c r="L14" s="23"/>
      <c r="M14" s="23"/>
      <c r="N14" s="23"/>
      <c r="O14" s="23"/>
      <c r="P14" s="23"/>
      <c r="Q14" s="23"/>
      <c r="R14" s="23"/>
      <c r="S14" s="23"/>
      <c r="T14" s="23"/>
    </row>
    <row r="15" spans="1:20" x14ac:dyDescent="0.2">
      <c r="A15" s="431">
        <v>44166</v>
      </c>
      <c r="B15" s="432"/>
      <c r="C15" s="151">
        <v>32.371048252911812</v>
      </c>
      <c r="D15" s="23"/>
      <c r="E15" s="23"/>
      <c r="F15" s="23"/>
      <c r="G15" s="23"/>
      <c r="H15" s="23"/>
      <c r="I15" s="23"/>
      <c r="J15" s="23"/>
      <c r="K15" s="23"/>
      <c r="L15" s="23"/>
      <c r="M15" s="23"/>
      <c r="N15" s="23"/>
      <c r="O15" s="23"/>
      <c r="P15" s="23"/>
      <c r="Q15" s="23"/>
      <c r="R15" s="23"/>
      <c r="S15" s="23"/>
      <c r="T15" s="23"/>
    </row>
    <row r="16" spans="1:20" x14ac:dyDescent="0.2">
      <c r="A16" s="431">
        <v>44197</v>
      </c>
      <c r="B16" s="432"/>
      <c r="C16" s="151">
        <v>33.760399334442596</v>
      </c>
      <c r="D16" s="23"/>
      <c r="E16" s="23"/>
      <c r="F16" s="23"/>
      <c r="G16" s="23"/>
      <c r="H16" s="23"/>
      <c r="I16" s="23"/>
      <c r="J16" s="23"/>
      <c r="K16" s="23"/>
      <c r="L16" s="23"/>
      <c r="M16" s="23"/>
      <c r="N16" s="23"/>
      <c r="O16" s="23"/>
      <c r="P16" s="23"/>
      <c r="Q16" s="23"/>
      <c r="R16" s="23"/>
      <c r="S16" s="23"/>
      <c r="T16" s="23"/>
    </row>
    <row r="17" spans="1:20" x14ac:dyDescent="0.2">
      <c r="A17" s="431">
        <v>44228</v>
      </c>
      <c r="B17" s="432"/>
      <c r="C17" s="151">
        <v>34.134775374376041</v>
      </c>
      <c r="D17" s="23"/>
      <c r="E17" s="23"/>
      <c r="F17" s="23"/>
      <c r="G17" s="23"/>
      <c r="H17" s="23"/>
      <c r="I17" s="23"/>
      <c r="J17" s="23"/>
      <c r="K17" s="23"/>
      <c r="L17" s="23"/>
      <c r="M17" s="23"/>
      <c r="N17" s="23"/>
      <c r="O17" s="23"/>
      <c r="P17" s="23"/>
      <c r="Q17" s="23"/>
      <c r="R17" s="23"/>
      <c r="S17" s="23"/>
      <c r="T17" s="23"/>
    </row>
    <row r="18" spans="1:20" x14ac:dyDescent="0.2">
      <c r="A18" s="431">
        <v>44256</v>
      </c>
      <c r="B18" s="432"/>
      <c r="C18" s="151">
        <v>37.868988391376448</v>
      </c>
      <c r="D18" s="23"/>
      <c r="E18" s="23"/>
      <c r="F18" s="23"/>
      <c r="G18" s="23"/>
      <c r="H18" s="23"/>
      <c r="I18" s="23"/>
      <c r="J18" s="23"/>
      <c r="K18" s="23"/>
      <c r="L18" s="23"/>
      <c r="M18" s="23"/>
      <c r="N18" s="23"/>
      <c r="O18" s="23"/>
      <c r="P18" s="23"/>
      <c r="Q18" s="23"/>
      <c r="R18" s="23"/>
      <c r="S18" s="23"/>
      <c r="T18" s="23"/>
    </row>
    <row r="19" spans="1:20" x14ac:dyDescent="0.2">
      <c r="A19" s="431">
        <v>44287</v>
      </c>
      <c r="B19" s="432"/>
      <c r="C19" s="151">
        <v>39.692179700499167</v>
      </c>
      <c r="D19" s="23"/>
      <c r="E19" s="23"/>
      <c r="F19" s="23"/>
      <c r="G19" s="23"/>
      <c r="H19" s="23"/>
      <c r="I19" s="23"/>
      <c r="J19" s="23"/>
      <c r="K19" s="23"/>
      <c r="L19" s="23"/>
      <c r="M19" s="23"/>
      <c r="N19" s="23"/>
      <c r="O19" s="23"/>
      <c r="P19" s="23"/>
      <c r="Q19" s="23"/>
      <c r="R19" s="23"/>
      <c r="S19" s="23"/>
      <c r="T19" s="23"/>
    </row>
    <row r="20" spans="1:20" x14ac:dyDescent="0.2">
      <c r="A20" s="431">
        <v>44317</v>
      </c>
      <c r="B20" s="432"/>
      <c r="C20" s="151">
        <v>38.885191347753747</v>
      </c>
      <c r="D20" s="23"/>
      <c r="E20" s="23"/>
      <c r="F20" s="23"/>
      <c r="G20" s="23"/>
      <c r="H20" s="23"/>
      <c r="I20" s="23"/>
      <c r="J20" s="23"/>
      <c r="K20" s="23"/>
      <c r="L20" s="23"/>
      <c r="M20" s="23"/>
      <c r="N20" s="23"/>
      <c r="O20" s="23"/>
      <c r="P20" s="23"/>
      <c r="Q20" s="23"/>
      <c r="R20" s="23"/>
      <c r="S20" s="23"/>
      <c r="T20" s="23"/>
    </row>
    <row r="21" spans="1:20" x14ac:dyDescent="0.2">
      <c r="A21" s="431">
        <v>44348</v>
      </c>
      <c r="B21" s="432"/>
      <c r="C21" s="151">
        <v>41.229235880398669</v>
      </c>
      <c r="D21" s="23"/>
      <c r="E21" s="23"/>
      <c r="F21" s="23"/>
      <c r="G21" s="23"/>
      <c r="H21" s="23"/>
      <c r="I21" s="23"/>
      <c r="J21" s="23"/>
      <c r="K21" s="23"/>
      <c r="L21" s="23"/>
      <c r="M21" s="23"/>
      <c r="N21" s="23"/>
      <c r="O21" s="23"/>
      <c r="P21" s="23"/>
      <c r="Q21" s="23"/>
      <c r="R21" s="23"/>
      <c r="S21" s="23"/>
      <c r="T21" s="23"/>
    </row>
    <row r="22" spans="1:20" x14ac:dyDescent="0.2">
      <c r="A22" s="431">
        <v>44378</v>
      </c>
      <c r="B22" s="432"/>
      <c r="C22" s="151">
        <v>37.034883720930239</v>
      </c>
      <c r="D22" s="23"/>
      <c r="E22" s="23"/>
      <c r="F22" s="23"/>
      <c r="G22" s="23"/>
      <c r="H22" s="23"/>
      <c r="I22" s="23"/>
      <c r="J22" s="23"/>
      <c r="K22" s="23"/>
      <c r="L22" s="23"/>
      <c r="M22" s="23"/>
      <c r="N22" s="23"/>
      <c r="O22" s="23"/>
      <c r="P22" s="23"/>
      <c r="Q22" s="23"/>
      <c r="R22" s="23"/>
      <c r="S22" s="23"/>
      <c r="T22" s="23"/>
    </row>
    <row r="23" spans="1:20" x14ac:dyDescent="0.2">
      <c r="A23" s="431">
        <v>44409</v>
      </c>
      <c r="B23" s="432"/>
      <c r="C23" s="151">
        <v>36.608623548922054</v>
      </c>
      <c r="D23" s="23"/>
      <c r="E23" s="23"/>
      <c r="F23" s="23"/>
      <c r="G23" s="23"/>
      <c r="H23" s="23"/>
      <c r="I23" s="23"/>
      <c r="J23" s="23"/>
      <c r="K23" s="23"/>
      <c r="L23" s="23"/>
      <c r="M23" s="23"/>
      <c r="N23" s="23"/>
      <c r="O23" s="23"/>
      <c r="P23" s="23"/>
      <c r="Q23" s="23"/>
      <c r="R23" s="23"/>
      <c r="S23" s="23"/>
      <c r="T23" s="23"/>
    </row>
    <row r="24" spans="1:20" x14ac:dyDescent="0.2">
      <c r="A24" s="431">
        <v>44440</v>
      </c>
      <c r="B24" s="432"/>
      <c r="C24" s="151">
        <v>38.843594009983363</v>
      </c>
      <c r="D24" s="23"/>
      <c r="E24" s="23"/>
      <c r="F24" s="23"/>
      <c r="G24" s="23"/>
      <c r="H24" s="23"/>
      <c r="I24" s="23"/>
      <c r="J24" s="23"/>
      <c r="K24" s="23"/>
      <c r="L24" s="23"/>
      <c r="M24" s="23"/>
      <c r="N24" s="23"/>
      <c r="O24" s="23"/>
      <c r="P24" s="23"/>
      <c r="Q24" s="23"/>
      <c r="R24" s="23"/>
      <c r="S24" s="23"/>
      <c r="T24" s="23"/>
    </row>
    <row r="25" spans="1:20" x14ac:dyDescent="0.2">
      <c r="A25" s="431">
        <v>44470</v>
      </c>
      <c r="B25" s="432"/>
      <c r="C25" s="151">
        <v>38.928571428571431</v>
      </c>
      <c r="D25" s="23"/>
      <c r="E25" s="23"/>
      <c r="F25" s="23"/>
      <c r="G25" s="23"/>
      <c r="H25" s="23"/>
      <c r="I25" s="23"/>
      <c r="J25" s="23"/>
      <c r="K25" s="23"/>
      <c r="L25" s="23"/>
      <c r="M25" s="23"/>
      <c r="N25" s="23"/>
      <c r="O25" s="23"/>
      <c r="P25" s="23"/>
      <c r="Q25" s="23"/>
      <c r="R25" s="23"/>
      <c r="S25" s="23"/>
      <c r="T25" s="23"/>
    </row>
    <row r="26" spans="1:20" x14ac:dyDescent="0.2">
      <c r="A26" s="431">
        <v>44501</v>
      </c>
      <c r="B26" s="432"/>
      <c r="C26" s="151">
        <v>37.895174708818629</v>
      </c>
      <c r="D26" s="23"/>
      <c r="E26" s="23"/>
      <c r="F26" s="23"/>
      <c r="G26" s="23"/>
      <c r="H26" s="23"/>
      <c r="I26" s="23"/>
      <c r="J26" s="23"/>
      <c r="K26" s="23"/>
      <c r="L26" s="23"/>
      <c r="M26" s="23"/>
      <c r="N26" s="23"/>
      <c r="O26" s="23"/>
      <c r="P26" s="23"/>
      <c r="Q26" s="23"/>
      <c r="R26" s="23"/>
      <c r="S26" s="23"/>
      <c r="T26" s="23"/>
    </row>
    <row r="27" spans="1:20" x14ac:dyDescent="0.2">
      <c r="A27" s="431">
        <v>44531</v>
      </c>
      <c r="B27" s="432"/>
      <c r="C27" s="151">
        <v>39.08</v>
      </c>
      <c r="D27" s="23"/>
      <c r="E27" s="23"/>
      <c r="F27" s="23"/>
      <c r="G27" s="23"/>
      <c r="H27" s="23"/>
      <c r="I27" s="23"/>
      <c r="J27" s="23"/>
      <c r="K27" s="23"/>
      <c r="L27" s="23"/>
      <c r="M27" s="23"/>
      <c r="N27" s="23"/>
      <c r="O27" s="23"/>
      <c r="P27" s="23"/>
      <c r="Q27" s="23"/>
      <c r="R27" s="23"/>
      <c r="S27" s="23"/>
      <c r="T27" s="23"/>
    </row>
    <row r="28" spans="1:20" x14ac:dyDescent="0.2">
      <c r="A28" s="431">
        <v>44562</v>
      </c>
      <c r="B28" s="432"/>
      <c r="C28" s="151">
        <v>38.391376451077946</v>
      </c>
      <c r="D28" s="23"/>
      <c r="E28" s="23"/>
      <c r="F28" s="23"/>
      <c r="G28" s="23"/>
      <c r="H28" s="23"/>
      <c r="I28" s="23"/>
      <c r="J28" s="23"/>
      <c r="K28" s="23"/>
      <c r="L28" s="23"/>
      <c r="M28" s="23"/>
      <c r="N28" s="23"/>
      <c r="O28" s="23"/>
      <c r="P28" s="23"/>
      <c r="Q28" s="23"/>
      <c r="R28" s="23"/>
      <c r="S28" s="23"/>
      <c r="T28" s="23"/>
    </row>
    <row r="29" spans="1:20" x14ac:dyDescent="0.2">
      <c r="A29" s="431">
        <v>44593</v>
      </c>
      <c r="B29" s="432"/>
      <c r="C29" s="151">
        <v>38.828903654485046</v>
      </c>
      <c r="D29" s="23"/>
      <c r="E29" s="23"/>
      <c r="F29" s="23"/>
      <c r="G29" s="23"/>
      <c r="H29" s="23"/>
      <c r="I29" s="23"/>
      <c r="J29" s="23"/>
      <c r="K29" s="23"/>
      <c r="L29" s="23"/>
      <c r="M29" s="23"/>
      <c r="N29" s="23"/>
      <c r="O29" s="23"/>
      <c r="P29" s="23"/>
      <c r="Q29" s="23"/>
      <c r="R29" s="23"/>
      <c r="S29" s="23"/>
      <c r="T29" s="23"/>
    </row>
    <row r="30" spans="1:20" x14ac:dyDescent="0.2">
      <c r="A30" s="431">
        <v>44621</v>
      </c>
      <c r="B30" s="432"/>
      <c r="C30" s="151">
        <v>37.441860465116278</v>
      </c>
    </row>
    <row r="31" spans="1:20" x14ac:dyDescent="0.2">
      <c r="A31" s="431">
        <v>44652</v>
      </c>
      <c r="B31" s="432"/>
      <c r="C31" s="152">
        <v>37.75</v>
      </c>
    </row>
    <row r="32" spans="1:20" x14ac:dyDescent="0.2">
      <c r="A32" s="431">
        <v>44682</v>
      </c>
      <c r="B32" s="432"/>
      <c r="C32" s="151">
        <v>38.098006644518271</v>
      </c>
    </row>
    <row r="33" spans="1:3" x14ac:dyDescent="0.2">
      <c r="A33" s="431">
        <v>44713</v>
      </c>
      <c r="B33" s="432"/>
      <c r="C33" s="151">
        <v>39.03</v>
      </c>
    </row>
    <row r="34" spans="1:3" x14ac:dyDescent="0.2">
      <c r="A34" s="431">
        <v>44743</v>
      </c>
      <c r="B34" s="432"/>
      <c r="C34" s="151">
        <v>38.228476821192046</v>
      </c>
    </row>
    <row r="35" spans="1:3" x14ac:dyDescent="0.2">
      <c r="A35" s="431">
        <v>44774</v>
      </c>
      <c r="B35" s="432"/>
      <c r="C35" s="151">
        <v>39.168526140063797</v>
      </c>
    </row>
    <row r="36" spans="1:3" x14ac:dyDescent="0.2">
      <c r="A36" s="431">
        <v>44805</v>
      </c>
      <c r="B36" s="432"/>
      <c r="C36" s="151">
        <v>39.909999999999997</v>
      </c>
    </row>
    <row r="37" spans="1:3" x14ac:dyDescent="0.2">
      <c r="A37" s="431">
        <v>44835</v>
      </c>
      <c r="B37" s="432"/>
      <c r="C37" s="151">
        <v>40.9</v>
      </c>
    </row>
    <row r="38" spans="1:3" x14ac:dyDescent="0.2">
      <c r="A38" s="431">
        <v>44866</v>
      </c>
      <c r="B38" s="432"/>
      <c r="C38" s="151">
        <v>39.04</v>
      </c>
    </row>
    <row r="39" spans="1:3" x14ac:dyDescent="0.2">
      <c r="A39" s="431">
        <v>44896</v>
      </c>
      <c r="B39" s="432"/>
      <c r="C39" s="151">
        <v>40.463458110516932</v>
      </c>
    </row>
    <row r="40" spans="1:3" x14ac:dyDescent="0.2">
      <c r="A40" s="431">
        <v>44927</v>
      </c>
      <c r="B40" s="432"/>
      <c r="C40" s="302">
        <v>39.485049833887047</v>
      </c>
    </row>
    <row r="41" spans="1:3" x14ac:dyDescent="0.2">
      <c r="A41" s="431">
        <v>44958</v>
      </c>
      <c r="B41" s="432"/>
      <c r="C41" s="303">
        <v>38.696013289036543</v>
      </c>
    </row>
    <row r="42" spans="1:3" x14ac:dyDescent="0.2">
      <c r="B42" s="8"/>
    </row>
    <row r="43" spans="1:3" x14ac:dyDescent="0.2">
      <c r="B43" s="8"/>
      <c r="C43" s="7">
        <f>C39/C27-1</f>
        <v>3.5400668129911272E-2</v>
      </c>
    </row>
    <row r="44" spans="1:3" x14ac:dyDescent="0.2">
      <c r="B44" s="8"/>
    </row>
    <row r="45" spans="1:3" x14ac:dyDescent="0.2">
      <c r="B45" s="8"/>
    </row>
    <row r="46" spans="1:3" x14ac:dyDescent="0.2">
      <c r="B46" s="8"/>
    </row>
    <row r="47" spans="1:3" x14ac:dyDescent="0.2">
      <c r="B47" s="8"/>
    </row>
    <row r="48" spans="1:3" x14ac:dyDescent="0.2">
      <c r="B48" s="8"/>
    </row>
    <row r="49" spans="2:2" x14ac:dyDescent="0.2">
      <c r="B49" s="8"/>
    </row>
    <row r="50" spans="2:2" x14ac:dyDescent="0.2">
      <c r="B50" s="8"/>
    </row>
    <row r="51" spans="2:2" x14ac:dyDescent="0.2">
      <c r="B51" s="8"/>
    </row>
    <row r="52" spans="2:2" x14ac:dyDescent="0.2">
      <c r="B52" s="8"/>
    </row>
    <row r="53" spans="2:2" x14ac:dyDescent="0.2">
      <c r="B53" s="8"/>
    </row>
    <row r="54" spans="2:2" x14ac:dyDescent="0.2">
      <c r="B54" s="8"/>
    </row>
    <row r="55" spans="2:2" x14ac:dyDescent="0.2">
      <c r="B55" s="8"/>
    </row>
    <row r="56" spans="2:2" x14ac:dyDescent="0.2">
      <c r="B56" s="8"/>
    </row>
    <row r="57" spans="2:2" x14ac:dyDescent="0.2">
      <c r="B57" s="8"/>
    </row>
    <row r="58" spans="2:2" x14ac:dyDescent="0.2">
      <c r="B58" s="8"/>
    </row>
    <row r="59" spans="2:2" x14ac:dyDescent="0.2">
      <c r="B59" s="8"/>
    </row>
    <row r="60" spans="2:2" x14ac:dyDescent="0.2">
      <c r="B60" s="8"/>
    </row>
    <row r="61" spans="2:2" x14ac:dyDescent="0.2">
      <c r="B61" s="8"/>
    </row>
    <row r="62" spans="2:2" x14ac:dyDescent="0.2">
      <c r="B62" s="8"/>
    </row>
    <row r="63" spans="2:2" x14ac:dyDescent="0.2">
      <c r="B63" s="8"/>
    </row>
    <row r="64" spans="2:2" x14ac:dyDescent="0.2">
      <c r="B64" s="8"/>
    </row>
    <row r="65" spans="2:2" x14ac:dyDescent="0.2">
      <c r="B65" s="8"/>
    </row>
    <row r="66" spans="2:2" x14ac:dyDescent="0.2">
      <c r="B66" s="8"/>
    </row>
    <row r="67" spans="2:2" x14ac:dyDescent="0.2">
      <c r="B67" s="8"/>
    </row>
    <row r="68" spans="2:2" x14ac:dyDescent="0.2">
      <c r="B68" s="8"/>
    </row>
    <row r="69" spans="2:2" x14ac:dyDescent="0.2">
      <c r="B69" s="8"/>
    </row>
    <row r="70" spans="2:2" x14ac:dyDescent="0.2">
      <c r="B70" s="8"/>
    </row>
    <row r="71" spans="2:2" x14ac:dyDescent="0.2">
      <c r="B71" s="8"/>
    </row>
    <row r="72" spans="2:2" x14ac:dyDescent="0.2">
      <c r="B72" s="8"/>
    </row>
    <row r="73" spans="2:2" x14ac:dyDescent="0.2">
      <c r="B73" s="8"/>
    </row>
    <row r="74" spans="2:2" x14ac:dyDescent="0.2">
      <c r="B74" s="8"/>
    </row>
    <row r="75" spans="2:2" x14ac:dyDescent="0.2">
      <c r="B75" s="8"/>
    </row>
    <row r="76" spans="2:2" x14ac:dyDescent="0.2">
      <c r="B76" s="8"/>
    </row>
    <row r="77" spans="2:2" x14ac:dyDescent="0.2">
      <c r="B77" s="8"/>
    </row>
    <row r="78" spans="2:2" x14ac:dyDescent="0.2">
      <c r="B78" s="8"/>
    </row>
    <row r="79" spans="2:2" x14ac:dyDescent="0.2">
      <c r="B79" s="8"/>
    </row>
    <row r="80" spans="2:2" x14ac:dyDescent="0.2">
      <c r="B80" s="8"/>
    </row>
    <row r="81" spans="2:2" x14ac:dyDescent="0.2">
      <c r="B81" s="8"/>
    </row>
    <row r="82" spans="2:2" x14ac:dyDescent="0.2">
      <c r="B82" s="8"/>
    </row>
    <row r="83" spans="2:2" x14ac:dyDescent="0.2">
      <c r="B83" s="8"/>
    </row>
    <row r="84" spans="2:2" x14ac:dyDescent="0.2">
      <c r="B84" s="8"/>
    </row>
    <row r="85" spans="2:2" x14ac:dyDescent="0.2">
      <c r="B85" s="8"/>
    </row>
    <row r="86" spans="2:2" x14ac:dyDescent="0.2">
      <c r="B86" s="8"/>
    </row>
    <row r="87" spans="2:2" x14ac:dyDescent="0.2">
      <c r="B87" s="8"/>
    </row>
    <row r="88" spans="2:2" x14ac:dyDescent="0.2">
      <c r="B88" s="8"/>
    </row>
    <row r="89" spans="2:2" x14ac:dyDescent="0.2">
      <c r="B89" s="8"/>
    </row>
    <row r="90" spans="2:2" x14ac:dyDescent="0.2">
      <c r="B90" s="8"/>
    </row>
    <row r="91" spans="2:2" x14ac:dyDescent="0.2">
      <c r="B91" s="8"/>
    </row>
    <row r="92" spans="2:2" x14ac:dyDescent="0.2">
      <c r="B92" s="8"/>
    </row>
    <row r="93" spans="2:2" x14ac:dyDescent="0.2">
      <c r="B93" s="8"/>
    </row>
    <row r="94" spans="2:2" x14ac:dyDescent="0.2">
      <c r="B94" s="8"/>
    </row>
    <row r="95" spans="2:2" x14ac:dyDescent="0.2">
      <c r="B95" s="8"/>
    </row>
    <row r="96" spans="2:2" x14ac:dyDescent="0.2">
      <c r="B96" s="8"/>
    </row>
    <row r="97" spans="2:2" x14ac:dyDescent="0.2">
      <c r="B97" s="8"/>
    </row>
    <row r="98" spans="2:2" x14ac:dyDescent="0.2">
      <c r="B98" s="8"/>
    </row>
    <row r="99" spans="2:2" x14ac:dyDescent="0.2">
      <c r="B99" s="8"/>
    </row>
    <row r="100" spans="2:2" x14ac:dyDescent="0.2">
      <c r="B100" s="8"/>
    </row>
    <row r="101" spans="2:2" x14ac:dyDescent="0.2">
      <c r="B101" s="8"/>
    </row>
    <row r="102" spans="2:2" x14ac:dyDescent="0.2">
      <c r="B102" s="8"/>
    </row>
    <row r="103" spans="2:2" x14ac:dyDescent="0.2">
      <c r="B103" s="8"/>
    </row>
    <row r="104" spans="2:2" x14ac:dyDescent="0.2">
      <c r="B104" s="8"/>
    </row>
    <row r="105" spans="2:2" x14ac:dyDescent="0.2">
      <c r="B105" s="8"/>
    </row>
    <row r="106" spans="2:2" x14ac:dyDescent="0.2">
      <c r="B106" s="8"/>
    </row>
    <row r="107" spans="2:2" x14ac:dyDescent="0.2">
      <c r="B107" s="8"/>
    </row>
    <row r="108" spans="2:2" x14ac:dyDescent="0.2">
      <c r="B108" s="8"/>
    </row>
    <row r="109" spans="2:2" x14ac:dyDescent="0.2">
      <c r="B109" s="8"/>
    </row>
    <row r="110" spans="2:2" x14ac:dyDescent="0.2">
      <c r="B110" s="8"/>
    </row>
    <row r="111" spans="2:2" x14ac:dyDescent="0.2">
      <c r="B111" s="8"/>
    </row>
    <row r="112" spans="2:2" x14ac:dyDescent="0.2">
      <c r="B112" s="8"/>
    </row>
    <row r="113" spans="2:2" x14ac:dyDescent="0.2">
      <c r="B113" s="8"/>
    </row>
    <row r="114" spans="2:2" x14ac:dyDescent="0.2">
      <c r="B114" s="8"/>
    </row>
    <row r="115" spans="2:2" x14ac:dyDescent="0.2">
      <c r="B115" s="8"/>
    </row>
    <row r="116" spans="2:2" x14ac:dyDescent="0.2">
      <c r="B116" s="8"/>
    </row>
    <row r="117" spans="2:2" x14ac:dyDescent="0.2">
      <c r="B117" s="8"/>
    </row>
    <row r="118" spans="2:2" x14ac:dyDescent="0.2">
      <c r="B118" s="8"/>
    </row>
    <row r="119" spans="2:2" x14ac:dyDescent="0.2">
      <c r="B119" s="8"/>
    </row>
    <row r="120" spans="2:2" x14ac:dyDescent="0.2">
      <c r="B120" s="8"/>
    </row>
    <row r="121" spans="2:2" x14ac:dyDescent="0.2">
      <c r="B121" s="8"/>
    </row>
    <row r="122" spans="2:2" x14ac:dyDescent="0.2">
      <c r="B122" s="8"/>
    </row>
    <row r="123" spans="2:2" x14ac:dyDescent="0.2">
      <c r="B123" s="8"/>
    </row>
    <row r="124" spans="2:2" x14ac:dyDescent="0.2">
      <c r="B124" s="8"/>
    </row>
    <row r="125" spans="2:2" x14ac:dyDescent="0.2">
      <c r="B125" s="8"/>
    </row>
    <row r="126" spans="2:2" x14ac:dyDescent="0.2">
      <c r="B126" s="8"/>
    </row>
    <row r="127" spans="2:2" x14ac:dyDescent="0.2">
      <c r="B127" s="8"/>
    </row>
    <row r="128" spans="2:2" x14ac:dyDescent="0.2">
      <c r="B128" s="8"/>
    </row>
    <row r="129" spans="2:2" x14ac:dyDescent="0.2">
      <c r="B129" s="8"/>
    </row>
    <row r="130" spans="2:2" x14ac:dyDescent="0.2">
      <c r="B130" s="8"/>
    </row>
    <row r="131" spans="2:2" x14ac:dyDescent="0.2">
      <c r="B131" s="8"/>
    </row>
    <row r="132" spans="2:2" x14ac:dyDescent="0.2">
      <c r="B132" s="8"/>
    </row>
    <row r="133" spans="2:2" x14ac:dyDescent="0.2">
      <c r="B133" s="8"/>
    </row>
    <row r="134" spans="2:2" x14ac:dyDescent="0.2">
      <c r="B134" s="8"/>
    </row>
    <row r="135" spans="2:2" x14ac:dyDescent="0.2">
      <c r="B135" s="8"/>
    </row>
    <row r="136" spans="2:2" x14ac:dyDescent="0.2">
      <c r="B136" s="8"/>
    </row>
    <row r="137" spans="2:2" x14ac:dyDescent="0.2">
      <c r="B137" s="8"/>
    </row>
    <row r="138" spans="2:2" x14ac:dyDescent="0.2">
      <c r="B138" s="8"/>
    </row>
    <row r="139" spans="2:2" x14ac:dyDescent="0.2">
      <c r="B139" s="8"/>
    </row>
    <row r="140" spans="2:2" x14ac:dyDescent="0.2">
      <c r="B140" s="8"/>
    </row>
    <row r="141" spans="2:2" x14ac:dyDescent="0.2">
      <c r="B141" s="8"/>
    </row>
    <row r="142" spans="2:2" x14ac:dyDescent="0.2">
      <c r="B142" s="8"/>
    </row>
    <row r="143" spans="2:2" x14ac:dyDescent="0.2">
      <c r="B143" s="8"/>
    </row>
    <row r="144" spans="2:2" x14ac:dyDescent="0.2">
      <c r="B144" s="8"/>
    </row>
    <row r="145" spans="2:2" x14ac:dyDescent="0.2">
      <c r="B145" s="8"/>
    </row>
    <row r="146" spans="2:2" x14ac:dyDescent="0.2">
      <c r="B146" s="8"/>
    </row>
    <row r="147" spans="2:2" x14ac:dyDescent="0.2">
      <c r="B147" s="8"/>
    </row>
    <row r="148" spans="2:2" x14ac:dyDescent="0.2">
      <c r="B148" s="8"/>
    </row>
    <row r="149" spans="2:2" x14ac:dyDescent="0.2">
      <c r="B149" s="8"/>
    </row>
    <row r="150" spans="2:2" x14ac:dyDescent="0.2">
      <c r="B150" s="8"/>
    </row>
    <row r="151" spans="2:2" x14ac:dyDescent="0.2">
      <c r="B151" s="8"/>
    </row>
    <row r="152" spans="2:2" x14ac:dyDescent="0.2">
      <c r="B152" s="8"/>
    </row>
    <row r="153" spans="2:2" x14ac:dyDescent="0.2">
      <c r="B153" s="8"/>
    </row>
    <row r="154" spans="2:2" x14ac:dyDescent="0.2">
      <c r="B154" s="8"/>
    </row>
    <row r="155" spans="2:2" x14ac:dyDescent="0.2">
      <c r="B155" s="8"/>
    </row>
    <row r="156" spans="2:2" x14ac:dyDescent="0.2">
      <c r="B156" s="8"/>
    </row>
    <row r="157" spans="2:2" x14ac:dyDescent="0.2">
      <c r="B157" s="8"/>
    </row>
    <row r="158" spans="2:2" x14ac:dyDescent="0.2">
      <c r="B158" s="8"/>
    </row>
    <row r="159" spans="2:2" x14ac:dyDescent="0.2">
      <c r="B159" s="8"/>
    </row>
    <row r="160" spans="2:2" x14ac:dyDescent="0.2">
      <c r="B160" s="8"/>
    </row>
    <row r="161" spans="2:2" x14ac:dyDescent="0.2">
      <c r="B161" s="8"/>
    </row>
    <row r="162" spans="2:2" x14ac:dyDescent="0.2">
      <c r="B162" s="8"/>
    </row>
    <row r="163" spans="2:2" x14ac:dyDescent="0.2">
      <c r="B163" s="8"/>
    </row>
    <row r="164" spans="2:2" x14ac:dyDescent="0.2">
      <c r="B164" s="8"/>
    </row>
    <row r="165" spans="2:2" x14ac:dyDescent="0.2">
      <c r="B165" s="8"/>
    </row>
    <row r="166" spans="2:2" x14ac:dyDescent="0.2">
      <c r="B166" s="8"/>
    </row>
    <row r="167" spans="2:2" x14ac:dyDescent="0.2">
      <c r="B167" s="8"/>
    </row>
    <row r="168" spans="2:2" x14ac:dyDescent="0.2">
      <c r="B168" s="8"/>
    </row>
    <row r="169" spans="2:2" x14ac:dyDescent="0.2">
      <c r="B169" s="8"/>
    </row>
    <row r="170" spans="2:2" x14ac:dyDescent="0.2">
      <c r="B170" s="8"/>
    </row>
    <row r="171" spans="2:2" x14ac:dyDescent="0.2">
      <c r="B171" s="8"/>
    </row>
    <row r="172" spans="2:2" x14ac:dyDescent="0.2">
      <c r="B172" s="8"/>
    </row>
    <row r="173" spans="2:2" x14ac:dyDescent="0.2">
      <c r="B173" s="8"/>
    </row>
    <row r="174" spans="2:2" x14ac:dyDescent="0.2">
      <c r="B174" s="8"/>
    </row>
    <row r="175" spans="2:2" x14ac:dyDescent="0.2">
      <c r="B175" s="8"/>
    </row>
    <row r="176" spans="2:2" x14ac:dyDescent="0.2">
      <c r="B176" s="8"/>
    </row>
    <row r="177" spans="2:2" x14ac:dyDescent="0.2">
      <c r="B177" s="8"/>
    </row>
    <row r="178" spans="2:2" x14ac:dyDescent="0.2">
      <c r="B178" s="8"/>
    </row>
    <row r="179" spans="2:2" x14ac:dyDescent="0.2">
      <c r="B179" s="8"/>
    </row>
    <row r="180" spans="2:2" x14ac:dyDescent="0.2">
      <c r="B180" s="8"/>
    </row>
    <row r="181" spans="2:2" x14ac:dyDescent="0.2">
      <c r="B181" s="8"/>
    </row>
    <row r="182" spans="2:2" x14ac:dyDescent="0.2">
      <c r="B182" s="8"/>
    </row>
    <row r="183" spans="2:2" x14ac:dyDescent="0.2">
      <c r="B183" s="8"/>
    </row>
    <row r="184" spans="2:2" x14ac:dyDescent="0.2">
      <c r="B184" s="8"/>
    </row>
    <row r="185" spans="2:2" x14ac:dyDescent="0.2">
      <c r="B185" s="8"/>
    </row>
    <row r="186" spans="2:2" x14ac:dyDescent="0.2">
      <c r="B186" s="8"/>
    </row>
    <row r="187" spans="2:2" x14ac:dyDescent="0.2">
      <c r="B187" s="8"/>
    </row>
    <row r="188" spans="2:2" x14ac:dyDescent="0.2">
      <c r="B188" s="8"/>
    </row>
    <row r="189" spans="2:2" x14ac:dyDescent="0.2">
      <c r="B189" s="8"/>
    </row>
    <row r="190" spans="2:2" x14ac:dyDescent="0.2">
      <c r="B190" s="8"/>
    </row>
    <row r="191" spans="2:2" x14ac:dyDescent="0.2">
      <c r="B191" s="8"/>
    </row>
    <row r="192" spans="2:2" x14ac:dyDescent="0.2">
      <c r="B192" s="8"/>
    </row>
    <row r="193" spans="2:2" x14ac:dyDescent="0.2">
      <c r="B193" s="8"/>
    </row>
    <row r="194" spans="2:2" x14ac:dyDescent="0.2">
      <c r="B194" s="8"/>
    </row>
    <row r="195" spans="2:2" x14ac:dyDescent="0.2">
      <c r="B195" s="8"/>
    </row>
    <row r="196" spans="2:2" x14ac:dyDescent="0.2">
      <c r="B196" s="8"/>
    </row>
    <row r="197" spans="2:2" x14ac:dyDescent="0.2">
      <c r="B197" s="8"/>
    </row>
    <row r="198" spans="2:2" x14ac:dyDescent="0.2">
      <c r="B198" s="8"/>
    </row>
    <row r="199" spans="2:2" x14ac:dyDescent="0.2">
      <c r="B199" s="8"/>
    </row>
    <row r="200" spans="2:2" x14ac:dyDescent="0.2">
      <c r="B200" s="8"/>
    </row>
    <row r="201" spans="2:2" x14ac:dyDescent="0.2">
      <c r="B201" s="8"/>
    </row>
    <row r="202" spans="2:2" x14ac:dyDescent="0.2">
      <c r="B202" s="8"/>
    </row>
    <row r="203" spans="2:2" x14ac:dyDescent="0.2">
      <c r="B203" s="8"/>
    </row>
    <row r="204" spans="2:2" x14ac:dyDescent="0.2">
      <c r="B204" s="8"/>
    </row>
    <row r="205" spans="2:2" x14ac:dyDescent="0.2">
      <c r="B205" s="8"/>
    </row>
    <row r="206" spans="2:2" x14ac:dyDescent="0.2">
      <c r="B206" s="8"/>
    </row>
    <row r="207" spans="2:2" x14ac:dyDescent="0.2">
      <c r="B207" s="8"/>
    </row>
    <row r="208" spans="2:2" x14ac:dyDescent="0.2">
      <c r="B208" s="8"/>
    </row>
    <row r="209" spans="2:2" x14ac:dyDescent="0.2">
      <c r="B209" s="8"/>
    </row>
    <row r="210" spans="2:2" x14ac:dyDescent="0.2">
      <c r="B210" s="8"/>
    </row>
    <row r="211" spans="2:2" x14ac:dyDescent="0.2">
      <c r="B211" s="8"/>
    </row>
    <row r="212" spans="2:2" x14ac:dyDescent="0.2">
      <c r="B212" s="8"/>
    </row>
    <row r="213" spans="2:2" x14ac:dyDescent="0.2">
      <c r="B213" s="8"/>
    </row>
    <row r="214" spans="2:2" x14ac:dyDescent="0.2">
      <c r="B214" s="8"/>
    </row>
    <row r="215" spans="2:2" x14ac:dyDescent="0.2">
      <c r="B215" s="8"/>
    </row>
    <row r="216" spans="2:2" x14ac:dyDescent="0.2">
      <c r="B216" s="8"/>
    </row>
  </sheetData>
  <mergeCells count="37">
    <mergeCell ref="A41:B41"/>
    <mergeCell ref="A40:B40"/>
    <mergeCell ref="A39:B39"/>
    <mergeCell ref="A15:B15"/>
    <mergeCell ref="A33:B33"/>
    <mergeCell ref="A16:B16"/>
    <mergeCell ref="A17:B17"/>
    <mergeCell ref="A18:B18"/>
    <mergeCell ref="A19:B19"/>
    <mergeCell ref="A25:B25"/>
    <mergeCell ref="A26:B26"/>
    <mergeCell ref="A32:B32"/>
    <mergeCell ref="A31:B31"/>
    <mergeCell ref="A20:B20"/>
    <mergeCell ref="A21:B21"/>
    <mergeCell ref="A22:B22"/>
    <mergeCell ref="A38:B38"/>
    <mergeCell ref="A23:B23"/>
    <mergeCell ref="A13:B13"/>
    <mergeCell ref="A7:B7"/>
    <mergeCell ref="A8:B8"/>
    <mergeCell ref="A9:B9"/>
    <mergeCell ref="A14:B14"/>
    <mergeCell ref="A36:B36"/>
    <mergeCell ref="A37:B37"/>
    <mergeCell ref="A35:B35"/>
    <mergeCell ref="A24:B24"/>
    <mergeCell ref="A30:B30"/>
    <mergeCell ref="A27:B27"/>
    <mergeCell ref="A34:B34"/>
    <mergeCell ref="A29:B29"/>
    <mergeCell ref="A28:B28"/>
    <mergeCell ref="A6:B6"/>
    <mergeCell ref="H1:I1"/>
    <mergeCell ref="A10:B10"/>
    <mergeCell ref="A11:B11"/>
    <mergeCell ref="A12:B12"/>
  </mergeCells>
  <hyperlinks>
    <hyperlink ref="H1:I1" location="Index!A1" display="Regresar al Índice" xr:uid="{00000000-0004-0000-2E00-000000000000}"/>
  </hyperlinks>
  <pageMargins left="0.7" right="0.7" top="0.75" bottom="0.75" header="0.3" footer="0.3"/>
  <pageSetup orientation="portrait" horizontalDpi="4294967295" verticalDpi="4294967295"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1"/>
  <dimension ref="A1:AN422"/>
  <sheetViews>
    <sheetView topLeftCell="AN1" zoomScaleNormal="100" workbookViewId="0">
      <selection activeCell="A2" sqref="A2"/>
    </sheetView>
  </sheetViews>
  <sheetFormatPr baseColWidth="10" defaultColWidth="9.140625" defaultRowHeight="12.75" x14ac:dyDescent="0.2"/>
  <cols>
    <col min="1" max="1" width="6.140625" style="298" bestFit="1" customWidth="1"/>
    <col min="2" max="2" width="11.42578125" style="71" bestFit="1" customWidth="1"/>
    <col min="3" max="3" width="7.85546875" style="298" bestFit="1" customWidth="1"/>
    <col min="4" max="4" width="12.7109375" style="298" customWidth="1"/>
    <col min="5" max="5" width="12.140625" style="298" customWidth="1"/>
    <col min="6" max="6" width="11.140625" style="298" customWidth="1"/>
    <col min="7" max="7" width="12.140625" style="298" customWidth="1"/>
    <col min="8" max="8" width="9.7109375" style="298" bestFit="1" customWidth="1"/>
    <col min="9" max="9" width="9.140625" style="298"/>
    <col min="10" max="11" width="9.140625" style="298" bestFit="1" customWidth="1"/>
    <col min="12" max="12" width="9.28515625" style="298" bestFit="1" customWidth="1"/>
    <col min="13" max="13" width="9.140625" style="298" bestFit="1" customWidth="1"/>
    <col min="14" max="14" width="9.7109375" style="298" bestFit="1" customWidth="1"/>
    <col min="15" max="15" width="9.140625" style="298"/>
    <col min="16" max="16" width="6.140625" style="298" bestFit="1" customWidth="1"/>
    <col min="17" max="17" width="11.42578125" style="298" bestFit="1" customWidth="1"/>
    <col min="18" max="18" width="8.7109375" style="298" bestFit="1" customWidth="1"/>
    <col min="19" max="19" width="10.85546875" style="298" bestFit="1" customWidth="1"/>
    <col min="20" max="20" width="9.140625" style="298" bestFit="1" customWidth="1"/>
    <col min="21" max="21" width="9.28515625" style="298" bestFit="1" customWidth="1"/>
    <col min="22" max="22" width="10.85546875" style="298" bestFit="1" customWidth="1"/>
    <col min="23" max="23" width="9.7109375" style="298" bestFit="1" customWidth="1"/>
    <col min="24" max="24" width="9.140625" style="298"/>
    <col min="25" max="25" width="12.140625" style="298" bestFit="1" customWidth="1"/>
    <col min="26" max="26" width="9.140625" style="298" bestFit="1" customWidth="1"/>
    <col min="27" max="27" width="9.28515625" style="298" bestFit="1" customWidth="1"/>
    <col min="28" max="28" width="12.140625" style="298" bestFit="1" customWidth="1"/>
    <col min="29" max="29" width="9.7109375" style="298" bestFit="1" customWidth="1"/>
    <col min="30" max="30" width="9.140625" style="29"/>
    <col min="31" max="31" width="11.42578125" style="29" bestFit="1" customWidth="1"/>
    <col min="32" max="34" width="11.42578125" style="29" customWidth="1"/>
    <col min="35" max="35" width="32.42578125" style="29" bestFit="1" customWidth="1"/>
    <col min="36" max="36" width="15.7109375" style="29" bestFit="1" customWidth="1"/>
    <col min="37" max="38" width="9.140625" style="29"/>
    <col min="39" max="40" width="9.28515625" style="29" bestFit="1" customWidth="1"/>
    <col min="41" max="16384" width="9.140625" style="298"/>
  </cols>
  <sheetData>
    <row r="1" spans="1:40" s="29" customFormat="1" x14ac:dyDescent="0.2">
      <c r="A1" s="107" t="s">
        <v>1686</v>
      </c>
      <c r="B1" s="71"/>
      <c r="C1" s="298"/>
      <c r="D1" s="298"/>
      <c r="E1" s="298"/>
      <c r="F1" s="298"/>
      <c r="G1" s="298"/>
      <c r="H1" s="409" t="s">
        <v>38</v>
      </c>
      <c r="I1" s="409"/>
      <c r="J1" s="298"/>
      <c r="K1" s="298"/>
      <c r="L1" s="298"/>
      <c r="M1" s="298"/>
      <c r="N1" s="298"/>
      <c r="O1" s="298"/>
      <c r="P1" s="298"/>
      <c r="Q1" s="298"/>
      <c r="R1" s="298"/>
      <c r="S1" s="298"/>
      <c r="T1" s="298"/>
      <c r="U1" s="298"/>
      <c r="V1" s="298"/>
      <c r="W1" s="298"/>
      <c r="X1" s="298"/>
      <c r="Y1" s="298"/>
      <c r="Z1" s="298"/>
      <c r="AA1" s="298"/>
      <c r="AB1" s="298"/>
      <c r="AC1" s="298"/>
    </row>
    <row r="2" spans="1:40" x14ac:dyDescent="0.2">
      <c r="A2" s="69" t="s">
        <v>669</v>
      </c>
    </row>
    <row r="3" spans="1:40" x14ac:dyDescent="0.2">
      <c r="A3" s="69" t="s">
        <v>668</v>
      </c>
    </row>
    <row r="5" spans="1:40" x14ac:dyDescent="0.2">
      <c r="B5" s="8"/>
    </row>
    <row r="6" spans="1:40" s="29" customFormat="1" x14ac:dyDescent="0.2">
      <c r="A6" s="107"/>
      <c r="B6" s="107"/>
      <c r="C6" s="379"/>
      <c r="D6" s="434" t="s">
        <v>447</v>
      </c>
      <c r="E6" s="434"/>
      <c r="F6" s="434"/>
      <c r="G6" s="434"/>
      <c r="H6" s="434"/>
      <c r="I6" s="379"/>
      <c r="J6" s="434" t="s">
        <v>448</v>
      </c>
      <c r="K6" s="434"/>
      <c r="L6" s="434"/>
      <c r="M6" s="434"/>
      <c r="N6" s="434"/>
      <c r="O6" s="107"/>
      <c r="P6" s="107"/>
      <c r="Q6" s="107"/>
      <c r="R6" s="107"/>
      <c r="S6" s="434" t="s">
        <v>447</v>
      </c>
      <c r="T6" s="434"/>
      <c r="U6" s="434"/>
      <c r="V6" s="434"/>
      <c r="W6" s="434"/>
      <c r="X6" s="107"/>
      <c r="Y6" s="434" t="s">
        <v>448</v>
      </c>
      <c r="Z6" s="434"/>
      <c r="AA6" s="434"/>
      <c r="AB6" s="434"/>
      <c r="AC6" s="434"/>
      <c r="AD6" s="107"/>
      <c r="AE6" s="107"/>
      <c r="AF6" s="107"/>
      <c r="AG6" s="107"/>
      <c r="AH6" s="107"/>
      <c r="AI6" s="107" t="s">
        <v>440</v>
      </c>
      <c r="AJ6" s="107"/>
      <c r="AK6" s="107"/>
      <c r="AL6" s="107"/>
      <c r="AM6" s="107" t="s">
        <v>440</v>
      </c>
      <c r="AN6" s="107"/>
    </row>
    <row r="7" spans="1:40" s="29" customFormat="1" ht="52.5" x14ac:dyDescent="0.2">
      <c r="A7" s="380"/>
      <c r="B7" s="107"/>
      <c r="C7" s="381" t="s">
        <v>2</v>
      </c>
      <c r="D7" s="382" t="s">
        <v>1858</v>
      </c>
      <c r="E7" s="382" t="s">
        <v>1859</v>
      </c>
      <c r="F7" s="382" t="s">
        <v>1860</v>
      </c>
      <c r="G7" s="382" t="s">
        <v>449</v>
      </c>
      <c r="H7" s="383" t="s">
        <v>0</v>
      </c>
      <c r="I7" s="384"/>
      <c r="J7" s="382" t="s">
        <v>1858</v>
      </c>
      <c r="K7" s="382" t="s">
        <v>1859</v>
      </c>
      <c r="L7" s="382" t="s">
        <v>1860</v>
      </c>
      <c r="M7" s="382" t="s">
        <v>449</v>
      </c>
      <c r="N7" s="383" t="s">
        <v>450</v>
      </c>
      <c r="O7" s="107"/>
      <c r="P7" s="107"/>
      <c r="Q7" s="107"/>
      <c r="R7" s="381" t="s">
        <v>2</v>
      </c>
      <c r="S7" s="382" t="s">
        <v>1858</v>
      </c>
      <c r="T7" s="382" t="s">
        <v>1859</v>
      </c>
      <c r="U7" s="382" t="s">
        <v>1860</v>
      </c>
      <c r="V7" s="382" t="s">
        <v>449</v>
      </c>
      <c r="W7" s="383" t="s">
        <v>1</v>
      </c>
      <c r="X7" s="384"/>
      <c r="Y7" s="382" t="s">
        <v>1858</v>
      </c>
      <c r="Z7" s="382" t="s">
        <v>1859</v>
      </c>
      <c r="AA7" s="382" t="s">
        <v>1860</v>
      </c>
      <c r="AB7" s="382" t="s">
        <v>449</v>
      </c>
      <c r="AC7" s="383" t="s">
        <v>450</v>
      </c>
      <c r="AD7" s="107"/>
      <c r="AE7" s="385" t="s">
        <v>379</v>
      </c>
      <c r="AF7" s="107"/>
      <c r="AG7" s="107"/>
      <c r="AH7" s="107"/>
      <c r="AI7" s="382" t="s">
        <v>420</v>
      </c>
      <c r="AJ7" s="382" t="s">
        <v>421</v>
      </c>
      <c r="AK7" s="107"/>
      <c r="AL7" s="107"/>
      <c r="AM7" s="382" t="s">
        <v>422</v>
      </c>
      <c r="AN7" s="382" t="s">
        <v>423</v>
      </c>
    </row>
    <row r="8" spans="1:40" s="29" customFormat="1" x14ac:dyDescent="0.2">
      <c r="A8" s="107">
        <v>2018</v>
      </c>
      <c r="B8" s="107" t="s">
        <v>39</v>
      </c>
      <c r="C8" s="386" t="s">
        <v>0</v>
      </c>
      <c r="D8" s="386">
        <v>395444</v>
      </c>
      <c r="E8" s="387">
        <v>16331</v>
      </c>
      <c r="F8" s="387">
        <v>19832</v>
      </c>
      <c r="G8" s="387">
        <v>431607</v>
      </c>
      <c r="H8" s="388">
        <v>4.5949208423403699E-2</v>
      </c>
      <c r="I8" s="379"/>
      <c r="J8" s="386">
        <v>96340.516560269956</v>
      </c>
      <c r="K8" s="387">
        <v>4400.3771155299992</v>
      </c>
      <c r="L8" s="387">
        <v>6765.8196397199963</v>
      </c>
      <c r="M8" s="387">
        <v>107506.71331551996</v>
      </c>
      <c r="N8" s="388">
        <v>6.2933926924759451E-2</v>
      </c>
      <c r="O8" s="107"/>
      <c r="P8" s="107">
        <v>2018</v>
      </c>
      <c r="Q8" s="107" t="s">
        <v>39</v>
      </c>
      <c r="R8" s="107" t="s">
        <v>1</v>
      </c>
      <c r="S8" s="389">
        <v>4539339</v>
      </c>
      <c r="T8" s="389">
        <v>201752</v>
      </c>
      <c r="U8" s="389">
        <v>292123</v>
      </c>
      <c r="V8" s="389">
        <v>5033214</v>
      </c>
      <c r="W8" s="390">
        <v>5.8039058144557336E-2</v>
      </c>
      <c r="X8" s="391"/>
      <c r="Y8" s="389">
        <v>1169489.6247430597</v>
      </c>
      <c r="Z8" s="389">
        <v>55742.428130130014</v>
      </c>
      <c r="AA8" s="389">
        <v>104863.13944229996</v>
      </c>
      <c r="AB8" s="389">
        <v>1330095.1923154898</v>
      </c>
      <c r="AC8" s="390">
        <v>7.8838823001645089E-2</v>
      </c>
      <c r="AD8" s="107"/>
      <c r="AE8" s="107" t="s">
        <v>39</v>
      </c>
      <c r="AF8" s="107" t="s">
        <v>0</v>
      </c>
      <c r="AG8" s="107">
        <v>2018</v>
      </c>
      <c r="AH8" s="107" t="s">
        <v>39</v>
      </c>
      <c r="AI8" s="336">
        <v>4.0931184479757965E-2</v>
      </c>
      <c r="AJ8" s="336">
        <v>6.2933926924759451E-2</v>
      </c>
      <c r="AK8" s="107"/>
      <c r="AL8" s="107" t="s">
        <v>1</v>
      </c>
      <c r="AM8" s="336">
        <v>4.1908600566468536E-2</v>
      </c>
      <c r="AN8" s="336">
        <v>7.8838823001645075E-2</v>
      </c>
    </row>
    <row r="9" spans="1:40" s="29" customFormat="1" x14ac:dyDescent="0.2">
      <c r="A9" s="107"/>
      <c r="B9" s="107" t="s">
        <v>40</v>
      </c>
      <c r="C9" s="386" t="s">
        <v>0</v>
      </c>
      <c r="D9" s="386">
        <v>396792</v>
      </c>
      <c r="E9" s="387">
        <v>15946</v>
      </c>
      <c r="F9" s="387">
        <v>19988</v>
      </c>
      <c r="G9" s="387">
        <v>432726</v>
      </c>
      <c r="H9" s="388">
        <v>4.619089215808618E-2</v>
      </c>
      <c r="I9" s="379"/>
      <c r="J9" s="386">
        <v>97417.589759420007</v>
      </c>
      <c r="K9" s="387">
        <v>4322.8508890399999</v>
      </c>
      <c r="L9" s="387">
        <v>6842.386196540001</v>
      </c>
      <c r="M9" s="387">
        <v>108582.82684500002</v>
      </c>
      <c r="N9" s="388">
        <v>6.3015362514989418E-2</v>
      </c>
      <c r="O9" s="107"/>
      <c r="P9" s="107"/>
      <c r="Q9" s="107" t="s">
        <v>40</v>
      </c>
      <c r="R9" s="107" t="s">
        <v>1</v>
      </c>
      <c r="S9" s="389">
        <v>4559076</v>
      </c>
      <c r="T9" s="389">
        <v>194516</v>
      </c>
      <c r="U9" s="389">
        <v>294575</v>
      </c>
      <c r="V9" s="389">
        <v>5048167</v>
      </c>
      <c r="W9" s="390">
        <v>5.8352863524522861E-2</v>
      </c>
      <c r="X9" s="391"/>
      <c r="Y9" s="389">
        <v>1183520.1715956097</v>
      </c>
      <c r="Z9" s="389">
        <v>54381.387081809997</v>
      </c>
      <c r="AA9" s="389">
        <v>106254.81239264998</v>
      </c>
      <c r="AB9" s="389">
        <v>1344156.37107007</v>
      </c>
      <c r="AC9" s="390">
        <v>7.9049442966268521E-2</v>
      </c>
      <c r="AD9" s="107"/>
      <c r="AE9" s="107" t="s">
        <v>40</v>
      </c>
      <c r="AF9" s="107" t="s">
        <v>0</v>
      </c>
      <c r="AG9" s="107"/>
      <c r="AH9" s="107" t="s">
        <v>40</v>
      </c>
      <c r="AI9" s="336">
        <v>3.9811552292802158E-2</v>
      </c>
      <c r="AJ9" s="336">
        <v>6.3015362514989418E-2</v>
      </c>
      <c r="AK9" s="107"/>
      <c r="AL9" s="107" t="s">
        <v>1</v>
      </c>
      <c r="AM9" s="336">
        <v>4.045763443320028E-2</v>
      </c>
      <c r="AN9" s="336">
        <v>7.9049442966268535E-2</v>
      </c>
    </row>
    <row r="10" spans="1:40" s="29" customFormat="1" x14ac:dyDescent="0.2">
      <c r="A10" s="107"/>
      <c r="B10" s="107" t="s">
        <v>41</v>
      </c>
      <c r="C10" s="386" t="s">
        <v>0</v>
      </c>
      <c r="D10" s="386">
        <v>396959</v>
      </c>
      <c r="E10" s="387">
        <v>16544</v>
      </c>
      <c r="F10" s="387">
        <v>19890</v>
      </c>
      <c r="G10" s="386">
        <v>433393</v>
      </c>
      <c r="H10" s="388">
        <v>4.5893680793183095E-2</v>
      </c>
      <c r="I10" s="379"/>
      <c r="J10" s="386">
        <v>96728.314309110079</v>
      </c>
      <c r="K10" s="387">
        <v>4468.5448575199989</v>
      </c>
      <c r="L10" s="387">
        <v>6822.9172032899987</v>
      </c>
      <c r="M10" s="387">
        <v>108019.77636992007</v>
      </c>
      <c r="N10" s="388">
        <v>6.3163593117657624E-2</v>
      </c>
      <c r="O10" s="107"/>
      <c r="P10" s="107"/>
      <c r="Q10" s="107" t="s">
        <v>41</v>
      </c>
      <c r="R10" s="107" t="s">
        <v>1</v>
      </c>
      <c r="S10" s="389">
        <v>4561466</v>
      </c>
      <c r="T10" s="389">
        <v>200791</v>
      </c>
      <c r="U10" s="389">
        <v>297369</v>
      </c>
      <c r="V10" s="389">
        <v>5059626</v>
      </c>
      <c r="W10" s="390">
        <v>5.8772921160575899E-2</v>
      </c>
      <c r="X10" s="391"/>
      <c r="Y10" s="389">
        <v>1176406.7522191401</v>
      </c>
      <c r="Z10" s="389">
        <v>55812.684088100003</v>
      </c>
      <c r="AA10" s="389">
        <v>107163.55743987</v>
      </c>
      <c r="AB10" s="389">
        <v>1339382.99374711</v>
      </c>
      <c r="AC10" s="390">
        <v>8.0009644694729903E-2</v>
      </c>
      <c r="AD10" s="107"/>
      <c r="AE10" s="107" t="s">
        <v>41</v>
      </c>
      <c r="AF10" s="107" t="s">
        <v>0</v>
      </c>
      <c r="AG10" s="107"/>
      <c r="AH10" s="107" t="s">
        <v>41</v>
      </c>
      <c r="AI10" s="336">
        <v>4.1367840294514263E-2</v>
      </c>
      <c r="AJ10" s="336">
        <v>6.3163593117657624E-2</v>
      </c>
      <c r="AK10" s="107"/>
      <c r="AL10" s="107" t="s">
        <v>1</v>
      </c>
      <c r="AM10" s="336">
        <v>4.1670444039278311E-2</v>
      </c>
      <c r="AN10" s="336">
        <v>8.0009644694729959E-2</v>
      </c>
    </row>
    <row r="11" spans="1:40" s="29" customFormat="1" x14ac:dyDescent="0.2">
      <c r="A11" s="107"/>
      <c r="B11" s="107" t="s">
        <v>42</v>
      </c>
      <c r="C11" s="386" t="s">
        <v>0</v>
      </c>
      <c r="D11" s="386">
        <v>399346</v>
      </c>
      <c r="E11" s="387">
        <v>15796</v>
      </c>
      <c r="F11" s="387">
        <v>19644</v>
      </c>
      <c r="G11" s="386">
        <v>434786</v>
      </c>
      <c r="H11" s="388">
        <v>4.5180847589388805E-2</v>
      </c>
      <c r="I11" s="379"/>
      <c r="J11" s="386">
        <v>98031.951187839994</v>
      </c>
      <c r="K11" s="387">
        <v>4309.6792990899985</v>
      </c>
      <c r="L11" s="387">
        <v>6726.7224611200008</v>
      </c>
      <c r="M11" s="387">
        <v>109068.35294805</v>
      </c>
      <c r="N11" s="388">
        <v>6.1674374640313716E-2</v>
      </c>
      <c r="O11" s="107"/>
      <c r="P11" s="107"/>
      <c r="Q11" s="107" t="s">
        <v>42</v>
      </c>
      <c r="R11" s="107" t="s">
        <v>1</v>
      </c>
      <c r="S11" s="389">
        <v>4585554</v>
      </c>
      <c r="T11" s="389">
        <v>192416</v>
      </c>
      <c r="U11" s="389">
        <v>299523</v>
      </c>
      <c r="V11" s="389">
        <v>5077493</v>
      </c>
      <c r="W11" s="390">
        <v>5.8990332433742403E-2</v>
      </c>
      <c r="X11" s="391"/>
      <c r="Y11" s="389">
        <v>1190570.0052648301</v>
      </c>
      <c r="Z11" s="389">
        <v>54139.186366900001</v>
      </c>
      <c r="AA11" s="389">
        <v>107446.57736124999</v>
      </c>
      <c r="AB11" s="389">
        <v>1352155.7689929802</v>
      </c>
      <c r="AC11" s="390">
        <v>7.9463165284034562E-2</v>
      </c>
      <c r="AD11" s="107"/>
      <c r="AE11" s="107" t="s">
        <v>42</v>
      </c>
      <c r="AF11" s="107" t="s">
        <v>0</v>
      </c>
      <c r="AG11" s="107"/>
      <c r="AH11" s="107" t="s">
        <v>42</v>
      </c>
      <c r="AI11" s="336">
        <v>3.9513563582854579E-2</v>
      </c>
      <c r="AJ11" s="336">
        <v>6.1674374640313716E-2</v>
      </c>
      <c r="AK11" s="107"/>
      <c r="AL11" s="107" t="s">
        <v>1</v>
      </c>
      <c r="AM11" s="336">
        <v>4.0039163836293974E-2</v>
      </c>
      <c r="AN11" s="336">
        <v>7.946316528403452E-2</v>
      </c>
    </row>
    <row r="12" spans="1:40" s="29" customFormat="1" x14ac:dyDescent="0.2">
      <c r="A12" s="107"/>
      <c r="B12" s="107" t="s">
        <v>43</v>
      </c>
      <c r="C12" s="386" t="s">
        <v>0</v>
      </c>
      <c r="D12" s="386">
        <v>400196</v>
      </c>
      <c r="E12" s="387">
        <v>16142</v>
      </c>
      <c r="F12" s="387">
        <v>19492</v>
      </c>
      <c r="G12" s="387">
        <v>435830</v>
      </c>
      <c r="H12" s="388">
        <v>4.4723860220728266E-2</v>
      </c>
      <c r="I12" s="379"/>
      <c r="J12" s="386">
        <v>97669.719450770033</v>
      </c>
      <c r="K12" s="387">
        <v>4382.0836499300012</v>
      </c>
      <c r="L12" s="387">
        <v>6622.2960835700042</v>
      </c>
      <c r="M12" s="387">
        <v>108674.09918427005</v>
      </c>
      <c r="N12" s="388">
        <v>6.0937207055575426E-2</v>
      </c>
      <c r="O12" s="107"/>
      <c r="P12" s="107"/>
      <c r="Q12" s="107" t="s">
        <v>43</v>
      </c>
      <c r="R12" s="107" t="s">
        <v>1</v>
      </c>
      <c r="S12" s="389">
        <v>4587806</v>
      </c>
      <c r="T12" s="389">
        <v>197966</v>
      </c>
      <c r="U12" s="389">
        <v>296626</v>
      </c>
      <c r="V12" s="389">
        <v>5082398</v>
      </c>
      <c r="W12" s="390">
        <v>5.8363394602311741E-2</v>
      </c>
      <c r="X12" s="391"/>
      <c r="Y12" s="389">
        <v>1185305.58654708</v>
      </c>
      <c r="Z12" s="389">
        <v>55321.754173490001</v>
      </c>
      <c r="AA12" s="389">
        <v>105897.48005105001</v>
      </c>
      <c r="AB12" s="389">
        <v>1346524.8207716199</v>
      </c>
      <c r="AC12" s="390">
        <v>7.8645026380104857E-2</v>
      </c>
      <c r="AD12" s="107"/>
      <c r="AE12" s="107" t="s">
        <v>43</v>
      </c>
      <c r="AF12" s="107" t="s">
        <v>0</v>
      </c>
      <c r="AG12" s="107"/>
      <c r="AH12" s="107" t="s">
        <v>43</v>
      </c>
      <c r="AI12" s="336">
        <v>4.0323165159157653E-2</v>
      </c>
      <c r="AJ12" s="336">
        <v>6.0937207055575426E-2</v>
      </c>
      <c r="AK12" s="107"/>
      <c r="AL12" s="107" t="s">
        <v>1</v>
      </c>
      <c r="AM12" s="336">
        <v>4.1084838036470894E-2</v>
      </c>
      <c r="AN12" s="336">
        <v>7.8645026380104857E-2</v>
      </c>
    </row>
    <row r="13" spans="1:40" s="29" customFormat="1" x14ac:dyDescent="0.2">
      <c r="A13" s="107"/>
      <c r="B13" s="107" t="s">
        <v>44</v>
      </c>
      <c r="C13" s="386" t="s">
        <v>0</v>
      </c>
      <c r="D13" s="387">
        <v>403605</v>
      </c>
      <c r="E13" s="387">
        <v>14961</v>
      </c>
      <c r="F13" s="387">
        <v>19429</v>
      </c>
      <c r="G13" s="387">
        <v>437995</v>
      </c>
      <c r="H13" s="388">
        <v>4.4358953869336408E-2</v>
      </c>
      <c r="I13" s="379"/>
      <c r="J13" s="386">
        <v>99391.866627610056</v>
      </c>
      <c r="K13" s="387">
        <v>4066.8764649399991</v>
      </c>
      <c r="L13" s="387">
        <v>6652.1276189300042</v>
      </c>
      <c r="M13" s="387">
        <v>110110.87071148008</v>
      </c>
      <c r="N13" s="388">
        <v>6.0412996245941576E-2</v>
      </c>
      <c r="O13" s="107"/>
      <c r="P13" s="107"/>
      <c r="Q13" s="107" t="s">
        <v>44</v>
      </c>
      <c r="R13" s="107" t="s">
        <v>1</v>
      </c>
      <c r="S13" s="389">
        <v>4627026</v>
      </c>
      <c r="T13" s="389">
        <v>178736</v>
      </c>
      <c r="U13" s="389">
        <v>293940</v>
      </c>
      <c r="V13" s="389">
        <v>5099702</v>
      </c>
      <c r="W13" s="390">
        <v>5.7638662023780998E-2</v>
      </c>
      <c r="X13" s="391"/>
      <c r="Y13" s="389">
        <v>1205848.31387716</v>
      </c>
      <c r="Z13" s="389">
        <v>50753.693778950008</v>
      </c>
      <c r="AA13" s="389">
        <v>105864.27648438001</v>
      </c>
      <c r="AB13" s="389">
        <v>1362466.2841404895</v>
      </c>
      <c r="AC13" s="390">
        <v>7.7700474291856933E-2</v>
      </c>
      <c r="AD13" s="107"/>
      <c r="AE13" s="107" t="s">
        <v>44</v>
      </c>
      <c r="AF13" s="107" t="s">
        <v>0</v>
      </c>
      <c r="AG13" s="107"/>
      <c r="AH13" s="107" t="s">
        <v>44</v>
      </c>
      <c r="AI13" s="336">
        <v>3.6934377492993428E-2</v>
      </c>
      <c r="AJ13" s="336">
        <v>6.0412996245941576E-2</v>
      </c>
      <c r="AK13" s="107"/>
      <c r="AL13" s="107" t="s">
        <v>1</v>
      </c>
      <c r="AM13" s="336">
        <v>3.7251339258620939E-2</v>
      </c>
      <c r="AN13" s="336">
        <v>7.7700474291856975E-2</v>
      </c>
    </row>
    <row r="14" spans="1:40" s="29" customFormat="1" x14ac:dyDescent="0.2">
      <c r="A14" s="107"/>
      <c r="B14" s="107" t="s">
        <v>45</v>
      </c>
      <c r="C14" s="386" t="s">
        <v>0</v>
      </c>
      <c r="D14" s="387">
        <v>403404</v>
      </c>
      <c r="E14" s="387">
        <v>16076</v>
      </c>
      <c r="F14" s="386">
        <v>19622</v>
      </c>
      <c r="G14" s="387">
        <v>439102</v>
      </c>
      <c r="H14" s="388">
        <v>4.4686655947820779E-2</v>
      </c>
      <c r="I14" s="379"/>
      <c r="J14" s="392">
        <v>98731.634796059938</v>
      </c>
      <c r="K14" s="392">
        <v>4340.9931868799995</v>
      </c>
      <c r="L14" s="392">
        <v>6708.3229644900021</v>
      </c>
      <c r="M14" s="392">
        <v>109780.95094742994</v>
      </c>
      <c r="N14" s="388">
        <v>6.1106438836573483E-2</v>
      </c>
      <c r="O14" s="107"/>
      <c r="P14" s="107"/>
      <c r="Q14" s="107" t="s">
        <v>45</v>
      </c>
      <c r="R14" s="107" t="s">
        <v>1</v>
      </c>
      <c r="S14" s="389">
        <v>4626507</v>
      </c>
      <c r="T14" s="389">
        <v>190970</v>
      </c>
      <c r="U14" s="389">
        <v>293063</v>
      </c>
      <c r="V14" s="389">
        <v>5110540</v>
      </c>
      <c r="W14" s="390">
        <v>5.7344820703878648E-2</v>
      </c>
      <c r="X14" s="391"/>
      <c r="Y14" s="389">
        <v>1200281.94458741</v>
      </c>
      <c r="Z14" s="389">
        <v>53675.439663730001</v>
      </c>
      <c r="AA14" s="389">
        <v>105430.57014638999</v>
      </c>
      <c r="AB14" s="389">
        <v>1359387.9543975298</v>
      </c>
      <c r="AC14" s="390">
        <v>7.7557381471072398E-2</v>
      </c>
      <c r="AD14" s="107"/>
      <c r="AE14" s="107" t="s">
        <v>45</v>
      </c>
      <c r="AF14" s="107" t="s">
        <v>0</v>
      </c>
      <c r="AG14" s="107"/>
      <c r="AH14" s="107" t="s">
        <v>45</v>
      </c>
      <c r="AI14" s="336">
        <v>3.9542317218209756E-2</v>
      </c>
      <c r="AJ14" s="336">
        <v>6.110643883657349E-2</v>
      </c>
      <c r="AK14" s="107"/>
      <c r="AL14" s="107" t="s">
        <v>1</v>
      </c>
      <c r="AM14" s="336">
        <v>3.9485004622921302E-2</v>
      </c>
      <c r="AN14" s="336">
        <v>7.7557381471072398E-2</v>
      </c>
    </row>
    <row r="15" spans="1:40" s="29" customFormat="1" x14ac:dyDescent="0.2">
      <c r="A15" s="107"/>
      <c r="B15" s="107" t="s">
        <v>46</v>
      </c>
      <c r="C15" s="386" t="s">
        <v>0</v>
      </c>
      <c r="D15" s="387">
        <v>406703</v>
      </c>
      <c r="E15" s="387">
        <v>14326</v>
      </c>
      <c r="F15" s="386">
        <v>19539</v>
      </c>
      <c r="G15" s="387">
        <v>440568</v>
      </c>
      <c r="H15" s="388">
        <v>4.4349566922699785E-2</v>
      </c>
      <c r="I15" s="393"/>
      <c r="J15" s="392">
        <v>100293.25028330012</v>
      </c>
      <c r="K15" s="392">
        <v>3912.5769256900007</v>
      </c>
      <c r="L15" s="392">
        <v>6721.1536631000026</v>
      </c>
      <c r="M15" s="392">
        <v>110926.98087209013</v>
      </c>
      <c r="N15" s="388">
        <v>6.0590792341586965E-2</v>
      </c>
      <c r="O15" s="107"/>
      <c r="P15" s="107"/>
      <c r="Q15" s="107" t="s">
        <v>46</v>
      </c>
      <c r="R15" s="107" t="s">
        <v>1</v>
      </c>
      <c r="S15" s="389">
        <v>4665140</v>
      </c>
      <c r="T15" s="389">
        <v>169529</v>
      </c>
      <c r="U15" s="389">
        <v>291543</v>
      </c>
      <c r="V15" s="389">
        <v>5126212</v>
      </c>
      <c r="W15" s="390">
        <v>5.6872989256004237E-2</v>
      </c>
      <c r="X15" s="391"/>
      <c r="Y15" s="389">
        <v>1219321.8335577301</v>
      </c>
      <c r="Z15" s="389">
        <v>48112.359253450013</v>
      </c>
      <c r="AA15" s="389">
        <v>105156.28578123997</v>
      </c>
      <c r="AB15" s="389">
        <v>1372590.4785924198</v>
      </c>
      <c r="AC15" s="390">
        <v>7.6611551239286535E-2</v>
      </c>
      <c r="AD15" s="107"/>
      <c r="AE15" s="107" t="s">
        <v>46</v>
      </c>
      <c r="AF15" s="107" t="s">
        <v>0</v>
      </c>
      <c r="AG15" s="107"/>
      <c r="AH15" s="107" t="s">
        <v>46</v>
      </c>
      <c r="AI15" s="336">
        <v>3.5271643516572332E-2</v>
      </c>
      <c r="AJ15" s="336">
        <v>6.0590792341586965E-2</v>
      </c>
      <c r="AK15" s="107"/>
      <c r="AL15" s="107" t="s">
        <v>1</v>
      </c>
      <c r="AM15" s="336">
        <v>3.5052231531424317E-2</v>
      </c>
      <c r="AN15" s="336">
        <v>7.6611551239286521E-2</v>
      </c>
    </row>
    <row r="16" spans="1:40" s="29" customFormat="1" x14ac:dyDescent="0.2">
      <c r="A16" s="107"/>
      <c r="B16" s="107" t="s">
        <v>47</v>
      </c>
      <c r="C16" s="386" t="s">
        <v>0</v>
      </c>
      <c r="D16" s="387">
        <v>407015</v>
      </c>
      <c r="E16" s="387">
        <v>14959</v>
      </c>
      <c r="F16" s="386">
        <v>19214</v>
      </c>
      <c r="G16" s="387">
        <v>441188</v>
      </c>
      <c r="H16" s="388">
        <v>4.3550595211111813E-2</v>
      </c>
      <c r="I16" s="393"/>
      <c r="J16" s="392">
        <v>99681.01395154999</v>
      </c>
      <c r="K16" s="392">
        <v>4065.4530996999997</v>
      </c>
      <c r="L16" s="392">
        <v>6624.0082759500019</v>
      </c>
      <c r="M16" s="392">
        <v>110370.47532719998</v>
      </c>
      <c r="N16" s="388">
        <v>6.0016125293587137E-2</v>
      </c>
      <c r="O16" s="107"/>
      <c r="P16" s="107"/>
      <c r="Q16" s="107" t="s">
        <v>47</v>
      </c>
      <c r="R16" s="107" t="s">
        <v>1</v>
      </c>
      <c r="S16" s="389">
        <v>4666473</v>
      </c>
      <c r="T16" s="389">
        <v>179401</v>
      </c>
      <c r="U16" s="389">
        <v>288408</v>
      </c>
      <c r="V16" s="389">
        <v>5134282</v>
      </c>
      <c r="W16" s="390">
        <v>5.6172995561989E-2</v>
      </c>
      <c r="X16" s="391"/>
      <c r="Y16" s="389">
        <v>1212521.2289846397</v>
      </c>
      <c r="Z16" s="389">
        <v>50537.302808539986</v>
      </c>
      <c r="AA16" s="389">
        <v>104298.93604735</v>
      </c>
      <c r="AB16" s="389">
        <v>1367357.4678405304</v>
      </c>
      <c r="AC16" s="390">
        <v>7.6277738996861952E-2</v>
      </c>
      <c r="AD16" s="107"/>
      <c r="AE16" s="107" t="s">
        <v>47</v>
      </c>
      <c r="AF16" s="107" t="s">
        <v>0</v>
      </c>
      <c r="AG16" s="107"/>
      <c r="AH16" s="107" t="s">
        <v>47</v>
      </c>
      <c r="AI16" s="336">
        <v>3.6834607150578243E-2</v>
      </c>
      <c r="AJ16" s="336">
        <v>6.0016125293587137E-2</v>
      </c>
      <c r="AK16" s="107"/>
      <c r="AL16" s="107" t="s">
        <v>1</v>
      </c>
      <c r="AM16" s="336">
        <v>3.6959832375328759E-2</v>
      </c>
      <c r="AN16" s="336">
        <v>7.6277738996861924E-2</v>
      </c>
    </row>
    <row r="17" spans="1:40" s="29" customFormat="1" x14ac:dyDescent="0.2">
      <c r="A17" s="107"/>
      <c r="B17" s="107" t="s">
        <v>48</v>
      </c>
      <c r="C17" s="386" t="s">
        <v>0</v>
      </c>
      <c r="D17" s="387">
        <v>409231</v>
      </c>
      <c r="E17" s="387">
        <v>13950</v>
      </c>
      <c r="F17" s="386">
        <v>19212</v>
      </c>
      <c r="G17" s="387">
        <v>442393</v>
      </c>
      <c r="H17" s="388">
        <v>4.3427450253507631E-2</v>
      </c>
      <c r="I17" s="393"/>
      <c r="J17" s="392">
        <v>101061.95285185</v>
      </c>
      <c r="K17" s="392">
        <v>3808.1827591099996</v>
      </c>
      <c r="L17" s="392">
        <v>6670.1955336599995</v>
      </c>
      <c r="M17" s="392">
        <v>111540.33114462001</v>
      </c>
      <c r="N17" s="388">
        <v>5.980075068103944E-2</v>
      </c>
      <c r="O17" s="107"/>
      <c r="P17" s="107"/>
      <c r="Q17" s="107" t="s">
        <v>48</v>
      </c>
      <c r="R17" s="107" t="s">
        <v>1</v>
      </c>
      <c r="S17" s="389">
        <v>4693376</v>
      </c>
      <c r="T17" s="389">
        <v>162497</v>
      </c>
      <c r="U17" s="389">
        <v>289226</v>
      </c>
      <c r="V17" s="389">
        <v>5145099</v>
      </c>
      <c r="W17" s="390">
        <v>5.6213884319815811E-2</v>
      </c>
      <c r="X17" s="391"/>
      <c r="Y17" s="389">
        <v>1229289.4141009497</v>
      </c>
      <c r="Z17" s="389">
        <v>46132.048463939995</v>
      </c>
      <c r="AA17" s="389">
        <v>105149.99160667999</v>
      </c>
      <c r="AB17" s="389">
        <v>1380571.4541715703</v>
      </c>
      <c r="AC17" s="390">
        <v>7.6164106746489713E-2</v>
      </c>
      <c r="AD17" s="107"/>
      <c r="AE17" s="107" t="s">
        <v>48</v>
      </c>
      <c r="AF17" s="107" t="s">
        <v>0</v>
      </c>
      <c r="AG17" s="107"/>
      <c r="AH17" s="107" t="s">
        <v>48</v>
      </c>
      <c r="AI17" s="336">
        <v>3.4141755901481219E-2</v>
      </c>
      <c r="AJ17" s="336">
        <v>5.980075068103944E-2</v>
      </c>
      <c r="AK17" s="107"/>
      <c r="AL17" s="107" t="s">
        <v>1</v>
      </c>
      <c r="AM17" s="336">
        <v>3.3415183491260964E-2</v>
      </c>
      <c r="AN17" s="336">
        <v>7.6164106746489699E-2</v>
      </c>
    </row>
    <row r="18" spans="1:40" s="29" customFormat="1" x14ac:dyDescent="0.2">
      <c r="A18" s="107"/>
      <c r="B18" s="107" t="s">
        <v>49</v>
      </c>
      <c r="C18" s="386" t="s">
        <v>0</v>
      </c>
      <c r="D18" s="387">
        <v>410376</v>
      </c>
      <c r="E18" s="387">
        <v>13472</v>
      </c>
      <c r="F18" s="386">
        <v>19038</v>
      </c>
      <c r="G18" s="387">
        <v>442886</v>
      </c>
      <c r="H18" s="388">
        <v>4.2986231219772131E-2</v>
      </c>
      <c r="I18" s="393"/>
      <c r="J18" s="392">
        <v>100976.8651861199</v>
      </c>
      <c r="K18" s="392">
        <v>3649.5893952699998</v>
      </c>
      <c r="L18" s="392">
        <v>6610.0058081199995</v>
      </c>
      <c r="M18" s="392">
        <v>111236.4603895099</v>
      </c>
      <c r="N18" s="388">
        <v>5.9423014585093296E-2</v>
      </c>
      <c r="O18" s="107"/>
      <c r="P18" s="107"/>
      <c r="Q18" s="107" t="s">
        <v>49</v>
      </c>
      <c r="R18" s="107" t="s">
        <v>1</v>
      </c>
      <c r="S18" s="389">
        <v>4699327</v>
      </c>
      <c r="T18" s="389">
        <v>160253</v>
      </c>
      <c r="U18" s="389">
        <v>288087</v>
      </c>
      <c r="V18" s="389">
        <v>5147667</v>
      </c>
      <c r="W18" s="390">
        <v>5.5964575797152381E-2</v>
      </c>
      <c r="X18" s="391"/>
      <c r="Y18" s="389">
        <v>1226655.9842405398</v>
      </c>
      <c r="Z18" s="389">
        <v>45000.843678949997</v>
      </c>
      <c r="AA18" s="389">
        <v>104558.67558838004</v>
      </c>
      <c r="AB18" s="389">
        <v>1376215.50350787</v>
      </c>
      <c r="AC18" s="390">
        <v>7.5975510609979188E-2</v>
      </c>
      <c r="AD18" s="107"/>
      <c r="AE18" s="107" t="s">
        <v>49</v>
      </c>
      <c r="AF18" s="107" t="s">
        <v>0</v>
      </c>
      <c r="AG18" s="107"/>
      <c r="AH18" s="107" t="s">
        <v>49</v>
      </c>
      <c r="AI18" s="336">
        <v>3.2809290968900451E-2</v>
      </c>
      <c r="AJ18" s="336">
        <v>5.9423014585093296E-2</v>
      </c>
      <c r="AK18" s="107"/>
      <c r="AL18" s="107" t="s">
        <v>1</v>
      </c>
      <c r="AM18" s="336">
        <v>3.269898032993105E-2</v>
      </c>
      <c r="AN18" s="336">
        <v>7.5975510609979188E-2</v>
      </c>
    </row>
    <row r="19" spans="1:40" s="29" customFormat="1" x14ac:dyDescent="0.2">
      <c r="A19" s="107"/>
      <c r="B19" s="107" t="s">
        <v>50</v>
      </c>
      <c r="C19" s="386" t="s">
        <v>0</v>
      </c>
      <c r="D19" s="387">
        <v>412272</v>
      </c>
      <c r="E19" s="387">
        <v>12398</v>
      </c>
      <c r="F19" s="386">
        <v>19467</v>
      </c>
      <c r="G19" s="387">
        <v>444137</v>
      </c>
      <c r="H19" s="388">
        <v>4.383107014277126E-2</v>
      </c>
      <c r="I19" s="393"/>
      <c r="J19" s="392">
        <v>102352.56572715998</v>
      </c>
      <c r="K19" s="392">
        <v>3391.2860491500005</v>
      </c>
      <c r="L19" s="392">
        <v>6779.1831900400039</v>
      </c>
      <c r="M19" s="392">
        <v>112523.03496634998</v>
      </c>
      <c r="N19" s="388">
        <v>6.0247070229374096E-2</v>
      </c>
      <c r="O19" s="107"/>
      <c r="P19" s="107"/>
      <c r="Q19" s="107" t="s">
        <v>50</v>
      </c>
      <c r="R19" s="107" t="s">
        <v>1</v>
      </c>
      <c r="S19" s="389">
        <v>4729523</v>
      </c>
      <c r="T19" s="389">
        <v>144631</v>
      </c>
      <c r="U19" s="389">
        <v>290012</v>
      </c>
      <c r="V19" s="389">
        <v>5164166</v>
      </c>
      <c r="W19" s="390">
        <v>5.6158535569925519E-2</v>
      </c>
      <c r="X19" s="391"/>
      <c r="Y19" s="389">
        <v>1245911.6393033501</v>
      </c>
      <c r="Z19" s="389">
        <v>41058.43927214</v>
      </c>
      <c r="AA19" s="389">
        <v>105528.75429682001</v>
      </c>
      <c r="AB19" s="389">
        <v>1392498.83287231</v>
      </c>
      <c r="AC19" s="390">
        <v>7.5783729081586107E-2</v>
      </c>
      <c r="AD19" s="107"/>
      <c r="AE19" s="107" t="s">
        <v>50</v>
      </c>
      <c r="AF19" s="107" t="s">
        <v>0</v>
      </c>
      <c r="AG19" s="107"/>
      <c r="AH19" s="107" t="s">
        <v>50</v>
      </c>
      <c r="AI19" s="336">
        <v>3.0138593845821567E-2</v>
      </c>
      <c r="AJ19" s="336">
        <v>6.0247070229374089E-2</v>
      </c>
      <c r="AK19" s="107"/>
      <c r="AL19" s="107" t="s">
        <v>1</v>
      </c>
      <c r="AM19" s="336">
        <v>2.9485438912324746E-2</v>
      </c>
      <c r="AN19" s="336">
        <v>7.5783729081586121E-2</v>
      </c>
    </row>
    <row r="20" spans="1:40" s="29" customFormat="1" x14ac:dyDescent="0.2">
      <c r="A20" s="107">
        <v>2019</v>
      </c>
      <c r="B20" s="107" t="s">
        <v>39</v>
      </c>
      <c r="C20" s="386" t="s">
        <v>0</v>
      </c>
      <c r="D20" s="386">
        <v>408420</v>
      </c>
      <c r="E20" s="387">
        <v>16268</v>
      </c>
      <c r="F20" s="387">
        <v>19636</v>
      </c>
      <c r="G20" s="387">
        <v>444324</v>
      </c>
      <c r="H20" s="388">
        <v>4.4192976296576369E-2</v>
      </c>
      <c r="I20" s="379"/>
      <c r="J20" s="386">
        <v>103710.77771883</v>
      </c>
      <c r="K20" s="387">
        <v>4455.6328944199995</v>
      </c>
      <c r="L20" s="387">
        <v>7110.8330313199976</v>
      </c>
      <c r="M20" s="387">
        <v>115277.24364456999</v>
      </c>
      <c r="N20" s="388">
        <v>6.1684620541800628E-2</v>
      </c>
      <c r="O20" s="107"/>
      <c r="P20" s="107">
        <v>2019</v>
      </c>
      <c r="Q20" s="107" t="s">
        <v>39</v>
      </c>
      <c r="R20" s="107" t="s">
        <v>1</v>
      </c>
      <c r="S20" s="389">
        <v>4677706</v>
      </c>
      <c r="T20" s="389">
        <v>191588</v>
      </c>
      <c r="U20" s="389">
        <v>290506</v>
      </c>
      <c r="V20" s="389">
        <v>5159800</v>
      </c>
      <c r="W20" s="390">
        <v>5.6301794643203222E-2</v>
      </c>
      <c r="X20" s="391"/>
      <c r="Y20" s="389">
        <v>1263017.1620748397</v>
      </c>
      <c r="Z20" s="389">
        <v>54746.202005899991</v>
      </c>
      <c r="AA20" s="389">
        <v>109925.78364714998</v>
      </c>
      <c r="AB20" s="389">
        <v>1427689.1477278899</v>
      </c>
      <c r="AC20" s="390">
        <v>7.699560077352445E-2</v>
      </c>
      <c r="AD20" s="107"/>
      <c r="AE20" s="107" t="s">
        <v>39</v>
      </c>
      <c r="AF20" s="107" t="s">
        <v>0</v>
      </c>
      <c r="AG20" s="107">
        <v>2019</v>
      </c>
      <c r="AH20" s="107" t="s">
        <v>39</v>
      </c>
      <c r="AI20" s="336">
        <v>3.8651452390359761E-2</v>
      </c>
      <c r="AJ20" s="336">
        <v>6.1684620541800628E-2</v>
      </c>
      <c r="AK20" s="107"/>
      <c r="AL20" s="107" t="s">
        <v>1</v>
      </c>
      <c r="AM20" s="336">
        <v>3.8346023777673439E-2</v>
      </c>
      <c r="AN20" s="336">
        <v>7.699560077352445E-2</v>
      </c>
    </row>
    <row r="21" spans="1:40" s="29" customFormat="1" x14ac:dyDescent="0.2">
      <c r="A21" s="107"/>
      <c r="B21" s="107" t="s">
        <v>40</v>
      </c>
      <c r="C21" s="386" t="s">
        <v>0</v>
      </c>
      <c r="D21" s="386">
        <v>411186</v>
      </c>
      <c r="E21" s="387">
        <v>14182</v>
      </c>
      <c r="F21" s="387">
        <v>19996</v>
      </c>
      <c r="G21" s="387">
        <v>445364</v>
      </c>
      <c r="H21" s="388">
        <v>4.4898105819060362E-2</v>
      </c>
      <c r="I21" s="379"/>
      <c r="J21" s="386">
        <v>105221.97193958996</v>
      </c>
      <c r="K21" s="387">
        <v>3910.9009963199983</v>
      </c>
      <c r="L21" s="387">
        <v>7216.4552163499984</v>
      </c>
      <c r="M21" s="387">
        <v>116349.32815225996</v>
      </c>
      <c r="N21" s="388">
        <v>6.2024038565192403E-2</v>
      </c>
      <c r="O21" s="107"/>
      <c r="P21" s="107"/>
      <c r="Q21" s="107" t="s">
        <v>40</v>
      </c>
      <c r="R21" s="107" t="s">
        <v>1</v>
      </c>
      <c r="S21" s="389">
        <v>4710902</v>
      </c>
      <c r="T21" s="389">
        <v>165624</v>
      </c>
      <c r="U21" s="389">
        <v>293944</v>
      </c>
      <c r="V21" s="389">
        <v>5170470</v>
      </c>
      <c r="W21" s="390">
        <v>5.6850537765425584E-2</v>
      </c>
      <c r="X21" s="391"/>
      <c r="Y21" s="389">
        <v>1281604.8156382099</v>
      </c>
      <c r="Z21" s="389">
        <v>47781.350793920006</v>
      </c>
      <c r="AA21" s="389">
        <v>110769.34604606</v>
      </c>
      <c r="AB21" s="389">
        <v>1440155.5124781895</v>
      </c>
      <c r="AC21" s="390">
        <v>7.6914850574331631E-2</v>
      </c>
      <c r="AD21" s="107"/>
      <c r="AE21" s="107" t="s">
        <v>40</v>
      </c>
      <c r="AF21" s="107" t="s">
        <v>0</v>
      </c>
      <c r="AG21" s="107"/>
      <c r="AH21" s="107" t="s">
        <v>40</v>
      </c>
      <c r="AI21" s="336">
        <v>3.3613438585584417E-2</v>
      </c>
      <c r="AJ21" s="336">
        <v>6.202403856519241E-2</v>
      </c>
      <c r="AK21" s="107"/>
      <c r="AL21" s="107" t="s">
        <v>1</v>
      </c>
      <c r="AM21" s="336">
        <v>3.3177910565851919E-2</v>
      </c>
      <c r="AN21" s="336">
        <v>7.6914850574331672E-2</v>
      </c>
    </row>
    <row r="22" spans="1:40" s="29" customFormat="1" x14ac:dyDescent="0.2">
      <c r="A22" s="107"/>
      <c r="B22" s="107" t="s">
        <v>41</v>
      </c>
      <c r="C22" s="386" t="s">
        <v>0</v>
      </c>
      <c r="D22" s="386">
        <v>410713</v>
      </c>
      <c r="E22" s="387">
        <v>14968</v>
      </c>
      <c r="F22" s="387">
        <v>20175</v>
      </c>
      <c r="G22" s="387">
        <v>445856</v>
      </c>
      <c r="H22" s="388">
        <v>4.5250035886025983E-2</v>
      </c>
      <c r="I22" s="379"/>
      <c r="J22" s="386">
        <v>104490.20876656003</v>
      </c>
      <c r="K22" s="387">
        <v>4109.9473921599993</v>
      </c>
      <c r="L22" s="387">
        <v>7248.2097878699997</v>
      </c>
      <c r="M22" s="387">
        <v>115848.36594659003</v>
      </c>
      <c r="N22" s="388">
        <v>6.2566353255355089E-2</v>
      </c>
      <c r="O22" s="107"/>
      <c r="P22" s="107"/>
      <c r="Q22" s="107" t="s">
        <v>41</v>
      </c>
      <c r="R22" s="107" t="s">
        <v>1</v>
      </c>
      <c r="S22" s="389">
        <v>4708102</v>
      </c>
      <c r="T22" s="389">
        <v>173063</v>
      </c>
      <c r="U22" s="389">
        <v>295428</v>
      </c>
      <c r="V22" s="389">
        <v>5176593</v>
      </c>
      <c r="W22" s="390">
        <v>5.7069968606765109E-2</v>
      </c>
      <c r="X22" s="391"/>
      <c r="Y22" s="389">
        <v>1275838.70166459</v>
      </c>
      <c r="Z22" s="389">
        <v>49441.491622039997</v>
      </c>
      <c r="AA22" s="389">
        <v>110903.09932340996</v>
      </c>
      <c r="AB22" s="389">
        <v>1436183.2926100395</v>
      </c>
      <c r="AC22" s="390">
        <v>7.7220714023111092E-2</v>
      </c>
      <c r="AD22" s="107"/>
      <c r="AE22" s="107" t="s">
        <v>41</v>
      </c>
      <c r="AF22" s="107" t="s">
        <v>0</v>
      </c>
      <c r="AG22" s="107"/>
      <c r="AH22" s="107" t="s">
        <v>41</v>
      </c>
      <c r="AI22" s="336">
        <v>3.5476956093233307E-2</v>
      </c>
      <c r="AJ22" s="336">
        <v>6.2566353255355076E-2</v>
      </c>
      <c r="AK22" s="107"/>
      <c r="AL22" s="107" t="s">
        <v>1</v>
      </c>
      <c r="AM22" s="336">
        <v>3.4425613970336465E-2</v>
      </c>
      <c r="AN22" s="336">
        <v>7.7220714023111106E-2</v>
      </c>
    </row>
    <row r="23" spans="1:40" s="29" customFormat="1" x14ac:dyDescent="0.2">
      <c r="A23" s="107"/>
      <c r="B23" s="107" t="s">
        <v>42</v>
      </c>
      <c r="C23" s="386" t="s">
        <v>0</v>
      </c>
      <c r="D23" s="386">
        <v>412033</v>
      </c>
      <c r="E23" s="387">
        <v>14129</v>
      </c>
      <c r="F23" s="387">
        <v>19980</v>
      </c>
      <c r="G23" s="387">
        <v>446142</v>
      </c>
      <c r="H23" s="388">
        <v>4.4783947711715101E-2</v>
      </c>
      <c r="I23" s="379"/>
      <c r="J23" s="386">
        <v>105482.28728323997</v>
      </c>
      <c r="K23" s="387">
        <v>3925.4177807999981</v>
      </c>
      <c r="L23" s="387">
        <v>7162.9046507300027</v>
      </c>
      <c r="M23" s="387">
        <v>116570.60971476998</v>
      </c>
      <c r="N23" s="388">
        <v>6.1446917608619429E-2</v>
      </c>
      <c r="O23" s="107"/>
      <c r="P23" s="107"/>
      <c r="Q23" s="107" t="s">
        <v>42</v>
      </c>
      <c r="R23" s="107" t="s">
        <v>1</v>
      </c>
      <c r="S23" s="389">
        <v>4724294</v>
      </c>
      <c r="T23" s="389">
        <v>162157</v>
      </c>
      <c r="U23" s="389">
        <v>297785</v>
      </c>
      <c r="V23" s="389">
        <v>5184236</v>
      </c>
      <c r="W23" s="390">
        <v>5.7440479175716534E-2</v>
      </c>
      <c r="X23" s="391"/>
      <c r="Y23" s="389">
        <v>1287208.3278814699</v>
      </c>
      <c r="Z23" s="389">
        <v>46740.482176019999</v>
      </c>
      <c r="AA23" s="389">
        <v>111577.29408832001</v>
      </c>
      <c r="AB23" s="389">
        <v>1445526.10414581</v>
      </c>
      <c r="AC23" s="390">
        <v>7.7188017406474491E-2</v>
      </c>
      <c r="AD23" s="107"/>
      <c r="AE23" s="107" t="s">
        <v>42</v>
      </c>
      <c r="AF23" s="107" t="s">
        <v>0</v>
      </c>
      <c r="AG23" s="107"/>
      <c r="AH23" s="107" t="s">
        <v>42</v>
      </c>
      <c r="AI23" s="336">
        <v>3.3674163585528813E-2</v>
      </c>
      <c r="AJ23" s="336">
        <v>6.1446917608619429E-2</v>
      </c>
      <c r="AK23" s="107"/>
      <c r="AL23" s="107" t="s">
        <v>1</v>
      </c>
      <c r="AM23" s="336">
        <v>3.233458188127282E-2</v>
      </c>
      <c r="AN23" s="336">
        <v>7.7188017406474463E-2</v>
      </c>
    </row>
    <row r="24" spans="1:40" s="29" customFormat="1" x14ac:dyDescent="0.2">
      <c r="A24" s="107"/>
      <c r="B24" s="107" t="s">
        <v>43</v>
      </c>
      <c r="C24" s="386" t="s">
        <v>0</v>
      </c>
      <c r="D24" s="386">
        <v>411307</v>
      </c>
      <c r="E24" s="387">
        <v>15292</v>
      </c>
      <c r="F24" s="387">
        <v>20238</v>
      </c>
      <c r="G24" s="387">
        <v>446837</v>
      </c>
      <c r="H24" s="388">
        <v>4.5291683544558752E-2</v>
      </c>
      <c r="I24" s="379"/>
      <c r="J24" s="386">
        <v>104550.21966731992</v>
      </c>
      <c r="K24" s="387">
        <v>4245.0411853899996</v>
      </c>
      <c r="L24" s="387">
        <v>7286.4540767299968</v>
      </c>
      <c r="M24" s="387">
        <v>116081.71492943991</v>
      </c>
      <c r="N24" s="388">
        <v>6.2770041613867067E-2</v>
      </c>
      <c r="O24" s="107"/>
      <c r="P24" s="107"/>
      <c r="Q24" s="107" t="s">
        <v>43</v>
      </c>
      <c r="R24" s="107" t="s">
        <v>1</v>
      </c>
      <c r="S24" s="389">
        <v>4723202</v>
      </c>
      <c r="T24" s="389">
        <v>173503</v>
      </c>
      <c r="U24" s="389">
        <v>300672</v>
      </c>
      <c r="V24" s="389">
        <v>5197377</v>
      </c>
      <c r="W24" s="390">
        <v>5.7850719699571534E-2</v>
      </c>
      <c r="X24" s="391"/>
      <c r="Y24" s="389">
        <v>1279750.0232049196</v>
      </c>
      <c r="Z24" s="389">
        <v>49845.320383099999</v>
      </c>
      <c r="AA24" s="389">
        <v>112879.70349054001</v>
      </c>
      <c r="AB24" s="389">
        <v>1442475.0470785594</v>
      </c>
      <c r="AC24" s="390">
        <v>7.8254181047467633E-2</v>
      </c>
      <c r="AD24" s="107"/>
      <c r="AE24" s="107" t="s">
        <v>43</v>
      </c>
      <c r="AF24" s="107" t="s">
        <v>0</v>
      </c>
      <c r="AG24" s="107"/>
      <c r="AH24" s="107" t="s">
        <v>43</v>
      </c>
      <c r="AI24" s="336">
        <v>3.6569421704101643E-2</v>
      </c>
      <c r="AJ24" s="336">
        <v>6.2770041613867067E-2</v>
      </c>
      <c r="AK24" s="107"/>
      <c r="AL24" s="107" t="s">
        <v>1</v>
      </c>
      <c r="AM24" s="336">
        <v>3.4555412576495921E-2</v>
      </c>
      <c r="AN24" s="336">
        <v>7.8254181047467647E-2</v>
      </c>
    </row>
    <row r="25" spans="1:40" s="29" customFormat="1" x14ac:dyDescent="0.2">
      <c r="A25" s="107"/>
      <c r="B25" s="107" t="s">
        <v>44</v>
      </c>
      <c r="C25" s="386" t="s">
        <v>0</v>
      </c>
      <c r="D25" s="387">
        <v>412977</v>
      </c>
      <c r="E25" s="387">
        <v>14497</v>
      </c>
      <c r="F25" s="387">
        <v>20572</v>
      </c>
      <c r="G25" s="387">
        <v>448046</v>
      </c>
      <c r="H25" s="388">
        <v>4.5914928377889769E-2</v>
      </c>
      <c r="I25" s="379"/>
      <c r="J25" s="386">
        <v>105781.80117108996</v>
      </c>
      <c r="K25" s="387">
        <v>4060.8855642099993</v>
      </c>
      <c r="L25" s="387">
        <v>7441.7492908399963</v>
      </c>
      <c r="M25" s="387">
        <v>117284.43602613996</v>
      </c>
      <c r="N25" s="388">
        <v>6.3450441874328536E-2</v>
      </c>
      <c r="O25" s="107"/>
      <c r="P25" s="107"/>
      <c r="Q25" s="107" t="s">
        <v>44</v>
      </c>
      <c r="R25" s="107" t="s">
        <v>1</v>
      </c>
      <c r="S25" s="389">
        <v>4747472</v>
      </c>
      <c r="T25" s="389">
        <v>165496</v>
      </c>
      <c r="U25" s="389">
        <v>301593</v>
      </c>
      <c r="V25" s="389">
        <v>5214561</v>
      </c>
      <c r="W25" s="390">
        <v>5.7836699963812868E-2</v>
      </c>
      <c r="X25" s="391"/>
      <c r="Y25" s="389">
        <v>1295922.7770073398</v>
      </c>
      <c r="Z25" s="389">
        <v>48316.622743290005</v>
      </c>
      <c r="AA25" s="389">
        <v>114015.88434871998</v>
      </c>
      <c r="AB25" s="389">
        <v>1458255.2840993498</v>
      </c>
      <c r="AC25" s="390">
        <v>7.8186505196954373E-2</v>
      </c>
      <c r="AD25" s="107"/>
      <c r="AE25" s="107" t="s">
        <v>44</v>
      </c>
      <c r="AF25" s="107" t="s">
        <v>0</v>
      </c>
      <c r="AG25" s="107"/>
      <c r="AH25" s="107" t="s">
        <v>44</v>
      </c>
      <c r="AI25" s="336">
        <v>3.4624249404285178E-2</v>
      </c>
      <c r="AJ25" s="336">
        <v>6.3450441874328536E-2</v>
      </c>
      <c r="AK25" s="107"/>
      <c r="AL25" s="107" t="s">
        <v>1</v>
      </c>
      <c r="AM25" s="336">
        <v>3.3133171722488496E-2</v>
      </c>
      <c r="AN25" s="336">
        <v>7.8186505196954373E-2</v>
      </c>
    </row>
    <row r="26" spans="1:40" s="29" customFormat="1" x14ac:dyDescent="0.2">
      <c r="A26" s="107"/>
      <c r="B26" s="107" t="s">
        <v>45</v>
      </c>
      <c r="C26" s="386" t="s">
        <v>0</v>
      </c>
      <c r="D26" s="387">
        <v>412184</v>
      </c>
      <c r="E26" s="387">
        <v>16203</v>
      </c>
      <c r="F26" s="386">
        <v>20852</v>
      </c>
      <c r="G26" s="387">
        <v>449239</v>
      </c>
      <c r="H26" s="388">
        <v>4.6416272852535065E-2</v>
      </c>
      <c r="I26" s="379"/>
      <c r="J26" s="392">
        <v>104691.27887136007</v>
      </c>
      <c r="K26" s="392">
        <v>4461.4917545199987</v>
      </c>
      <c r="L26" s="392">
        <v>7500.6194400399991</v>
      </c>
      <c r="M26" s="392">
        <v>116653.39006592007</v>
      </c>
      <c r="N26" s="388">
        <v>6.4298340886633873E-2</v>
      </c>
      <c r="O26" s="107"/>
      <c r="P26" s="107"/>
      <c r="Q26" s="107" t="s">
        <v>45</v>
      </c>
      <c r="R26" s="107" t="s">
        <v>1</v>
      </c>
      <c r="S26" s="389">
        <v>4739766</v>
      </c>
      <c r="T26" s="389">
        <v>183389</v>
      </c>
      <c r="U26" s="389">
        <v>302421</v>
      </c>
      <c r="V26" s="389">
        <v>5225576</v>
      </c>
      <c r="W26" s="390">
        <v>5.7873237323502712E-2</v>
      </c>
      <c r="X26" s="391"/>
      <c r="Y26" s="389">
        <v>1282963.23734515</v>
      </c>
      <c r="Z26" s="389">
        <v>52822.763544469984</v>
      </c>
      <c r="AA26" s="389">
        <v>113697.54128744999</v>
      </c>
      <c r="AB26" s="389">
        <v>1449483.5421770704</v>
      </c>
      <c r="AC26" s="390">
        <v>7.8440036039788705E-2</v>
      </c>
      <c r="AD26" s="107"/>
      <c r="AE26" s="107" t="s">
        <v>45</v>
      </c>
      <c r="AF26" s="107" t="s">
        <v>0</v>
      </c>
      <c r="AG26" s="107"/>
      <c r="AH26" s="107" t="s">
        <v>45</v>
      </c>
      <c r="AI26" s="336">
        <v>3.8245710236100627E-2</v>
      </c>
      <c r="AJ26" s="336">
        <v>6.4298340886633873E-2</v>
      </c>
      <c r="AK26" s="107"/>
      <c r="AL26" s="107" t="s">
        <v>1</v>
      </c>
      <c r="AM26" s="336">
        <v>3.6442472099498392E-2</v>
      </c>
      <c r="AN26" s="336">
        <v>7.8440036039788705E-2</v>
      </c>
    </row>
    <row r="27" spans="1:40" s="29" customFormat="1" x14ac:dyDescent="0.2">
      <c r="A27" s="107"/>
      <c r="B27" s="107" t="s">
        <v>46</v>
      </c>
      <c r="C27" s="386" t="s">
        <v>0</v>
      </c>
      <c r="D27" s="387">
        <v>410786</v>
      </c>
      <c r="E27" s="387">
        <v>15941</v>
      </c>
      <c r="F27" s="386">
        <v>21491</v>
      </c>
      <c r="G27" s="387">
        <v>448218</v>
      </c>
      <c r="H27" s="388">
        <v>4.7947650473653444E-2</v>
      </c>
      <c r="I27" s="393"/>
      <c r="J27" s="392">
        <v>105835.15050457999</v>
      </c>
      <c r="K27" s="392">
        <v>4434.6485291900008</v>
      </c>
      <c r="L27" s="392">
        <v>7683.6284536400017</v>
      </c>
      <c r="M27" s="392">
        <v>117953.42748740999</v>
      </c>
      <c r="N27" s="388">
        <v>6.5141205451279743E-2</v>
      </c>
      <c r="O27" s="107"/>
      <c r="P27" s="107"/>
      <c r="Q27" s="107" t="s">
        <v>46</v>
      </c>
      <c r="R27" s="107" t="s">
        <v>1</v>
      </c>
      <c r="S27" s="389">
        <v>4723302</v>
      </c>
      <c r="T27" s="389">
        <v>179056</v>
      </c>
      <c r="U27" s="389">
        <v>308139</v>
      </c>
      <c r="V27" s="389">
        <v>5210497</v>
      </c>
      <c r="W27" s="390">
        <v>5.9138120605385626E-2</v>
      </c>
      <c r="X27" s="391"/>
      <c r="Y27" s="389">
        <v>1297812.5106893198</v>
      </c>
      <c r="Z27" s="389">
        <v>52336.396562490001</v>
      </c>
      <c r="AA27" s="389">
        <v>115526.51320704997</v>
      </c>
      <c r="AB27" s="389">
        <v>1465675.42045886</v>
      </c>
      <c r="AC27" s="390">
        <v>7.8821348570396299E-2</v>
      </c>
      <c r="AD27" s="107"/>
      <c r="AE27" s="107" t="s">
        <v>46</v>
      </c>
      <c r="AF27" s="107" t="s">
        <v>0</v>
      </c>
      <c r="AG27" s="107"/>
      <c r="AH27" s="107" t="s">
        <v>46</v>
      </c>
      <c r="AI27" s="336">
        <v>3.7596605911798045E-2</v>
      </c>
      <c r="AJ27" s="336">
        <v>6.5141205451279743E-2</v>
      </c>
      <c r="AK27" s="107"/>
      <c r="AL27" s="107" t="s">
        <v>1</v>
      </c>
      <c r="AM27" s="336">
        <v>3.5708040014824707E-2</v>
      </c>
      <c r="AN27" s="336">
        <v>7.8821348570396299E-2</v>
      </c>
    </row>
    <row r="28" spans="1:40" s="29" customFormat="1" x14ac:dyDescent="0.2">
      <c r="A28" s="107"/>
      <c r="B28" s="107" t="s">
        <v>47</v>
      </c>
      <c r="C28" s="386" t="s">
        <v>0</v>
      </c>
      <c r="D28" s="387">
        <v>409840</v>
      </c>
      <c r="E28" s="387">
        <v>16909</v>
      </c>
      <c r="F28" s="386">
        <v>22359</v>
      </c>
      <c r="G28" s="387">
        <v>449108</v>
      </c>
      <c r="H28" s="388">
        <v>4.9785352298333585E-2</v>
      </c>
      <c r="I28" s="393"/>
      <c r="J28" s="392">
        <v>104849.74129202004</v>
      </c>
      <c r="K28" s="392">
        <v>4669.7737285099965</v>
      </c>
      <c r="L28" s="392">
        <v>7925.2200929600021</v>
      </c>
      <c r="M28" s="392">
        <v>117444.73511349005</v>
      </c>
      <c r="N28" s="388">
        <v>6.7480420346656203E-2</v>
      </c>
      <c r="O28" s="107"/>
      <c r="P28" s="107"/>
      <c r="Q28" s="107" t="s">
        <v>47</v>
      </c>
      <c r="R28" s="107" t="s">
        <v>1</v>
      </c>
      <c r="S28" s="389">
        <v>4712199</v>
      </c>
      <c r="T28" s="389">
        <v>195406</v>
      </c>
      <c r="U28" s="389">
        <v>317066</v>
      </c>
      <c r="V28" s="389">
        <v>5224671</v>
      </c>
      <c r="W28" s="390">
        <v>6.068630924320402E-2</v>
      </c>
      <c r="X28" s="391"/>
      <c r="Y28" s="389">
        <v>1287387.5199575298</v>
      </c>
      <c r="Z28" s="389">
        <v>56473.610046049995</v>
      </c>
      <c r="AA28" s="389">
        <v>118061.63864399001</v>
      </c>
      <c r="AB28" s="389">
        <v>1461922.7686475702</v>
      </c>
      <c r="AC28" s="390">
        <v>8.0757780900566484E-2</v>
      </c>
      <c r="AD28" s="107"/>
      <c r="AE28" s="107" t="s">
        <v>47</v>
      </c>
      <c r="AF28" s="107" t="s">
        <v>0</v>
      </c>
      <c r="AG28" s="107"/>
      <c r="AH28" s="107" t="s">
        <v>47</v>
      </c>
      <c r="AI28" s="336">
        <v>3.9761456518229335E-2</v>
      </c>
      <c r="AJ28" s="336">
        <v>6.7480420346656203E-2</v>
      </c>
      <c r="AK28" s="107"/>
      <c r="AL28" s="107" t="s">
        <v>1</v>
      </c>
      <c r="AM28" s="336">
        <v>3.8629680895040666E-2</v>
      </c>
      <c r="AN28" s="336">
        <v>8.0757780900566484E-2</v>
      </c>
    </row>
    <row r="29" spans="1:40" s="29" customFormat="1" x14ac:dyDescent="0.2">
      <c r="A29" s="107"/>
      <c r="B29" s="107" t="s">
        <v>48</v>
      </c>
      <c r="C29" s="386" t="s">
        <v>0</v>
      </c>
      <c r="D29" s="387">
        <v>411276</v>
      </c>
      <c r="E29" s="387">
        <v>15143</v>
      </c>
      <c r="F29" s="386">
        <v>23644</v>
      </c>
      <c r="G29" s="387">
        <v>450063</v>
      </c>
      <c r="H29" s="388">
        <v>5.253486734079451E-2</v>
      </c>
      <c r="I29" s="393"/>
      <c r="J29" s="392">
        <v>105217.58712254011</v>
      </c>
      <c r="K29" s="392">
        <v>4261.5015293699998</v>
      </c>
      <c r="L29" s="392">
        <v>8448.1035521100002</v>
      </c>
      <c r="M29" s="392">
        <v>117927.1922040201</v>
      </c>
      <c r="N29" s="388">
        <v>7.1638299820573584E-2</v>
      </c>
      <c r="O29" s="107"/>
      <c r="P29" s="107"/>
      <c r="Q29" s="107" t="s">
        <v>48</v>
      </c>
      <c r="R29" s="107" t="s">
        <v>1</v>
      </c>
      <c r="S29" s="389">
        <v>4722269</v>
      </c>
      <c r="T29" s="389">
        <v>180807</v>
      </c>
      <c r="U29" s="389">
        <v>332651</v>
      </c>
      <c r="V29" s="389">
        <v>5235727</v>
      </c>
      <c r="W29" s="390">
        <v>6.3534825249674021E-2</v>
      </c>
      <c r="X29" s="391"/>
      <c r="Y29" s="389">
        <v>1286483.4376375803</v>
      </c>
      <c r="Z29" s="389">
        <v>52925.169944760004</v>
      </c>
      <c r="AA29" s="389">
        <v>125349.21592608</v>
      </c>
      <c r="AB29" s="389">
        <v>1464757.82350842</v>
      </c>
      <c r="AC29" s="390">
        <v>8.5576751265161913E-2</v>
      </c>
      <c r="AD29" s="107"/>
      <c r="AE29" s="107" t="s">
        <v>48</v>
      </c>
      <c r="AF29" s="107" t="s">
        <v>0</v>
      </c>
      <c r="AG29" s="107"/>
      <c r="AH29" s="107" t="s">
        <v>48</v>
      </c>
      <c r="AI29" s="336">
        <v>3.6136716644600365E-2</v>
      </c>
      <c r="AJ29" s="336">
        <v>7.1638299820573584E-2</v>
      </c>
      <c r="AK29" s="107"/>
      <c r="AL29" s="107" t="s">
        <v>1</v>
      </c>
      <c r="AM29" s="336">
        <v>3.6132368843057261E-2</v>
      </c>
      <c r="AN29" s="336">
        <v>8.5576751265161913E-2</v>
      </c>
    </row>
    <row r="30" spans="1:40" s="29" customFormat="1" x14ac:dyDescent="0.2">
      <c r="A30" s="107"/>
      <c r="B30" s="107" t="s">
        <v>49</v>
      </c>
      <c r="C30" s="386" t="s">
        <v>0</v>
      </c>
      <c r="D30" s="387">
        <v>401805</v>
      </c>
      <c r="E30" s="387">
        <v>20650</v>
      </c>
      <c r="F30" s="386">
        <v>25210</v>
      </c>
      <c r="G30" s="387">
        <v>447665</v>
      </c>
      <c r="H30" s="388">
        <v>5.6314431550378075E-2</v>
      </c>
      <c r="I30" s="393"/>
      <c r="J30" s="392">
        <v>101521.00072647992</v>
      </c>
      <c r="K30" s="392">
        <v>5779.6005225700019</v>
      </c>
      <c r="L30" s="392">
        <v>8974.6734240999976</v>
      </c>
      <c r="M30" s="392">
        <v>116275.27467314992</v>
      </c>
      <c r="N30" s="388">
        <v>7.7184710587249322E-2</v>
      </c>
      <c r="O30" s="107"/>
      <c r="P30" s="107"/>
      <c r="Q30" s="107" t="s">
        <v>49</v>
      </c>
      <c r="R30" s="107" t="s">
        <v>1</v>
      </c>
      <c r="S30" s="389">
        <v>4617153</v>
      </c>
      <c r="T30" s="389">
        <v>236118</v>
      </c>
      <c r="U30" s="389">
        <v>354046</v>
      </c>
      <c r="V30" s="389">
        <v>5207317</v>
      </c>
      <c r="W30" s="390">
        <v>6.7990099316020125E-2</v>
      </c>
      <c r="X30" s="391"/>
      <c r="Y30" s="389">
        <v>1238302.1664426399</v>
      </c>
      <c r="Z30" s="389">
        <v>69046.87537186002</v>
      </c>
      <c r="AA30" s="389">
        <v>132868.86178867999</v>
      </c>
      <c r="AB30" s="389">
        <v>1440217.9036031801</v>
      </c>
      <c r="AC30" s="390">
        <v>9.2256082538805212E-2</v>
      </c>
      <c r="AD30" s="107"/>
      <c r="AE30" s="107" t="s">
        <v>49</v>
      </c>
      <c r="AF30" s="107" t="s">
        <v>0</v>
      </c>
      <c r="AG30" s="107"/>
      <c r="AH30" s="107" t="s">
        <v>49</v>
      </c>
      <c r="AI30" s="336">
        <v>4.970618679522773E-2</v>
      </c>
      <c r="AJ30" s="336">
        <v>7.7184710587249322E-2</v>
      </c>
      <c r="AK30" s="107"/>
      <c r="AL30" s="107" t="s">
        <v>1</v>
      </c>
      <c r="AM30" s="336">
        <v>4.7941964336866309E-2</v>
      </c>
      <c r="AN30" s="336">
        <v>9.2256082538805212E-2</v>
      </c>
    </row>
    <row r="31" spans="1:40" s="29" customFormat="1" x14ac:dyDescent="0.2">
      <c r="A31" s="107"/>
      <c r="B31" s="107" t="s">
        <v>50</v>
      </c>
      <c r="C31" s="386" t="s">
        <v>0</v>
      </c>
      <c r="D31" s="387">
        <v>399913</v>
      </c>
      <c r="E31" s="387">
        <v>16292</v>
      </c>
      <c r="F31" s="386">
        <v>32944</v>
      </c>
      <c r="G31" s="387">
        <v>449149</v>
      </c>
      <c r="H31" s="388">
        <v>7.3347597345201701E-2</v>
      </c>
      <c r="I31" s="393"/>
      <c r="J31" s="392">
        <v>101201.13715788</v>
      </c>
      <c r="K31" s="392">
        <v>4556.9134477699999</v>
      </c>
      <c r="L31" s="392">
        <v>11468.988219319996</v>
      </c>
      <c r="M31" s="392">
        <v>117227.03882496999</v>
      </c>
      <c r="N31" s="388">
        <v>9.7835689908061033E-2</v>
      </c>
      <c r="O31" s="107"/>
      <c r="P31" s="107"/>
      <c r="Q31" s="107" t="s">
        <v>50</v>
      </c>
      <c r="R31" s="107" t="s">
        <v>1</v>
      </c>
      <c r="S31" s="389">
        <v>4581746</v>
      </c>
      <c r="T31" s="389">
        <v>184666</v>
      </c>
      <c r="U31" s="389">
        <v>463726</v>
      </c>
      <c r="V31" s="389">
        <v>5230138</v>
      </c>
      <c r="W31" s="390">
        <v>8.8664199682685241E-2</v>
      </c>
      <c r="X31" s="391"/>
      <c r="Y31" s="389">
        <v>1225237.7114970102</v>
      </c>
      <c r="Z31" s="389">
        <v>54169.199341549996</v>
      </c>
      <c r="AA31" s="389">
        <v>169352.71501292003</v>
      </c>
      <c r="AB31" s="389">
        <v>1448759.6258514801</v>
      </c>
      <c r="AC31" s="390">
        <v>0.11689497138863619</v>
      </c>
      <c r="AD31" s="107"/>
      <c r="AE31" s="107" t="s">
        <v>50</v>
      </c>
      <c r="AF31" s="107" t="s">
        <v>0</v>
      </c>
      <c r="AG31" s="107"/>
      <c r="AH31" s="107" t="s">
        <v>50</v>
      </c>
      <c r="AI31" s="336">
        <v>3.8872545902774717E-2</v>
      </c>
      <c r="AJ31" s="336">
        <v>9.7835689908061033E-2</v>
      </c>
      <c r="AK31" s="107"/>
      <c r="AL31" s="107" t="s">
        <v>1</v>
      </c>
      <c r="AM31" s="336">
        <v>3.7390053101261096E-2</v>
      </c>
      <c r="AN31" s="336">
        <v>0.11689497138863619</v>
      </c>
    </row>
    <row r="32" spans="1:40" s="29" customFormat="1" x14ac:dyDescent="0.2">
      <c r="A32" s="107">
        <v>2020</v>
      </c>
      <c r="B32" s="107" t="s">
        <v>39</v>
      </c>
      <c r="C32" s="386" t="s">
        <v>0</v>
      </c>
      <c r="D32" s="387">
        <v>393711</v>
      </c>
      <c r="E32" s="387">
        <v>19704</v>
      </c>
      <c r="F32" s="386">
        <v>35663</v>
      </c>
      <c r="G32" s="387">
        <v>449078</v>
      </c>
      <c r="H32" s="388">
        <v>7.9413821207006352E-2</v>
      </c>
      <c r="I32" s="393"/>
      <c r="J32" s="392">
        <v>100020.24268983996</v>
      </c>
      <c r="K32" s="392">
        <v>5538.2212699300007</v>
      </c>
      <c r="L32" s="392">
        <v>12653.16079124</v>
      </c>
      <c r="M32" s="392">
        <v>118211.62475100995</v>
      </c>
      <c r="N32" s="388">
        <v>0.10703821064883803</v>
      </c>
      <c r="O32" s="107"/>
      <c r="P32" s="107">
        <v>2020</v>
      </c>
      <c r="Q32" s="107" t="s">
        <v>39</v>
      </c>
      <c r="R32" s="107" t="s">
        <v>1</v>
      </c>
      <c r="S32" s="389">
        <v>4506387</v>
      </c>
      <c r="T32" s="389">
        <v>221611</v>
      </c>
      <c r="U32" s="389">
        <v>500992</v>
      </c>
      <c r="V32" s="389">
        <v>5228990</v>
      </c>
      <c r="W32" s="390">
        <v>9.5810472003197561E-2</v>
      </c>
      <c r="X32" s="391"/>
      <c r="Y32" s="389">
        <v>1209772.2397908701</v>
      </c>
      <c r="Z32" s="389">
        <v>65672.029910030004</v>
      </c>
      <c r="AA32" s="389">
        <v>186565.44095883006</v>
      </c>
      <c r="AB32" s="389">
        <v>1462009.7106597295</v>
      </c>
      <c r="AC32" s="390">
        <v>0.12760889315478124</v>
      </c>
      <c r="AD32" s="107"/>
      <c r="AE32" s="107" t="s">
        <v>39</v>
      </c>
      <c r="AF32" s="107" t="s">
        <v>0</v>
      </c>
      <c r="AG32" s="107">
        <v>2020</v>
      </c>
      <c r="AH32" s="107" t="s">
        <v>39</v>
      </c>
      <c r="AI32" s="336">
        <v>4.685005625796277E-2</v>
      </c>
      <c r="AJ32" s="336">
        <v>0.10703821064883803</v>
      </c>
      <c r="AK32" s="107"/>
      <c r="AL32" s="107" t="s">
        <v>1</v>
      </c>
      <c r="AM32" s="336">
        <v>4.4919010750206032E-2</v>
      </c>
      <c r="AN32" s="336">
        <v>0.12760889315478124</v>
      </c>
    </row>
    <row r="33" spans="1:40" s="29" customFormat="1" x14ac:dyDescent="0.2">
      <c r="A33" s="107"/>
      <c r="B33" s="107" t="s">
        <v>40</v>
      </c>
      <c r="C33" s="386" t="s">
        <v>0</v>
      </c>
      <c r="D33" s="387">
        <v>393964</v>
      </c>
      <c r="E33" s="387">
        <v>17550</v>
      </c>
      <c r="F33" s="386">
        <v>37711</v>
      </c>
      <c r="G33" s="387">
        <v>449225</v>
      </c>
      <c r="H33" s="388">
        <v>8.3946797261951145E-2</v>
      </c>
      <c r="I33" s="393"/>
      <c r="J33" s="392">
        <v>100824.99007679999</v>
      </c>
      <c r="K33" s="392">
        <v>4983.1141107400035</v>
      </c>
      <c r="L33" s="392">
        <v>13361.795919449996</v>
      </c>
      <c r="M33" s="392">
        <v>119169.90010699</v>
      </c>
      <c r="N33" s="388">
        <v>0.11212391642062181</v>
      </c>
      <c r="O33" s="107"/>
      <c r="P33" s="107"/>
      <c r="Q33" s="107" t="s">
        <v>40</v>
      </c>
      <c r="R33" s="107" t="s">
        <v>1</v>
      </c>
      <c r="S33" s="389">
        <v>4504336</v>
      </c>
      <c r="T33" s="389">
        <v>199882</v>
      </c>
      <c r="U33" s="389">
        <v>532096</v>
      </c>
      <c r="V33" s="389">
        <v>5236314</v>
      </c>
      <c r="W33" s="390">
        <v>0.1016165187954733</v>
      </c>
      <c r="X33" s="391"/>
      <c r="Y33" s="389">
        <v>1218268.10058787</v>
      </c>
      <c r="Z33" s="389">
        <v>59808.148708120003</v>
      </c>
      <c r="AA33" s="389">
        <v>197595.28429974004</v>
      </c>
      <c r="AB33" s="389">
        <v>1475671.5335957301</v>
      </c>
      <c r="AC33" s="390">
        <v>0.1339019421336026</v>
      </c>
      <c r="AD33" s="107"/>
      <c r="AE33" s="107" t="s">
        <v>40</v>
      </c>
      <c r="AF33" s="107" t="s">
        <v>0</v>
      </c>
      <c r="AG33" s="107"/>
      <c r="AH33" s="107" t="s">
        <v>40</v>
      </c>
      <c r="AI33" s="336">
        <v>4.1815207584014039E-2</v>
      </c>
      <c r="AJ33" s="336">
        <v>0.11212391642062181</v>
      </c>
      <c r="AK33" s="107"/>
      <c r="AL33" s="107" t="s">
        <v>1</v>
      </c>
      <c r="AM33" s="336">
        <v>4.0529445304394437E-2</v>
      </c>
      <c r="AN33" s="336">
        <v>0.1339019421336026</v>
      </c>
    </row>
    <row r="34" spans="1:40" s="29" customFormat="1" x14ac:dyDescent="0.2">
      <c r="A34" s="107"/>
      <c r="B34" s="107" t="s">
        <v>41</v>
      </c>
      <c r="C34" s="386" t="s">
        <v>0</v>
      </c>
      <c r="D34" s="387">
        <v>395181</v>
      </c>
      <c r="E34" s="387">
        <v>16370</v>
      </c>
      <c r="F34" s="386">
        <v>38667</v>
      </c>
      <c r="G34" s="387">
        <v>450218</v>
      </c>
      <c r="H34" s="388">
        <v>8.5885060126427645E-2</v>
      </c>
      <c r="I34" s="393"/>
      <c r="J34" s="392">
        <v>100300.53790554001</v>
      </c>
      <c r="K34" s="392">
        <v>4672.4528213300027</v>
      </c>
      <c r="L34" s="392">
        <v>13688.895379629997</v>
      </c>
      <c r="M34" s="392">
        <v>118661.88610650002</v>
      </c>
      <c r="N34" s="388">
        <v>0.11536050731019142</v>
      </c>
      <c r="O34" s="107"/>
      <c r="P34" s="107"/>
      <c r="Q34" s="107" t="s">
        <v>41</v>
      </c>
      <c r="R34" s="107" t="s">
        <v>1</v>
      </c>
      <c r="S34" s="389">
        <v>4515468</v>
      </c>
      <c r="T34" s="389">
        <v>185014</v>
      </c>
      <c r="U34" s="389">
        <v>546951</v>
      </c>
      <c r="V34" s="389">
        <v>5247433</v>
      </c>
      <c r="W34" s="390">
        <v>0.10423210739422495</v>
      </c>
      <c r="X34" s="391"/>
      <c r="Y34" s="389">
        <v>1212303.4934991703</v>
      </c>
      <c r="Z34" s="389">
        <v>55675.983908280017</v>
      </c>
      <c r="AA34" s="389">
        <v>202791.17856412003</v>
      </c>
      <c r="AB34" s="389">
        <v>1470770.6559715699</v>
      </c>
      <c r="AC34" s="390">
        <v>0.13788089784138308</v>
      </c>
      <c r="AD34" s="107"/>
      <c r="AE34" s="107" t="s">
        <v>41</v>
      </c>
      <c r="AF34" s="107" t="s">
        <v>0</v>
      </c>
      <c r="AG34" s="107"/>
      <c r="AH34" s="107" t="s">
        <v>41</v>
      </c>
      <c r="AI34" s="336">
        <v>3.937618872108975E-2</v>
      </c>
      <c r="AJ34" s="336">
        <v>0.11536050731019142</v>
      </c>
      <c r="AK34" s="107"/>
      <c r="AL34" s="107" t="s">
        <v>1</v>
      </c>
      <c r="AM34" s="336">
        <v>3.7854973297316206E-2</v>
      </c>
      <c r="AN34" s="336">
        <v>0.13788089784138308</v>
      </c>
    </row>
    <row r="35" spans="1:40" s="29" customFormat="1" x14ac:dyDescent="0.2">
      <c r="A35" s="107"/>
      <c r="B35" s="107" t="s">
        <v>42</v>
      </c>
      <c r="C35" s="386" t="s">
        <v>0</v>
      </c>
      <c r="D35" s="387">
        <v>392604</v>
      </c>
      <c r="E35" s="387">
        <v>17904</v>
      </c>
      <c r="F35" s="386">
        <v>40560</v>
      </c>
      <c r="G35" s="387">
        <v>451068</v>
      </c>
      <c r="H35" s="388">
        <v>8.9919923381840433E-2</v>
      </c>
      <c r="I35" s="393"/>
      <c r="J35" s="392">
        <v>100209.49035113998</v>
      </c>
      <c r="K35" s="392">
        <v>5188.4464710800012</v>
      </c>
      <c r="L35" s="392">
        <v>14291.841751940008</v>
      </c>
      <c r="M35" s="392">
        <v>119689.77857415998</v>
      </c>
      <c r="N35" s="388">
        <v>0.11940737063929616</v>
      </c>
      <c r="O35" s="107"/>
      <c r="P35" s="107"/>
      <c r="Q35" s="107" t="s">
        <v>42</v>
      </c>
      <c r="R35" s="107" t="s">
        <v>1</v>
      </c>
      <c r="S35" s="389">
        <v>4465369</v>
      </c>
      <c r="T35" s="389">
        <v>216198</v>
      </c>
      <c r="U35" s="389">
        <v>574224</v>
      </c>
      <c r="V35" s="389">
        <v>5255791</v>
      </c>
      <c r="W35" s="390">
        <v>0.10925548599630389</v>
      </c>
      <c r="X35" s="391"/>
      <c r="Y35" s="389">
        <v>1204424.18252391</v>
      </c>
      <c r="Z35" s="389">
        <v>66216.503052609987</v>
      </c>
      <c r="AA35" s="389">
        <v>211773.61528609003</v>
      </c>
      <c r="AB35" s="389">
        <v>1482414.3008626101</v>
      </c>
      <c r="AC35" s="390">
        <v>0.14285723981673676</v>
      </c>
      <c r="AD35" s="107"/>
      <c r="AE35" s="107" t="s">
        <v>42</v>
      </c>
      <c r="AF35" s="107" t="s">
        <v>0</v>
      </c>
      <c r="AG35" s="107"/>
      <c r="AH35" s="107" t="s">
        <v>42</v>
      </c>
      <c r="AI35" s="336">
        <v>4.3349119138567302E-2</v>
      </c>
      <c r="AJ35" s="336">
        <v>0.11940737063929616</v>
      </c>
      <c r="AK35" s="107"/>
      <c r="AL35" s="107" t="s">
        <v>1</v>
      </c>
      <c r="AM35" s="336">
        <v>4.4668014207687359E-2</v>
      </c>
      <c r="AN35" s="336">
        <v>0.14285723981673676</v>
      </c>
    </row>
    <row r="36" spans="1:40" s="29" customFormat="1" x14ac:dyDescent="0.2">
      <c r="A36" s="107"/>
      <c r="B36" s="107" t="s">
        <v>43</v>
      </c>
      <c r="C36" s="386" t="s">
        <v>0</v>
      </c>
      <c r="D36" s="387">
        <v>385015</v>
      </c>
      <c r="E36" s="387">
        <v>26804</v>
      </c>
      <c r="F36" s="386">
        <v>41443</v>
      </c>
      <c r="G36" s="387">
        <v>453262</v>
      </c>
      <c r="H36" s="388">
        <v>9.1432769568152633E-2</v>
      </c>
      <c r="I36" s="393"/>
      <c r="J36" s="392">
        <v>97367.332487460051</v>
      </c>
      <c r="K36" s="392">
        <v>7597.0839243799946</v>
      </c>
      <c r="L36" s="392">
        <v>14624.859271490002</v>
      </c>
      <c r="M36" s="392">
        <v>119589.27568333005</v>
      </c>
      <c r="N36" s="388">
        <v>0.12229239777500057</v>
      </c>
      <c r="O36" s="107"/>
      <c r="P36" s="107"/>
      <c r="Q36" s="107" t="s">
        <v>43</v>
      </c>
      <c r="R36" s="107" t="s">
        <v>1</v>
      </c>
      <c r="S36" s="389">
        <v>4369397</v>
      </c>
      <c r="T36" s="389">
        <v>321884</v>
      </c>
      <c r="U36" s="389">
        <v>585082</v>
      </c>
      <c r="V36" s="389">
        <v>5276363</v>
      </c>
      <c r="W36" s="390">
        <v>0.11088736692301117</v>
      </c>
      <c r="X36" s="391"/>
      <c r="Y36" s="389">
        <v>1167929.4762534702</v>
      </c>
      <c r="Z36" s="389">
        <v>95617.788159949967</v>
      </c>
      <c r="AA36" s="389">
        <v>216545.01656087997</v>
      </c>
      <c r="AB36" s="389">
        <v>1480092.2809743003</v>
      </c>
      <c r="AC36" s="390">
        <v>0.14630507796333814</v>
      </c>
      <c r="AD36" s="107"/>
      <c r="AE36" s="107" t="s">
        <v>43</v>
      </c>
      <c r="AF36" s="107" t="s">
        <v>0</v>
      </c>
      <c r="AG36" s="107"/>
      <c r="AH36" s="107" t="s">
        <v>43</v>
      </c>
      <c r="AI36" s="336">
        <v>6.3526464902228505E-2</v>
      </c>
      <c r="AJ36" s="336">
        <v>0.12229239777500057</v>
      </c>
      <c r="AK36" s="107"/>
      <c r="AL36" s="107" t="s">
        <v>1</v>
      </c>
      <c r="AM36" s="336">
        <v>6.4602585520551217E-2</v>
      </c>
      <c r="AN36" s="336">
        <v>0.14630507796333814</v>
      </c>
    </row>
    <row r="37" spans="1:40" s="29" customFormat="1" x14ac:dyDescent="0.2">
      <c r="A37" s="107"/>
      <c r="B37" s="107" t="s">
        <v>44</v>
      </c>
      <c r="C37" s="386" t="s">
        <v>0</v>
      </c>
      <c r="D37" s="387">
        <v>391983</v>
      </c>
      <c r="E37" s="387">
        <v>21201</v>
      </c>
      <c r="F37" s="386">
        <v>42970</v>
      </c>
      <c r="G37" s="387">
        <v>456154</v>
      </c>
      <c r="H37" s="388">
        <v>9.420064276538187E-2</v>
      </c>
      <c r="I37" s="393"/>
      <c r="J37" s="392">
        <v>99946.937574989977</v>
      </c>
      <c r="K37" s="392">
        <v>6134.1779075400009</v>
      </c>
      <c r="L37" s="392">
        <v>15145.053429279991</v>
      </c>
      <c r="M37" s="392">
        <v>121226.16891180996</v>
      </c>
      <c r="N37" s="388">
        <v>0.12493221195745094</v>
      </c>
      <c r="O37" s="107"/>
      <c r="P37" s="107"/>
      <c r="Q37" s="107" t="s">
        <v>44</v>
      </c>
      <c r="R37" s="107" t="s">
        <v>1</v>
      </c>
      <c r="S37" s="389">
        <v>4437373</v>
      </c>
      <c r="T37" s="389">
        <v>263955</v>
      </c>
      <c r="U37" s="389">
        <v>604277</v>
      </c>
      <c r="V37" s="389">
        <v>5305605</v>
      </c>
      <c r="W37" s="390">
        <v>0.113894079939988</v>
      </c>
      <c r="X37" s="391"/>
      <c r="Y37" s="389">
        <v>1194306.1253092403</v>
      </c>
      <c r="Z37" s="389">
        <v>80310.940344170012</v>
      </c>
      <c r="AA37" s="389">
        <v>223671.67899178999</v>
      </c>
      <c r="AB37" s="389">
        <v>1498288.7446452</v>
      </c>
      <c r="AC37" s="390">
        <v>0.14928476222702736</v>
      </c>
      <c r="AD37" s="107"/>
      <c r="AE37" s="107" t="s">
        <v>44</v>
      </c>
      <c r="AF37" s="107" t="s">
        <v>0</v>
      </c>
      <c r="AG37" s="107"/>
      <c r="AH37" s="107" t="s">
        <v>44</v>
      </c>
      <c r="AI37" s="336">
        <v>5.0601103397093367E-2</v>
      </c>
      <c r="AJ37" s="336">
        <v>0.12493221195745094</v>
      </c>
      <c r="AK37" s="107"/>
      <c r="AL37" s="107" t="s">
        <v>1</v>
      </c>
      <c r="AM37" s="336">
        <v>5.3601777782284497E-2</v>
      </c>
      <c r="AN37" s="336">
        <v>0.14928476222702736</v>
      </c>
    </row>
    <row r="38" spans="1:40" s="29" customFormat="1" x14ac:dyDescent="0.2">
      <c r="A38" s="107"/>
      <c r="B38" s="107" t="s">
        <v>45</v>
      </c>
      <c r="C38" s="386" t="s">
        <v>0</v>
      </c>
      <c r="D38" s="387">
        <v>389219</v>
      </c>
      <c r="E38" s="387">
        <v>24546</v>
      </c>
      <c r="F38" s="386">
        <v>43193</v>
      </c>
      <c r="G38" s="387">
        <v>456958</v>
      </c>
      <c r="H38" s="388">
        <v>9.452291020181286E-2</v>
      </c>
      <c r="I38" s="393"/>
      <c r="J38" s="392">
        <v>98613.964017060047</v>
      </c>
      <c r="K38" s="392">
        <v>7014.5085677199977</v>
      </c>
      <c r="L38" s="392">
        <v>15207.771064139997</v>
      </c>
      <c r="M38" s="392">
        <v>120836.24364892003</v>
      </c>
      <c r="N38" s="388">
        <v>0.12585438445376496</v>
      </c>
      <c r="O38" s="107"/>
      <c r="P38" s="107"/>
      <c r="Q38" s="107" t="s">
        <v>45</v>
      </c>
      <c r="R38" s="107" t="s">
        <v>1</v>
      </c>
      <c r="S38" s="389">
        <v>4407512</v>
      </c>
      <c r="T38" s="389">
        <v>293932</v>
      </c>
      <c r="U38" s="389">
        <v>609028</v>
      </c>
      <c r="V38" s="389">
        <v>5310472</v>
      </c>
      <c r="W38" s="390">
        <v>0.11468434444245257</v>
      </c>
      <c r="X38" s="391"/>
      <c r="Y38" s="389">
        <v>1179675.2807552</v>
      </c>
      <c r="Z38" s="389">
        <v>87435.74051732001</v>
      </c>
      <c r="AA38" s="389">
        <v>225608.29711706005</v>
      </c>
      <c r="AB38" s="389">
        <v>1492719.3183895797</v>
      </c>
      <c r="AC38" s="390">
        <v>0.15113912866114548</v>
      </c>
      <c r="AD38" s="107"/>
      <c r="AE38" s="107" t="s">
        <v>45</v>
      </c>
      <c r="AF38" s="107" t="s">
        <v>0</v>
      </c>
      <c r="AG38" s="107"/>
      <c r="AH38" s="107" t="s">
        <v>45</v>
      </c>
      <c r="AI38" s="336">
        <v>5.8049707239328681E-2</v>
      </c>
      <c r="AJ38" s="336">
        <v>0.12585438445376496</v>
      </c>
      <c r="AK38" s="107"/>
      <c r="AL38" s="107" t="s">
        <v>1</v>
      </c>
      <c r="AM38" s="336">
        <v>5.8574803340557063E-2</v>
      </c>
      <c r="AN38" s="336">
        <v>0.15113912866114548</v>
      </c>
    </row>
    <row r="39" spans="1:40" s="29" customFormat="1" x14ac:dyDescent="0.2">
      <c r="A39" s="107"/>
      <c r="B39" s="107" t="s">
        <v>46</v>
      </c>
      <c r="C39" s="386" t="s">
        <v>0</v>
      </c>
      <c r="D39" s="387">
        <v>398356</v>
      </c>
      <c r="E39" s="387">
        <v>16789</v>
      </c>
      <c r="F39" s="386">
        <v>44272</v>
      </c>
      <c r="G39" s="387">
        <v>459417</v>
      </c>
      <c r="H39" s="388">
        <v>9.6365611198540757E-2</v>
      </c>
      <c r="I39" s="393"/>
      <c r="J39" s="392">
        <v>101937.81027485993</v>
      </c>
      <c r="K39" s="392">
        <v>4821.019417569999</v>
      </c>
      <c r="L39" s="392">
        <v>15554.282429879993</v>
      </c>
      <c r="M39" s="392">
        <v>122313.11212230993</v>
      </c>
      <c r="N39" s="388">
        <v>0.12716774317970189</v>
      </c>
      <c r="O39" s="107"/>
      <c r="P39" s="107"/>
      <c r="Q39" s="107" t="s">
        <v>46</v>
      </c>
      <c r="R39" s="107" t="s">
        <v>1</v>
      </c>
      <c r="S39" s="389">
        <v>4515408</v>
      </c>
      <c r="T39" s="389">
        <v>200121</v>
      </c>
      <c r="U39" s="389">
        <v>624153</v>
      </c>
      <c r="V39" s="389">
        <v>5339682</v>
      </c>
      <c r="W39" s="390">
        <v>0.11688954510774237</v>
      </c>
      <c r="X39" s="391"/>
      <c r="Y39" s="389">
        <v>1219264.2462061297</v>
      </c>
      <c r="Z39" s="389">
        <v>60561.252389629997</v>
      </c>
      <c r="AA39" s="389">
        <v>230966.87400355999</v>
      </c>
      <c r="AB39" s="389">
        <v>1510792.3725993203</v>
      </c>
      <c r="AC39" s="390">
        <v>0.15287797197849309</v>
      </c>
      <c r="AD39" s="107"/>
      <c r="AE39" s="107" t="s">
        <v>46</v>
      </c>
      <c r="AF39" s="107" t="s">
        <v>0</v>
      </c>
      <c r="AG39" s="107"/>
      <c r="AH39" s="107" t="s">
        <v>46</v>
      </c>
      <c r="AI39" s="336">
        <v>3.9415393279741792E-2</v>
      </c>
      <c r="AJ39" s="336">
        <v>0.12716774317970189</v>
      </c>
      <c r="AK39" s="107"/>
      <c r="AL39" s="107" t="s">
        <v>1</v>
      </c>
      <c r="AM39" s="336">
        <v>4.0085754659612345E-2</v>
      </c>
      <c r="AN39" s="336">
        <v>0.15287797197849309</v>
      </c>
    </row>
    <row r="40" spans="1:40" s="29" customFormat="1" x14ac:dyDescent="0.2">
      <c r="A40" s="107"/>
      <c r="B40" s="107" t="s">
        <v>47</v>
      </c>
      <c r="C40" s="386" t="s">
        <v>0</v>
      </c>
      <c r="D40" s="387">
        <v>392151</v>
      </c>
      <c r="E40" s="387">
        <v>23129</v>
      </c>
      <c r="F40" s="386">
        <v>44579</v>
      </c>
      <c r="G40" s="387">
        <v>459859</v>
      </c>
      <c r="H40" s="388">
        <v>9.6940583961605625E-2</v>
      </c>
      <c r="I40" s="393"/>
      <c r="J40" s="392">
        <v>99707.117419700051</v>
      </c>
      <c r="K40" s="392">
        <v>6493.7125167100039</v>
      </c>
      <c r="L40" s="392">
        <v>15642.048354439996</v>
      </c>
      <c r="M40" s="392">
        <v>121842.87829085004</v>
      </c>
      <c r="N40" s="388">
        <v>0.12837884802016086</v>
      </c>
      <c r="O40" s="107"/>
      <c r="P40" s="107"/>
      <c r="Q40" s="107" t="s">
        <v>47</v>
      </c>
      <c r="R40" s="107" t="s">
        <v>1</v>
      </c>
      <c r="S40" s="389">
        <v>4438414</v>
      </c>
      <c r="T40" s="389">
        <v>279845</v>
      </c>
      <c r="U40" s="389">
        <v>626976</v>
      </c>
      <c r="V40" s="389">
        <v>5345235</v>
      </c>
      <c r="W40" s="390">
        <v>0.11729624609582179</v>
      </c>
      <c r="X40" s="391"/>
      <c r="Y40" s="389">
        <v>1191781.0784443801</v>
      </c>
      <c r="Z40" s="389">
        <v>81949.402375830017</v>
      </c>
      <c r="AA40" s="389">
        <v>232194.42585339004</v>
      </c>
      <c r="AB40" s="389">
        <v>1505924.9066735997</v>
      </c>
      <c r="AC40" s="390">
        <v>0.15418725384274212</v>
      </c>
      <c r="AD40" s="107"/>
      <c r="AE40" s="107" t="s">
        <v>47</v>
      </c>
      <c r="AF40" s="107" t="s">
        <v>0</v>
      </c>
      <c r="AG40" s="107"/>
      <c r="AH40" s="107" t="s">
        <v>47</v>
      </c>
      <c r="AI40" s="336">
        <v>5.3295790511521904E-2</v>
      </c>
      <c r="AJ40" s="336">
        <v>0.12837884802016086</v>
      </c>
      <c r="AK40" s="107"/>
      <c r="AL40" s="107" t="s">
        <v>1</v>
      </c>
      <c r="AM40" s="336">
        <v>5.4417987253325945E-2</v>
      </c>
      <c r="AN40" s="336">
        <v>0.15418725384274212</v>
      </c>
    </row>
    <row r="41" spans="1:40" s="29" customFormat="1" x14ac:dyDescent="0.2">
      <c r="A41" s="107"/>
      <c r="B41" s="107" t="s">
        <v>48</v>
      </c>
      <c r="C41" s="386" t="s">
        <v>0</v>
      </c>
      <c r="D41" s="387">
        <v>400072</v>
      </c>
      <c r="E41" s="387">
        <v>16557</v>
      </c>
      <c r="F41" s="386">
        <v>45778</v>
      </c>
      <c r="G41" s="387">
        <v>462407</v>
      </c>
      <c r="H41" s="388">
        <v>9.899936635907329E-2</v>
      </c>
      <c r="I41" s="393"/>
      <c r="J41" s="392">
        <v>102632.61181169997</v>
      </c>
      <c r="K41" s="392">
        <v>4622.2666337999981</v>
      </c>
      <c r="L41" s="392">
        <v>16025.859739449998</v>
      </c>
      <c r="M41" s="392">
        <v>123280.73818494997</v>
      </c>
      <c r="N41" s="388">
        <v>0.12999483922141555</v>
      </c>
      <c r="O41" s="107"/>
      <c r="P41" s="107"/>
      <c r="Q41" s="107" t="s">
        <v>48</v>
      </c>
      <c r="R41" s="107" t="s">
        <v>1</v>
      </c>
      <c r="S41" s="389">
        <v>4531371</v>
      </c>
      <c r="T41" s="389">
        <v>204171</v>
      </c>
      <c r="U41" s="389">
        <v>644359</v>
      </c>
      <c r="V41" s="389">
        <v>5379901</v>
      </c>
      <c r="W41" s="390">
        <v>0.11977153482935839</v>
      </c>
      <c r="X41" s="391"/>
      <c r="Y41" s="389">
        <v>1226315.0466399302</v>
      </c>
      <c r="Z41" s="389">
        <v>59454.734082339994</v>
      </c>
      <c r="AA41" s="394">
        <v>238097.33677551008</v>
      </c>
      <c r="AB41" s="389">
        <v>1523867.1174977804</v>
      </c>
      <c r="AC41" s="390">
        <v>0.15624547182727491</v>
      </c>
      <c r="AD41" s="107"/>
      <c r="AE41" s="107" t="s">
        <v>48</v>
      </c>
      <c r="AF41" s="107" t="s">
        <v>0</v>
      </c>
      <c r="AG41" s="107"/>
      <c r="AH41" s="107" t="s">
        <v>48</v>
      </c>
      <c r="AI41" s="336">
        <v>3.7493826706857615E-2</v>
      </c>
      <c r="AJ41" s="336">
        <v>0.12999483922141555</v>
      </c>
      <c r="AK41" s="107"/>
      <c r="AL41" s="107" t="s">
        <v>1</v>
      </c>
      <c r="AM41" s="336">
        <v>3.9015694609885562E-2</v>
      </c>
      <c r="AN41" s="336">
        <v>0.15624547182727491</v>
      </c>
    </row>
    <row r="42" spans="1:40" x14ac:dyDescent="0.2">
      <c r="A42" s="107"/>
      <c r="B42" s="107" t="s">
        <v>49</v>
      </c>
      <c r="C42" s="386" t="s">
        <v>0</v>
      </c>
      <c r="D42" s="387">
        <v>393290</v>
      </c>
      <c r="E42" s="387">
        <v>23269</v>
      </c>
      <c r="F42" s="386">
        <v>46003</v>
      </c>
      <c r="G42" s="387">
        <v>462562</v>
      </c>
      <c r="H42" s="388">
        <v>9.9452613919863722E-2</v>
      </c>
      <c r="I42" s="395"/>
      <c r="J42" s="392">
        <v>99659.855963609982</v>
      </c>
      <c r="K42" s="392">
        <v>6653.5575999399998</v>
      </c>
      <c r="L42" s="392">
        <v>16076.424810049999</v>
      </c>
      <c r="M42" s="392">
        <v>122389.83837359998</v>
      </c>
      <c r="N42" s="388">
        <v>0.13135424495762513</v>
      </c>
      <c r="O42" s="107"/>
      <c r="P42" s="107"/>
      <c r="Q42" s="107" t="s">
        <v>49</v>
      </c>
      <c r="R42" s="107" t="s">
        <v>1</v>
      </c>
      <c r="S42" s="389">
        <v>4448517</v>
      </c>
      <c r="T42" s="389">
        <v>285428</v>
      </c>
      <c r="U42" s="389">
        <v>649214</v>
      </c>
      <c r="V42" s="389">
        <v>5383159</v>
      </c>
      <c r="W42" s="390">
        <v>0.12060093339245599</v>
      </c>
      <c r="X42" s="391"/>
      <c r="Y42" s="389">
        <v>1189199.07203243</v>
      </c>
      <c r="Z42" s="389">
        <v>84920.976092060009</v>
      </c>
      <c r="AA42" s="389">
        <v>239627.78874485</v>
      </c>
      <c r="AB42" s="389">
        <v>1513747.8368693399</v>
      </c>
      <c r="AC42" s="390">
        <v>0.15830099499295511</v>
      </c>
      <c r="AD42" s="107"/>
      <c r="AE42" s="107" t="s">
        <v>49</v>
      </c>
      <c r="AF42" s="107" t="s">
        <v>0</v>
      </c>
      <c r="AG42" s="107"/>
      <c r="AH42" s="107" t="s">
        <v>49</v>
      </c>
      <c r="AI42" s="336">
        <v>5.4363643978593577E-2</v>
      </c>
      <c r="AJ42" s="336">
        <v>0.13135424495762513</v>
      </c>
      <c r="AK42" s="107"/>
      <c r="AL42" s="107" t="s">
        <v>1</v>
      </c>
      <c r="AM42" s="336">
        <v>5.6099816642968398E-2</v>
      </c>
      <c r="AN42" s="336">
        <v>0.15830099499295511</v>
      </c>
    </row>
    <row r="43" spans="1:40" x14ac:dyDescent="0.2">
      <c r="A43" s="107"/>
      <c r="B43" s="107" t="s">
        <v>50</v>
      </c>
      <c r="C43" s="386" t="s">
        <v>0</v>
      </c>
      <c r="D43" s="387">
        <v>395177</v>
      </c>
      <c r="E43" s="387">
        <v>21332</v>
      </c>
      <c r="F43" s="386">
        <v>47216</v>
      </c>
      <c r="G43" s="387">
        <v>463725</v>
      </c>
      <c r="H43" s="388">
        <v>0.10181896598199364</v>
      </c>
      <c r="I43" s="393"/>
      <c r="J43" s="392">
        <v>100728.38788457004</v>
      </c>
      <c r="K43" s="392">
        <v>6374.5472478799993</v>
      </c>
      <c r="L43" s="392">
        <v>16463.170609040004</v>
      </c>
      <c r="M43" s="392">
        <v>123566.10574149003</v>
      </c>
      <c r="N43" s="388">
        <v>0.13323370927851563</v>
      </c>
      <c r="O43" s="107"/>
      <c r="P43" s="107"/>
      <c r="Q43" s="107" t="s">
        <v>50</v>
      </c>
      <c r="R43" s="107" t="s">
        <v>1</v>
      </c>
      <c r="S43" s="389">
        <v>4477544</v>
      </c>
      <c r="T43" s="389">
        <v>259220</v>
      </c>
      <c r="U43" s="389">
        <v>664471</v>
      </c>
      <c r="V43" s="389">
        <v>5401235</v>
      </c>
      <c r="W43" s="390">
        <v>0.12302204958680746</v>
      </c>
      <c r="X43" s="391"/>
      <c r="Y43" s="389">
        <v>1203817.4996137901</v>
      </c>
      <c r="Z43" s="389">
        <v>81132.96965506002</v>
      </c>
      <c r="AA43" s="389">
        <v>244714.08037747006</v>
      </c>
      <c r="AB43" s="389">
        <v>1529664.5496463198</v>
      </c>
      <c r="AC43" s="390">
        <v>0.15997891853743451</v>
      </c>
      <c r="AD43" s="107"/>
      <c r="AE43" s="107" t="s">
        <v>50</v>
      </c>
      <c r="AF43" s="107" t="s">
        <v>0</v>
      </c>
      <c r="AG43" s="107"/>
      <c r="AH43" s="107" t="s">
        <v>50</v>
      </c>
      <c r="AI43" s="336">
        <v>5.1588153641549984E-2</v>
      </c>
      <c r="AJ43" s="336">
        <v>0.13323370927851563</v>
      </c>
      <c r="AK43" s="107"/>
      <c r="AL43" s="107" t="s">
        <v>1</v>
      </c>
      <c r="AM43" s="336">
        <v>5.3039713624676153E-2</v>
      </c>
      <c r="AN43" s="336">
        <v>0.15997891853743451</v>
      </c>
    </row>
    <row r="44" spans="1:40" x14ac:dyDescent="0.2">
      <c r="A44" s="107">
        <v>2021</v>
      </c>
      <c r="B44" s="107" t="s">
        <v>39</v>
      </c>
      <c r="C44" s="386" t="s">
        <v>0</v>
      </c>
      <c r="D44" s="387">
        <v>388178</v>
      </c>
      <c r="E44" s="387">
        <v>27559</v>
      </c>
      <c r="F44" s="386">
        <v>47720</v>
      </c>
      <c r="G44" s="387">
        <v>463457</v>
      </c>
      <c r="H44" s="388">
        <v>0.10296532364383319</v>
      </c>
      <c r="I44" s="393"/>
      <c r="J44" s="392">
        <v>99410.502482340016</v>
      </c>
      <c r="K44" s="392">
        <v>8266.3048885599947</v>
      </c>
      <c r="L44" s="392">
        <v>17017.261467969998</v>
      </c>
      <c r="M44" s="392">
        <v>124694.06883887001</v>
      </c>
      <c r="N44" s="388">
        <v>0.13647210028858506</v>
      </c>
      <c r="O44" s="107"/>
      <c r="P44" s="107">
        <v>2021</v>
      </c>
      <c r="Q44" s="107" t="s">
        <v>39</v>
      </c>
      <c r="R44" s="107" t="s">
        <v>1</v>
      </c>
      <c r="S44" s="389">
        <v>4398163</v>
      </c>
      <c r="T44" s="389">
        <v>327006</v>
      </c>
      <c r="U44" s="389">
        <v>671357</v>
      </c>
      <c r="V44" s="389">
        <v>5396526</v>
      </c>
      <c r="W44" s="390">
        <v>0.12440540451394101</v>
      </c>
      <c r="X44" s="391"/>
      <c r="Y44" s="389">
        <v>1188122.5034733301</v>
      </c>
      <c r="Z44" s="389">
        <v>103240.95345572998</v>
      </c>
      <c r="AA44" s="389">
        <v>253361.45568978999</v>
      </c>
      <c r="AB44" s="389">
        <v>1544724.9126188501</v>
      </c>
      <c r="AC44" s="390">
        <v>0.16401720048668958</v>
      </c>
      <c r="AD44" s="107"/>
      <c r="AE44" s="107" t="s">
        <v>39</v>
      </c>
      <c r="AF44" s="107" t="s">
        <v>0</v>
      </c>
      <c r="AG44" s="107">
        <v>2021</v>
      </c>
      <c r="AH44" s="107" t="s">
        <v>39</v>
      </c>
      <c r="AI44" s="336">
        <v>6.6292687098387454E-2</v>
      </c>
      <c r="AJ44" s="336">
        <v>0.13647210028858506</v>
      </c>
      <c r="AK44" s="107"/>
      <c r="AL44" s="107" t="s">
        <v>1</v>
      </c>
      <c r="AM44" s="336">
        <v>6.6834523488522229E-2</v>
      </c>
      <c r="AN44" s="336">
        <v>0.16401720048668958</v>
      </c>
    </row>
    <row r="45" spans="1:40" x14ac:dyDescent="0.2">
      <c r="A45" s="107"/>
      <c r="B45" s="107" t="s">
        <v>40</v>
      </c>
      <c r="C45" s="386" t="s">
        <v>0</v>
      </c>
      <c r="D45" s="387">
        <v>387235</v>
      </c>
      <c r="E45" s="387">
        <v>27531</v>
      </c>
      <c r="F45" s="386">
        <v>49059</v>
      </c>
      <c r="G45" s="387">
        <v>463825</v>
      </c>
      <c r="H45" s="388">
        <v>0.10577049533768124</v>
      </c>
      <c r="I45" s="393"/>
      <c r="J45" s="392">
        <v>99778.458708300008</v>
      </c>
      <c r="K45" s="392">
        <v>8470.2281089300086</v>
      </c>
      <c r="L45" s="392">
        <v>17472.16395011</v>
      </c>
      <c r="M45" s="392">
        <v>125720.85076734002</v>
      </c>
      <c r="N45" s="388">
        <v>0.13897586473101525</v>
      </c>
      <c r="O45" s="107"/>
      <c r="P45" s="107"/>
      <c r="Q45" s="107" t="s">
        <v>40</v>
      </c>
      <c r="R45" s="107" t="s">
        <v>1</v>
      </c>
      <c r="S45" s="389">
        <v>4387723</v>
      </c>
      <c r="T45" s="389">
        <v>325765</v>
      </c>
      <c r="U45" s="389">
        <v>689413</v>
      </c>
      <c r="V45" s="389">
        <v>5402901</v>
      </c>
      <c r="W45" s="390">
        <v>0.12760052423688681</v>
      </c>
      <c r="X45" s="391"/>
      <c r="Y45" s="389">
        <v>1192413.41146351</v>
      </c>
      <c r="Z45" s="389">
        <v>105745.12036790999</v>
      </c>
      <c r="AA45" s="389">
        <v>259573.92138714</v>
      </c>
      <c r="AB45" s="389">
        <v>1557732.4532185602</v>
      </c>
      <c r="AC45" s="390">
        <v>0.16663575368851871</v>
      </c>
      <c r="AD45" s="107"/>
      <c r="AE45" s="107" t="s">
        <v>40</v>
      </c>
      <c r="AF45" s="107" t="s">
        <v>0</v>
      </c>
      <c r="AG45" s="107"/>
      <c r="AH45" s="107" t="s">
        <v>40</v>
      </c>
      <c r="AI45" s="336">
        <v>6.7373296133710375E-2</v>
      </c>
      <c r="AJ45" s="336">
        <v>0.13897586473101525</v>
      </c>
      <c r="AK45" s="107"/>
      <c r="AL45" s="107" t="s">
        <v>1</v>
      </c>
      <c r="AM45" s="336">
        <v>6.7884006749311304E-2</v>
      </c>
      <c r="AN45" s="336">
        <v>0.16663575368851871</v>
      </c>
    </row>
    <row r="46" spans="1:40" x14ac:dyDescent="0.2">
      <c r="A46" s="107"/>
      <c r="B46" s="107" t="s">
        <v>41</v>
      </c>
      <c r="C46" s="386" t="s">
        <v>0</v>
      </c>
      <c r="D46" s="387">
        <v>385514</v>
      </c>
      <c r="E46" s="387">
        <v>29416</v>
      </c>
      <c r="F46" s="386">
        <v>49131</v>
      </c>
      <c r="G46" s="387">
        <v>464061</v>
      </c>
      <c r="H46" s="388">
        <v>0.10587185736357936</v>
      </c>
      <c r="I46" s="393"/>
      <c r="J46" s="392">
        <v>98756.407153640059</v>
      </c>
      <c r="K46" s="392">
        <v>8867.8315378299958</v>
      </c>
      <c r="L46" s="392">
        <v>17512.999096400003</v>
      </c>
      <c r="M46" s="392">
        <v>125137.23778787006</v>
      </c>
      <c r="N46" s="388">
        <v>0.13995034096954945</v>
      </c>
      <c r="O46" s="107"/>
      <c r="P46" s="107"/>
      <c r="Q46" s="107" t="s">
        <v>41</v>
      </c>
      <c r="R46" s="107" t="s">
        <v>1</v>
      </c>
      <c r="S46" s="389">
        <v>4367288</v>
      </c>
      <c r="T46" s="389">
        <v>348058</v>
      </c>
      <c r="U46" s="389">
        <v>688495</v>
      </c>
      <c r="V46" s="389">
        <v>5403841</v>
      </c>
      <c r="W46" s="390">
        <v>0.12740844891624309</v>
      </c>
      <c r="X46" s="391"/>
      <c r="Y46" s="389">
        <v>1180792.8602364301</v>
      </c>
      <c r="Z46" s="389">
        <v>110426.43201645998</v>
      </c>
      <c r="AA46" s="389">
        <v>259525.67251673993</v>
      </c>
      <c r="AB46" s="389">
        <v>1550744.9647696305</v>
      </c>
      <c r="AC46" s="390">
        <v>0.1673554829535065</v>
      </c>
      <c r="AD46" s="107"/>
      <c r="AE46" s="107" t="s">
        <v>41</v>
      </c>
      <c r="AF46" s="107" t="s">
        <v>0</v>
      </c>
      <c r="AG46" s="107"/>
      <c r="AH46" s="107" t="s">
        <v>41</v>
      </c>
      <c r="AI46" s="336">
        <v>7.0864849621042073E-2</v>
      </c>
      <c r="AJ46" s="336">
        <v>0.13995034096954945</v>
      </c>
      <c r="AK46" s="107"/>
      <c r="AL46" s="107" t="s">
        <v>1</v>
      </c>
      <c r="AM46" s="336">
        <v>7.1208634898172488E-2</v>
      </c>
      <c r="AN46" s="336">
        <v>0.1673554829535065</v>
      </c>
    </row>
    <row r="47" spans="1:40" x14ac:dyDescent="0.2">
      <c r="A47" s="107"/>
      <c r="B47" s="107" t="s">
        <v>42</v>
      </c>
      <c r="C47" s="386" t="s">
        <v>0</v>
      </c>
      <c r="D47" s="387">
        <v>392680</v>
      </c>
      <c r="E47" s="387">
        <v>21403</v>
      </c>
      <c r="F47" s="386">
        <v>50485</v>
      </c>
      <c r="G47" s="387">
        <v>464568</v>
      </c>
      <c r="H47" s="388">
        <v>0.10867085119939385</v>
      </c>
      <c r="I47" s="393"/>
      <c r="J47" s="392">
        <v>101910.70286961997</v>
      </c>
      <c r="K47" s="392">
        <v>6367.3998716700007</v>
      </c>
      <c r="L47" s="392">
        <v>17971.892890849998</v>
      </c>
      <c r="M47" s="392">
        <v>126249.99563213997</v>
      </c>
      <c r="N47" s="388">
        <v>0.14235163178314456</v>
      </c>
      <c r="O47" s="107"/>
      <c r="P47" s="107"/>
      <c r="Q47" s="107" t="s">
        <v>42</v>
      </c>
      <c r="R47" s="107" t="s">
        <v>1</v>
      </c>
      <c r="S47" s="389">
        <v>4456705</v>
      </c>
      <c r="T47" s="389">
        <v>248875</v>
      </c>
      <c r="U47" s="389">
        <v>705958</v>
      </c>
      <c r="V47" s="389">
        <v>5411538</v>
      </c>
      <c r="W47" s="390">
        <v>0.13045422576724031</v>
      </c>
      <c r="X47" s="396"/>
      <c r="Y47" s="389">
        <v>1221604.9651668896</v>
      </c>
      <c r="Z47" s="389">
        <v>77171.151183509995</v>
      </c>
      <c r="AA47" s="389">
        <v>265854.55207919003</v>
      </c>
      <c r="AB47" s="389">
        <v>1564630.6684295903</v>
      </c>
      <c r="AC47" s="390">
        <v>0.16991521222450953</v>
      </c>
      <c r="AD47" s="107"/>
      <c r="AE47" s="107" t="s">
        <v>42</v>
      </c>
      <c r="AF47" s="107" t="s">
        <v>0</v>
      </c>
      <c r="AG47" s="107"/>
      <c r="AH47" s="107" t="s">
        <v>42</v>
      </c>
      <c r="AI47" s="336">
        <v>5.0434852213563378E-2</v>
      </c>
      <c r="AJ47" s="336">
        <v>0.14235163178314456</v>
      </c>
      <c r="AK47" s="107"/>
      <c r="AL47" s="107" t="s">
        <v>1</v>
      </c>
      <c r="AM47" s="336">
        <v>4.9322279526174816E-2</v>
      </c>
      <c r="AN47" s="336">
        <v>0.16991521222450953</v>
      </c>
    </row>
    <row r="48" spans="1:40" x14ac:dyDescent="0.2">
      <c r="A48" s="107"/>
      <c r="B48" s="107" t="s">
        <v>43</v>
      </c>
      <c r="C48" s="386" t="s">
        <v>0</v>
      </c>
      <c r="D48" s="387">
        <v>390762</v>
      </c>
      <c r="E48" s="387">
        <v>23079</v>
      </c>
      <c r="F48" s="386">
        <v>51031</v>
      </c>
      <c r="G48" s="387">
        <v>464872</v>
      </c>
      <c r="H48" s="388">
        <v>0.10977430346417939</v>
      </c>
      <c r="I48" s="393"/>
      <c r="J48" s="392">
        <v>100903.21513254994</v>
      </c>
      <c r="K48" s="392">
        <v>6705.6426928400006</v>
      </c>
      <c r="L48" s="392">
        <v>18122.766177720001</v>
      </c>
      <c r="M48" s="392">
        <v>125731.62400310994</v>
      </c>
      <c r="N48" s="388">
        <v>0.14413848800101189</v>
      </c>
      <c r="O48" s="107"/>
      <c r="P48" s="107"/>
      <c r="Q48" s="107" t="s">
        <v>43</v>
      </c>
      <c r="R48" s="107" t="s">
        <v>1</v>
      </c>
      <c r="S48" s="389">
        <v>4436728</v>
      </c>
      <c r="T48" s="389">
        <v>273241</v>
      </c>
      <c r="U48" s="389">
        <v>708967</v>
      </c>
      <c r="V48" s="389">
        <v>5418936</v>
      </c>
      <c r="W48" s="390">
        <v>0.13083140306510355</v>
      </c>
      <c r="X48" s="396"/>
      <c r="Y48" s="389">
        <v>1210358.3269891602</v>
      </c>
      <c r="Z48" s="389">
        <v>82683.484300159995</v>
      </c>
      <c r="AA48" s="389">
        <v>266803.72687137988</v>
      </c>
      <c r="AB48" s="389">
        <v>1559845.5381607001</v>
      </c>
      <c r="AC48" s="390">
        <v>0.17104496589193238</v>
      </c>
      <c r="AD48" s="107"/>
      <c r="AE48" s="107" t="s">
        <v>43</v>
      </c>
      <c r="AF48" s="107" t="s">
        <v>0</v>
      </c>
      <c r="AG48" s="107"/>
      <c r="AH48" s="107" t="s">
        <v>43</v>
      </c>
      <c r="AI48" s="336">
        <v>5.3332984012631049E-2</v>
      </c>
      <c r="AJ48" s="336">
        <v>0.14413848800101189</v>
      </c>
      <c r="AK48" s="107"/>
      <c r="AL48" s="107" t="s">
        <v>1</v>
      </c>
      <c r="AM48" s="336">
        <v>5.300748200854339E-2</v>
      </c>
      <c r="AN48" s="336">
        <v>0.17104496589193238</v>
      </c>
    </row>
    <row r="49" spans="1:40" x14ac:dyDescent="0.2">
      <c r="A49" s="107"/>
      <c r="B49" s="107" t="s">
        <v>44</v>
      </c>
      <c r="C49" s="386" t="s">
        <v>0</v>
      </c>
      <c r="D49" s="387">
        <v>395524</v>
      </c>
      <c r="E49" s="387">
        <v>17426</v>
      </c>
      <c r="F49" s="386">
        <v>51981</v>
      </c>
      <c r="G49" s="387">
        <v>464931</v>
      </c>
      <c r="H49" s="388">
        <v>0.11180368699871594</v>
      </c>
      <c r="I49" s="393"/>
      <c r="J49" s="392">
        <v>103412.48387299001</v>
      </c>
      <c r="K49" s="392">
        <v>4965.4194781099986</v>
      </c>
      <c r="L49" s="392">
        <v>18428.767330310009</v>
      </c>
      <c r="M49" s="392">
        <v>126806.67068141</v>
      </c>
      <c r="N49" s="388">
        <v>0.14532963629816115</v>
      </c>
      <c r="O49" s="107"/>
      <c r="P49" s="107"/>
      <c r="Q49" s="107" t="s">
        <v>44</v>
      </c>
      <c r="R49" s="107" t="s">
        <v>1</v>
      </c>
      <c r="S49" s="389">
        <v>4493695</v>
      </c>
      <c r="T49" s="389">
        <v>209532</v>
      </c>
      <c r="U49" s="389">
        <v>721641</v>
      </c>
      <c r="V49" s="389">
        <v>5424868</v>
      </c>
      <c r="W49" s="390">
        <v>0.1330246192165413</v>
      </c>
      <c r="X49" s="396"/>
      <c r="Y49" s="389">
        <v>1241655.6678422601</v>
      </c>
      <c r="Z49" s="389">
        <v>61691.950219810002</v>
      </c>
      <c r="AA49" s="389">
        <v>271258.38662566995</v>
      </c>
      <c r="AB49" s="389">
        <v>1574606.0046877402</v>
      </c>
      <c r="AC49" s="390">
        <v>0.17227064155611621</v>
      </c>
      <c r="AD49" s="107"/>
      <c r="AE49" s="107" t="s">
        <v>44</v>
      </c>
      <c r="AF49" s="107" t="s">
        <v>0</v>
      </c>
      <c r="AG49" s="107"/>
      <c r="AH49" s="107" t="s">
        <v>44</v>
      </c>
      <c r="AI49" s="336">
        <v>3.9157399618078091E-2</v>
      </c>
      <c r="AJ49" s="336">
        <v>0.14532963629816115</v>
      </c>
      <c r="AK49" s="107"/>
      <c r="AL49" s="107" t="s">
        <v>1</v>
      </c>
      <c r="AM49" s="336">
        <v>3.9179293128660538E-2</v>
      </c>
      <c r="AN49" s="336">
        <v>0.17227064155611621</v>
      </c>
    </row>
    <row r="50" spans="1:40" x14ac:dyDescent="0.2">
      <c r="A50" s="107"/>
      <c r="B50" s="107" t="s">
        <v>45</v>
      </c>
      <c r="C50" s="386" t="s">
        <v>0</v>
      </c>
      <c r="D50" s="387">
        <v>394661</v>
      </c>
      <c r="E50" s="387">
        <v>21421</v>
      </c>
      <c r="F50" s="386">
        <v>51573</v>
      </c>
      <c r="G50" s="387">
        <v>467655</v>
      </c>
      <c r="H50" s="388">
        <v>0.11028001411296789</v>
      </c>
      <c r="I50" s="393"/>
      <c r="J50" s="392">
        <v>102503.62407997005</v>
      </c>
      <c r="K50" s="392">
        <v>6073.4123132199993</v>
      </c>
      <c r="L50" s="392">
        <v>18276.571344659995</v>
      </c>
      <c r="M50" s="392">
        <v>126853.60773785005</v>
      </c>
      <c r="N50" s="388">
        <v>0.14407608636901786</v>
      </c>
      <c r="O50" s="107"/>
      <c r="P50" s="107"/>
      <c r="Q50" s="107" t="s">
        <v>45</v>
      </c>
      <c r="R50" s="107" t="s">
        <v>1</v>
      </c>
      <c r="S50" s="389">
        <v>4496683</v>
      </c>
      <c r="T50" s="389">
        <v>258163</v>
      </c>
      <c r="U50" s="389">
        <v>716990</v>
      </c>
      <c r="V50" s="389">
        <v>5471836</v>
      </c>
      <c r="W50" s="390">
        <v>0.13103280142168003</v>
      </c>
      <c r="X50" s="396"/>
      <c r="Y50" s="389">
        <v>1233502.0927382205</v>
      </c>
      <c r="Z50" s="389">
        <v>76090.853540399999</v>
      </c>
      <c r="AA50" s="389">
        <v>269667.78668523993</v>
      </c>
      <c r="AB50" s="389">
        <v>1579260.7329638596</v>
      </c>
      <c r="AC50" s="390">
        <v>0.17075570933695286</v>
      </c>
      <c r="AD50" s="107"/>
      <c r="AE50" s="107" t="s">
        <v>45</v>
      </c>
      <c r="AF50" s="107" t="s">
        <v>0</v>
      </c>
      <c r="AG50" s="107"/>
      <c r="AH50" s="107" t="s">
        <v>45</v>
      </c>
      <c r="AI50" s="336">
        <v>4.7877332158901144E-2</v>
      </c>
      <c r="AJ50" s="336">
        <v>0.14407608636901786</v>
      </c>
      <c r="AK50" s="107"/>
      <c r="AL50" s="107" t="s">
        <v>1</v>
      </c>
      <c r="AM50" s="336">
        <v>4.818131164294661E-2</v>
      </c>
      <c r="AN50" s="336">
        <v>0.17075570933695286</v>
      </c>
    </row>
    <row r="51" spans="1:40" x14ac:dyDescent="0.2">
      <c r="A51" s="107"/>
      <c r="B51" s="107" t="s">
        <v>46</v>
      </c>
      <c r="C51" s="386" t="s">
        <v>0</v>
      </c>
      <c r="D51" s="387">
        <v>399006</v>
      </c>
      <c r="E51" s="387">
        <v>16636</v>
      </c>
      <c r="F51" s="386">
        <v>52598</v>
      </c>
      <c r="G51" s="387">
        <v>468240</v>
      </c>
      <c r="H51" s="388">
        <v>0.11233128310268238</v>
      </c>
      <c r="I51" s="395"/>
      <c r="J51" s="392">
        <v>104566.72874937004</v>
      </c>
      <c r="K51" s="392">
        <v>4753.2345378699993</v>
      </c>
      <c r="L51" s="392">
        <v>18609.502422480004</v>
      </c>
      <c r="M51" s="392">
        <v>127929.46570972004</v>
      </c>
      <c r="N51" s="388">
        <v>0.14546689708457103</v>
      </c>
      <c r="O51" s="107"/>
      <c r="P51" s="107"/>
      <c r="Q51" s="107" t="s">
        <v>46</v>
      </c>
      <c r="R51" s="107" t="s">
        <v>1</v>
      </c>
      <c r="S51" s="389">
        <v>4550923</v>
      </c>
      <c r="T51" s="389">
        <v>198778</v>
      </c>
      <c r="U51" s="389">
        <v>728405</v>
      </c>
      <c r="V51" s="389">
        <v>5478106</v>
      </c>
      <c r="W51" s="390">
        <v>0.1329665764043266</v>
      </c>
      <c r="X51" s="396"/>
      <c r="Y51" s="389">
        <v>1260475.3106943802</v>
      </c>
      <c r="Z51" s="389">
        <v>58693.780604769992</v>
      </c>
      <c r="AA51" s="389">
        <v>273441.61814798997</v>
      </c>
      <c r="AB51" s="389">
        <v>1592610.7094471403</v>
      </c>
      <c r="AC51" s="390">
        <v>0.17169394662862253</v>
      </c>
      <c r="AD51" s="107"/>
      <c r="AE51" s="107" t="s">
        <v>46</v>
      </c>
      <c r="AF51" s="107" t="s">
        <v>0</v>
      </c>
      <c r="AG51" s="107"/>
      <c r="AH51" s="107" t="s">
        <v>46</v>
      </c>
      <c r="AI51" s="336">
        <v>3.7155119123653546E-2</v>
      </c>
      <c r="AJ51" s="336">
        <v>0.14546689708457103</v>
      </c>
      <c r="AK51" s="107"/>
      <c r="AL51" s="107" t="s">
        <v>1</v>
      </c>
      <c r="AM51" s="336">
        <v>3.6853815095306608E-2</v>
      </c>
      <c r="AN51" s="336">
        <v>0.17169394662862253</v>
      </c>
    </row>
    <row r="52" spans="1:40" x14ac:dyDescent="0.2">
      <c r="A52" s="107"/>
      <c r="B52" s="107" t="s">
        <v>47</v>
      </c>
      <c r="C52" s="386" t="s">
        <v>0</v>
      </c>
      <c r="D52" s="387">
        <v>398641</v>
      </c>
      <c r="E52" s="387">
        <v>19782</v>
      </c>
      <c r="F52" s="386">
        <v>52474</v>
      </c>
      <c r="G52" s="387">
        <v>470897</v>
      </c>
      <c r="H52" s="388">
        <v>0.11143413527799073</v>
      </c>
      <c r="I52" s="395"/>
      <c r="J52" s="392">
        <v>103534.64630637011</v>
      </c>
      <c r="K52" s="392">
        <v>5644.7974401500005</v>
      </c>
      <c r="L52" s="392">
        <v>18549.915495879999</v>
      </c>
      <c r="M52" s="392">
        <v>127729.3592424001</v>
      </c>
      <c r="N52" s="388">
        <v>0.14522828272141136</v>
      </c>
      <c r="O52" s="107"/>
      <c r="P52" s="107"/>
      <c r="Q52" s="107" t="s">
        <v>47</v>
      </c>
      <c r="R52" s="107" t="s">
        <v>1</v>
      </c>
      <c r="S52" s="389">
        <v>4559385</v>
      </c>
      <c r="T52" s="389">
        <v>233232</v>
      </c>
      <c r="U52" s="389">
        <v>727540</v>
      </c>
      <c r="V52" s="389">
        <v>5520157</v>
      </c>
      <c r="W52" s="390">
        <v>0.13179697606426774</v>
      </c>
      <c r="X52" s="396"/>
      <c r="Y52" s="389">
        <v>1251552.0487678598</v>
      </c>
      <c r="Z52" s="389">
        <v>69025.662708329983</v>
      </c>
      <c r="AA52" s="389">
        <v>272796.93234100996</v>
      </c>
      <c r="AB52" s="389">
        <v>1593374.6438172008</v>
      </c>
      <c r="AC52" s="390">
        <v>0.17120702491378825</v>
      </c>
      <c r="AD52" s="107"/>
      <c r="AE52" s="107" t="s">
        <v>47</v>
      </c>
      <c r="AF52" s="107" t="s">
        <v>0</v>
      </c>
      <c r="AG52" s="107"/>
      <c r="AH52" s="107" t="s">
        <v>47</v>
      </c>
      <c r="AI52" s="336">
        <v>4.4193421728809509E-2</v>
      </c>
      <c r="AJ52" s="336">
        <v>0.14522828272141136</v>
      </c>
      <c r="AK52" s="107"/>
      <c r="AL52" s="107" t="s">
        <v>1</v>
      </c>
      <c r="AM52" s="336">
        <v>4.3320422460700912E-2</v>
      </c>
      <c r="AN52" s="336">
        <v>0.17120702491378825</v>
      </c>
    </row>
    <row r="53" spans="1:40" x14ac:dyDescent="0.2">
      <c r="A53" s="107"/>
      <c r="B53" s="107" t="s">
        <v>48</v>
      </c>
      <c r="C53" s="386" t="s">
        <v>0</v>
      </c>
      <c r="D53" s="387">
        <v>401246</v>
      </c>
      <c r="E53" s="387">
        <v>16243</v>
      </c>
      <c r="F53" s="386">
        <v>53414</v>
      </c>
      <c r="G53" s="387">
        <v>470903</v>
      </c>
      <c r="H53" s="388">
        <v>0.11342888025771762</v>
      </c>
      <c r="I53" s="395"/>
      <c r="J53" s="392">
        <v>105432.77171923996</v>
      </c>
      <c r="K53" s="392">
        <v>4657.3373263900003</v>
      </c>
      <c r="L53" s="392">
        <v>18846.675046959997</v>
      </c>
      <c r="M53" s="392">
        <v>128936.78409258995</v>
      </c>
      <c r="N53" s="388">
        <v>0.14616988611586695</v>
      </c>
      <c r="O53" s="107"/>
      <c r="P53" s="107"/>
      <c r="Q53" s="107" t="s">
        <v>48</v>
      </c>
      <c r="R53" s="107" t="s">
        <v>1</v>
      </c>
      <c r="S53" s="389">
        <v>4596454</v>
      </c>
      <c r="T53" s="389">
        <v>190301</v>
      </c>
      <c r="U53" s="389">
        <v>737000</v>
      </c>
      <c r="V53" s="389">
        <v>5523755</v>
      </c>
      <c r="W53" s="390">
        <v>0.1334237307773426</v>
      </c>
      <c r="X53" s="397"/>
      <c r="Y53" s="389">
        <v>1275642.2525911503</v>
      </c>
      <c r="Z53" s="389">
        <v>56760.252133430004</v>
      </c>
      <c r="AA53" s="389">
        <v>275988.84220810008</v>
      </c>
      <c r="AB53" s="389">
        <v>1608391.3469326799</v>
      </c>
      <c r="AC53" s="390">
        <v>0.17159309065821016</v>
      </c>
      <c r="AD53" s="107"/>
      <c r="AE53" s="107" t="s">
        <v>48</v>
      </c>
      <c r="AF53" s="107" t="s">
        <v>0</v>
      </c>
      <c r="AG53" s="107"/>
      <c r="AH53" s="107" t="s">
        <v>48</v>
      </c>
      <c r="AI53" s="336">
        <v>3.6121091115825801E-2</v>
      </c>
      <c r="AJ53" s="336">
        <v>0.14616988611586695</v>
      </c>
      <c r="AK53" s="107"/>
      <c r="AL53" s="107" t="s">
        <v>1</v>
      </c>
      <c r="AM53" s="336">
        <v>3.5290075541425887E-2</v>
      </c>
      <c r="AN53" s="336">
        <v>0.17159309065821016</v>
      </c>
    </row>
    <row r="54" spans="1:40" x14ac:dyDescent="0.2">
      <c r="A54" s="107"/>
      <c r="B54" s="107" t="s">
        <v>49</v>
      </c>
      <c r="C54" s="386" t="s">
        <v>0</v>
      </c>
      <c r="D54" s="387">
        <v>397302</v>
      </c>
      <c r="E54" s="387">
        <v>20611</v>
      </c>
      <c r="F54" s="386">
        <v>52780</v>
      </c>
      <c r="G54" s="387">
        <v>470693</v>
      </c>
      <c r="H54" s="388">
        <v>0.112132536494063</v>
      </c>
      <c r="I54" s="395"/>
      <c r="J54" s="392">
        <v>103959.45447907002</v>
      </c>
      <c r="K54" s="392">
        <v>5834.0049197300004</v>
      </c>
      <c r="L54" s="392">
        <v>18605.012421760002</v>
      </c>
      <c r="M54" s="392">
        <v>128398.47182056002</v>
      </c>
      <c r="N54" s="388">
        <v>0.14490057520124505</v>
      </c>
      <c r="O54" s="107"/>
      <c r="P54" s="107"/>
      <c r="Q54" s="107" t="s">
        <v>49</v>
      </c>
      <c r="R54" s="107" t="s">
        <v>1</v>
      </c>
      <c r="S54" s="389">
        <v>4555642</v>
      </c>
      <c r="T54" s="389">
        <v>239911</v>
      </c>
      <c r="U54" s="389">
        <v>725284</v>
      </c>
      <c r="V54" s="389">
        <v>5520837</v>
      </c>
      <c r="W54" s="390">
        <v>0.13137210897550497</v>
      </c>
      <c r="X54" s="396"/>
      <c r="Y54" s="389">
        <v>1259290.4277449299</v>
      </c>
      <c r="Z54" s="389">
        <v>71081.953627110022</v>
      </c>
      <c r="AA54" s="389">
        <v>271945.42279434006</v>
      </c>
      <c r="AB54" s="389">
        <v>1602317.8041663799</v>
      </c>
      <c r="AC54" s="390">
        <v>0.16972002812876569</v>
      </c>
      <c r="AD54" s="107"/>
      <c r="AE54" s="107" t="s">
        <v>49</v>
      </c>
      <c r="AF54" s="107" t="s">
        <v>0</v>
      </c>
      <c r="AG54" s="107"/>
      <c r="AH54" s="107" t="s">
        <v>49</v>
      </c>
      <c r="AI54" s="336">
        <v>4.5436716161880525E-2</v>
      </c>
      <c r="AJ54" s="336">
        <v>0.14490057520124505</v>
      </c>
      <c r="AK54" s="107"/>
      <c r="AL54" s="107" t="s">
        <v>1</v>
      </c>
      <c r="AM54" s="336">
        <v>4.4361957061377751E-2</v>
      </c>
      <c r="AN54" s="336">
        <v>0.16972002812876569</v>
      </c>
    </row>
    <row r="55" spans="1:40" x14ac:dyDescent="0.2">
      <c r="A55" s="107"/>
      <c r="B55" s="107" t="s">
        <v>50</v>
      </c>
      <c r="C55" s="386" t="s">
        <v>0</v>
      </c>
      <c r="D55" s="387">
        <v>401002</v>
      </c>
      <c r="E55" s="387">
        <v>15948</v>
      </c>
      <c r="F55" s="386">
        <v>53806</v>
      </c>
      <c r="G55" s="387">
        <v>470756</v>
      </c>
      <c r="H55" s="388">
        <v>0.11429700311838829</v>
      </c>
      <c r="I55" s="393"/>
      <c r="J55" s="392">
        <v>106151.85979656003</v>
      </c>
      <c r="K55" s="392">
        <v>4546.0981891700012</v>
      </c>
      <c r="L55" s="392">
        <v>18926.442955869996</v>
      </c>
      <c r="M55" s="392">
        <v>129624.40094160003</v>
      </c>
      <c r="N55" s="388">
        <v>0.14600987791177503</v>
      </c>
      <c r="O55" s="107"/>
      <c r="P55" s="107"/>
      <c r="Q55" s="107" t="s">
        <v>50</v>
      </c>
      <c r="R55" s="107" t="s">
        <v>1</v>
      </c>
      <c r="S55" s="389">
        <v>4606209</v>
      </c>
      <c r="T55" s="389">
        <v>185643</v>
      </c>
      <c r="U55" s="389">
        <v>734494</v>
      </c>
      <c r="V55" s="389">
        <v>5526346</v>
      </c>
      <c r="W55" s="390">
        <v>0.1329077115330817</v>
      </c>
      <c r="X55" s="396"/>
      <c r="Y55" s="389">
        <v>1288681.3989303198</v>
      </c>
      <c r="Z55" s="389">
        <v>55125.349699819999</v>
      </c>
      <c r="AA55" s="389">
        <v>274999.22176285007</v>
      </c>
      <c r="AB55" s="389">
        <v>1618805.9703929895</v>
      </c>
      <c r="AC55" s="390">
        <v>0.16987781537282684</v>
      </c>
      <c r="AD55" s="107"/>
      <c r="AE55" s="107" t="s">
        <v>50</v>
      </c>
      <c r="AF55" s="107" t="s">
        <v>0</v>
      </c>
      <c r="AG55" s="107"/>
      <c r="AH55" s="107" t="s">
        <v>50</v>
      </c>
      <c r="AI55" s="336">
        <v>3.5071314938752658E-2</v>
      </c>
      <c r="AJ55" s="336">
        <v>0.14600987791177503</v>
      </c>
      <c r="AK55" s="107"/>
      <c r="AL55" s="107" t="s">
        <v>1</v>
      </c>
      <c r="AM55" s="336">
        <v>3.4053092654728404E-2</v>
      </c>
      <c r="AN55" s="336">
        <v>0.16987781537282684</v>
      </c>
    </row>
    <row r="56" spans="1:40" x14ac:dyDescent="0.2">
      <c r="A56" s="107">
        <v>2022</v>
      </c>
      <c r="B56" s="107" t="s">
        <v>39</v>
      </c>
      <c r="C56" s="386" t="s">
        <v>0</v>
      </c>
      <c r="D56" s="387">
        <v>396919</v>
      </c>
      <c r="E56" s="387">
        <v>19647</v>
      </c>
      <c r="F56" s="386">
        <v>53609</v>
      </c>
      <c r="G56" s="387">
        <v>470175</v>
      </c>
      <c r="H56" s="388">
        <v>0.11401924815228373</v>
      </c>
      <c r="I56" s="395"/>
      <c r="J56" s="392">
        <v>106413.64894195004</v>
      </c>
      <c r="K56" s="392">
        <v>5703.8462009699997</v>
      </c>
      <c r="L56" s="392">
        <v>19511.081782190005</v>
      </c>
      <c r="M56" s="392">
        <v>131628.57692511004</v>
      </c>
      <c r="N56" s="388">
        <v>0.14822831210346379</v>
      </c>
      <c r="O56" s="107"/>
      <c r="P56" s="107">
        <v>2022</v>
      </c>
      <c r="Q56" s="107" t="s">
        <v>39</v>
      </c>
      <c r="R56" s="107" t="s">
        <v>1</v>
      </c>
      <c r="S56" s="389">
        <v>4557968</v>
      </c>
      <c r="T56" s="389">
        <v>228319</v>
      </c>
      <c r="U56" s="389">
        <v>730353</v>
      </c>
      <c r="V56" s="389">
        <v>5516640</v>
      </c>
      <c r="W56" s="390">
        <v>0.13239091185939267</v>
      </c>
      <c r="X56" s="396"/>
      <c r="Y56" s="389">
        <v>1291222.8068639198</v>
      </c>
      <c r="Z56" s="389">
        <v>68959.337515669991</v>
      </c>
      <c r="AA56" s="389">
        <v>283579.78619718004</v>
      </c>
      <c r="AB56" s="389">
        <v>1643761.9305767696</v>
      </c>
      <c r="AC56" s="390">
        <v>0.17251876985475412</v>
      </c>
      <c r="AD56" s="107"/>
      <c r="AE56" s="107" t="s">
        <v>39</v>
      </c>
      <c r="AF56" s="107" t="s">
        <v>0</v>
      </c>
      <c r="AG56" s="107">
        <v>2022</v>
      </c>
      <c r="AH56" s="107" t="s">
        <v>39</v>
      </c>
      <c r="AI56" s="336">
        <v>4.3332886628525948E-2</v>
      </c>
      <c r="AJ56" s="336">
        <v>0.14822831210346379</v>
      </c>
      <c r="AK56" s="107"/>
      <c r="AL56" s="107" t="s">
        <v>1</v>
      </c>
      <c r="AM56" s="336">
        <v>4.1952144183965416E-2</v>
      </c>
      <c r="AN56" s="336">
        <v>0.17251876985475412</v>
      </c>
    </row>
    <row r="57" spans="1:40" x14ac:dyDescent="0.2">
      <c r="A57" s="107"/>
      <c r="B57" s="107" t="s">
        <v>40</v>
      </c>
      <c r="C57" s="386" t="s">
        <v>0</v>
      </c>
      <c r="D57" s="387">
        <v>399070</v>
      </c>
      <c r="E57" s="387">
        <v>15907</v>
      </c>
      <c r="F57" s="386">
        <v>54938</v>
      </c>
      <c r="G57" s="387">
        <v>469915</v>
      </c>
      <c r="H57" s="388">
        <v>0.1169105050913463</v>
      </c>
      <c r="I57" s="395"/>
      <c r="J57" s="392">
        <v>108072.38184210005</v>
      </c>
      <c r="K57" s="392">
        <v>4653.7648235900006</v>
      </c>
      <c r="L57" s="392">
        <v>19931.555849639997</v>
      </c>
      <c r="M57" s="392">
        <v>132657.70251533005</v>
      </c>
      <c r="N57" s="388">
        <v>0.15024801026790502</v>
      </c>
      <c r="O57" s="107"/>
      <c r="P57" s="107"/>
      <c r="Q57" s="107" t="s">
        <v>40</v>
      </c>
      <c r="R57" s="107" t="s">
        <v>1</v>
      </c>
      <c r="S57" s="389">
        <v>4584469</v>
      </c>
      <c r="T57" s="389">
        <v>185405</v>
      </c>
      <c r="U57" s="389">
        <v>745499</v>
      </c>
      <c r="V57" s="389">
        <v>5515373</v>
      </c>
      <c r="W57" s="390">
        <v>0.13516746736802751</v>
      </c>
      <c r="X57" s="396"/>
      <c r="Y57" s="389">
        <v>1310781.40051768</v>
      </c>
      <c r="Z57" s="389">
        <v>56591.799645919993</v>
      </c>
      <c r="AA57" s="389">
        <v>288632.93487269006</v>
      </c>
      <c r="AB57" s="389">
        <v>1656006.1350362899</v>
      </c>
      <c r="AC57" s="390">
        <v>0.17429460481217657</v>
      </c>
      <c r="AD57" s="107"/>
      <c r="AE57" s="107" t="s">
        <v>40</v>
      </c>
      <c r="AF57" s="107" t="s">
        <v>0</v>
      </c>
      <c r="AG57" s="107"/>
      <c r="AH57" s="107" t="s">
        <v>40</v>
      </c>
      <c r="AI57" s="336">
        <v>3.5080999710907904E-2</v>
      </c>
      <c r="AJ57" s="336">
        <v>0.15024801026790502</v>
      </c>
      <c r="AK57" s="107"/>
      <c r="AL57" s="107" t="s">
        <v>1</v>
      </c>
      <c r="AM57" s="336">
        <v>3.4173665452440993E-2</v>
      </c>
      <c r="AN57" s="336">
        <v>0.17429460481217657</v>
      </c>
    </row>
    <row r="58" spans="1:40" x14ac:dyDescent="0.2">
      <c r="A58" s="107"/>
      <c r="B58" s="107" t="s">
        <v>41</v>
      </c>
      <c r="C58" s="386" t="s">
        <v>0</v>
      </c>
      <c r="D58" s="387">
        <v>396364</v>
      </c>
      <c r="E58" s="387">
        <v>18129</v>
      </c>
      <c r="F58" s="386">
        <v>54968</v>
      </c>
      <c r="G58" s="387">
        <v>469461</v>
      </c>
      <c r="H58" s="388">
        <v>0.11708746839460572</v>
      </c>
      <c r="I58" s="395"/>
      <c r="J58" s="392">
        <v>106756.76015864995</v>
      </c>
      <c r="K58" s="392">
        <v>5286.010254660001</v>
      </c>
      <c r="L58" s="392">
        <v>19897.789058660001</v>
      </c>
      <c r="M58" s="392">
        <v>131940.55947196996</v>
      </c>
      <c r="N58" s="388">
        <v>0.15080873643625239</v>
      </c>
      <c r="O58" s="107"/>
      <c r="P58" s="107"/>
      <c r="Q58" s="107" t="s">
        <v>41</v>
      </c>
      <c r="R58" s="107" t="s">
        <v>1</v>
      </c>
      <c r="S58" s="389">
        <v>4552915</v>
      </c>
      <c r="T58" s="389">
        <v>215409</v>
      </c>
      <c r="U58" s="389">
        <v>741759</v>
      </c>
      <c r="V58" s="389">
        <v>5510083</v>
      </c>
      <c r="W58" s="390">
        <v>0.13461848033868093</v>
      </c>
      <c r="X58" s="396"/>
      <c r="Y58" s="389">
        <v>1294893.4359804799</v>
      </c>
      <c r="Z58" s="389">
        <v>65748.609512740019</v>
      </c>
      <c r="AA58" s="389">
        <v>286945.45577422</v>
      </c>
      <c r="AB58" s="389">
        <v>1647587.5012674399</v>
      </c>
      <c r="AC58" s="390">
        <v>0.17416098116396331</v>
      </c>
      <c r="AD58" s="107"/>
      <c r="AE58" s="107" t="s">
        <v>41</v>
      </c>
      <c r="AF58" s="107" t="s">
        <v>0</v>
      </c>
      <c r="AG58" s="107"/>
      <c r="AH58" s="107" t="s">
        <v>41</v>
      </c>
      <c r="AI58" s="336">
        <v>4.0063573140926269E-2</v>
      </c>
      <c r="AJ58" s="336">
        <v>0.15080873643625239</v>
      </c>
      <c r="AK58" s="107"/>
      <c r="AL58" s="107" t="s">
        <v>1</v>
      </c>
      <c r="AM58" s="336">
        <v>3.9905989492006688E-2</v>
      </c>
      <c r="AN58" s="336">
        <v>0.17416098116396331</v>
      </c>
    </row>
    <row r="59" spans="1:40" x14ac:dyDescent="0.2">
      <c r="A59" s="107"/>
      <c r="B59" s="107" t="s">
        <v>42</v>
      </c>
      <c r="C59" s="386" t="s">
        <v>0</v>
      </c>
      <c r="D59" s="387">
        <v>397375</v>
      </c>
      <c r="E59" s="387">
        <v>15117</v>
      </c>
      <c r="F59" s="386">
        <v>56633</v>
      </c>
      <c r="G59" s="387">
        <v>469125</v>
      </c>
      <c r="H59" s="388">
        <v>0.1207204902744471</v>
      </c>
      <c r="I59" s="395"/>
      <c r="J59" s="392">
        <v>108169.47835041989</v>
      </c>
      <c r="K59" s="392">
        <v>4428.7367258900003</v>
      </c>
      <c r="L59" s="392">
        <v>20447.083453799998</v>
      </c>
      <c r="M59" s="392">
        <v>133045.2985301099</v>
      </c>
      <c r="N59" s="388">
        <v>0.15368512589095776</v>
      </c>
      <c r="O59" s="107"/>
      <c r="P59" s="107"/>
      <c r="Q59" s="107" t="s">
        <v>42</v>
      </c>
      <c r="R59" s="107" t="s">
        <v>1</v>
      </c>
      <c r="S59" s="389">
        <v>4570337</v>
      </c>
      <c r="T59" s="389">
        <v>176023</v>
      </c>
      <c r="U59" s="389">
        <v>760713</v>
      </c>
      <c r="V59" s="389">
        <v>5507073</v>
      </c>
      <c r="W59" s="390">
        <v>0.1381338144600589</v>
      </c>
      <c r="X59" s="396"/>
      <c r="Y59" s="389">
        <v>1313652.2317404</v>
      </c>
      <c r="Z59" s="389">
        <v>53960.030218199994</v>
      </c>
      <c r="AA59" s="389">
        <v>293570.71523648</v>
      </c>
      <c r="AB59" s="389">
        <v>1661182.9771950799</v>
      </c>
      <c r="AC59" s="390">
        <v>0.17672388849792839</v>
      </c>
      <c r="AD59" s="107"/>
      <c r="AE59" s="107" t="s">
        <v>42</v>
      </c>
      <c r="AF59" s="107" t="s">
        <v>0</v>
      </c>
      <c r="AG59" s="107"/>
      <c r="AH59" s="107" t="s">
        <v>42</v>
      </c>
      <c r="AI59" s="336">
        <v>3.3287434992584269E-2</v>
      </c>
      <c r="AJ59" s="336">
        <v>0.15368512589095776</v>
      </c>
      <c r="AK59" s="107"/>
      <c r="AL59" s="107" t="s">
        <v>1</v>
      </c>
      <c r="AM59" s="336">
        <v>3.2482893792538083E-2</v>
      </c>
      <c r="AN59" s="336">
        <v>0.17672388849792839</v>
      </c>
    </row>
    <row r="60" spans="1:40" x14ac:dyDescent="0.2">
      <c r="A60" s="107"/>
      <c r="B60" s="107" t="s">
        <v>43</v>
      </c>
      <c r="C60" s="386" t="s">
        <v>0</v>
      </c>
      <c r="D60" s="387">
        <v>393322</v>
      </c>
      <c r="E60" s="387">
        <v>18139</v>
      </c>
      <c r="F60" s="386">
        <v>56620</v>
      </c>
      <c r="G60" s="387">
        <v>468081</v>
      </c>
      <c r="H60" s="388">
        <v>0.12096197025728453</v>
      </c>
      <c r="I60" s="395"/>
      <c r="J60" s="392">
        <v>106208.41062476006</v>
      </c>
      <c r="K60" s="392">
        <v>5353.6050611399996</v>
      </c>
      <c r="L60" s="392">
        <v>20421.811401060004</v>
      </c>
      <c r="M60" s="392">
        <v>131983.82708696005</v>
      </c>
      <c r="N60" s="388">
        <v>0.1547296502290747</v>
      </c>
      <c r="O60" s="107"/>
      <c r="P60" s="107"/>
      <c r="Q60" s="107" t="s">
        <v>43</v>
      </c>
      <c r="R60" s="107" t="s">
        <v>1</v>
      </c>
      <c r="S60" s="389">
        <v>4526313</v>
      </c>
      <c r="T60" s="389">
        <v>210811</v>
      </c>
      <c r="U60" s="389">
        <v>759031</v>
      </c>
      <c r="V60" s="389">
        <v>5496155</v>
      </c>
      <c r="W60" s="390">
        <v>0.13810218234383856</v>
      </c>
      <c r="X60" s="396"/>
      <c r="Y60" s="389">
        <v>1291499.7823716295</v>
      </c>
      <c r="Z60" s="389">
        <v>65012.209723149994</v>
      </c>
      <c r="AA60" s="389">
        <v>293026.91994667007</v>
      </c>
      <c r="AB60" s="389">
        <v>1649538.9120414497</v>
      </c>
      <c r="AC60" s="390">
        <v>0.17764171418304006</v>
      </c>
      <c r="AD60" s="107"/>
      <c r="AE60" s="107" t="s">
        <v>43</v>
      </c>
      <c r="AF60" s="107" t="s">
        <v>0</v>
      </c>
      <c r="AG60" s="107"/>
      <c r="AH60" s="107" t="s">
        <v>43</v>
      </c>
      <c r="AI60" s="336">
        <v>4.0562583911229327E-2</v>
      </c>
      <c r="AJ60" s="336">
        <v>0.1547296502290747</v>
      </c>
      <c r="AK60" s="107"/>
      <c r="AL60" s="107" t="s">
        <v>1</v>
      </c>
      <c r="AM60" s="336">
        <v>3.9412352899691014E-2</v>
      </c>
      <c r="AN60" s="336">
        <v>0.17764171418304006</v>
      </c>
    </row>
    <row r="61" spans="1:40" x14ac:dyDescent="0.2">
      <c r="A61" s="107"/>
      <c r="B61" s="107" t="s">
        <v>44</v>
      </c>
      <c r="C61" s="386" t="s">
        <v>0</v>
      </c>
      <c r="D61" s="387">
        <v>395439</v>
      </c>
      <c r="E61" s="387">
        <v>15746</v>
      </c>
      <c r="F61" s="386">
        <v>57769</v>
      </c>
      <c r="G61" s="387">
        <v>468954</v>
      </c>
      <c r="H61" s="388">
        <v>0.1231869223847115</v>
      </c>
      <c r="I61" s="395"/>
      <c r="J61" s="392">
        <v>107880.03325456</v>
      </c>
      <c r="K61" s="392">
        <v>4737.4239846799992</v>
      </c>
      <c r="L61" s="392">
        <v>20794.148466999999</v>
      </c>
      <c r="M61" s="392">
        <v>133411.60570623999</v>
      </c>
      <c r="N61" s="388">
        <v>0.15586461430339718</v>
      </c>
      <c r="O61" s="107"/>
      <c r="P61" s="107"/>
      <c r="Q61" s="107" t="s">
        <v>44</v>
      </c>
      <c r="R61" s="107" t="s">
        <v>1</v>
      </c>
      <c r="S61" s="389">
        <v>4556869</v>
      </c>
      <c r="T61" s="389">
        <v>184405</v>
      </c>
      <c r="U61" s="389">
        <v>773493</v>
      </c>
      <c r="V61" s="389">
        <v>5514767</v>
      </c>
      <c r="W61" s="390">
        <v>0.14025850956169136</v>
      </c>
      <c r="X61" s="396"/>
      <c r="Y61" s="389">
        <v>1312989.4514390195</v>
      </c>
      <c r="Z61" s="389">
        <v>57841.410808489985</v>
      </c>
      <c r="AA61" s="389">
        <v>297832.21053298004</v>
      </c>
      <c r="AB61" s="389">
        <v>1668663.0727804895</v>
      </c>
      <c r="AC61" s="390">
        <v>0.17848552855952096</v>
      </c>
      <c r="AD61" s="107"/>
      <c r="AE61" s="107" t="s">
        <v>44</v>
      </c>
      <c r="AF61" s="107" t="s">
        <v>0</v>
      </c>
      <c r="AG61" s="107"/>
      <c r="AH61" s="107" t="s">
        <v>44</v>
      </c>
      <c r="AI61" s="336">
        <v>3.5509834092780267E-2</v>
      </c>
      <c r="AJ61" s="336">
        <v>0.15586461430339718</v>
      </c>
      <c r="AK61" s="107"/>
      <c r="AL61" s="107" t="s">
        <v>1</v>
      </c>
      <c r="AM61" s="336">
        <v>3.4663325240432738E-2</v>
      </c>
      <c r="AN61" s="336">
        <v>0.17848552855952096</v>
      </c>
    </row>
    <row r="62" spans="1:40" x14ac:dyDescent="0.2">
      <c r="A62" s="107"/>
      <c r="B62" s="107" t="s">
        <v>45</v>
      </c>
      <c r="C62" s="386" t="s">
        <v>0</v>
      </c>
      <c r="D62" s="387">
        <v>391874</v>
      </c>
      <c r="E62" s="387">
        <v>18455</v>
      </c>
      <c r="F62" s="386">
        <v>57700</v>
      </c>
      <c r="G62" s="387">
        <v>468029</v>
      </c>
      <c r="H62" s="388">
        <v>0.12328295896194466</v>
      </c>
      <c r="I62" s="395"/>
      <c r="J62" s="392">
        <v>106251.26093088</v>
      </c>
      <c r="K62" s="392">
        <v>5481.8537455100004</v>
      </c>
      <c r="L62" s="392">
        <v>20698.61152545</v>
      </c>
      <c r="M62" s="392">
        <v>132431.72620184001</v>
      </c>
      <c r="N62" s="388">
        <v>0.15629647154114051</v>
      </c>
      <c r="O62" s="107"/>
      <c r="P62" s="107"/>
      <c r="Q62" s="107" t="s">
        <v>45</v>
      </c>
      <c r="R62" s="107" t="s">
        <v>1</v>
      </c>
      <c r="S62" s="389">
        <v>4511095</v>
      </c>
      <c r="T62" s="389">
        <v>220898</v>
      </c>
      <c r="U62" s="389">
        <v>768633</v>
      </c>
      <c r="V62" s="389">
        <v>5500626</v>
      </c>
      <c r="W62" s="390">
        <v>0.13973555009920688</v>
      </c>
      <c r="X62" s="396"/>
      <c r="Y62" s="389">
        <v>1292273.8742307301</v>
      </c>
      <c r="Z62" s="389">
        <v>68771.289748099996</v>
      </c>
      <c r="AA62" s="389">
        <v>295679.16972216999</v>
      </c>
      <c r="AB62" s="389">
        <v>1656724.3337009999</v>
      </c>
      <c r="AC62" s="390">
        <v>0.17847215961489776</v>
      </c>
      <c r="AD62" s="107"/>
      <c r="AE62" s="107" t="s">
        <v>45</v>
      </c>
      <c r="AF62" s="107" t="s">
        <v>0</v>
      </c>
      <c r="AG62" s="107"/>
      <c r="AH62" s="107" t="s">
        <v>45</v>
      </c>
      <c r="AI62" s="336">
        <v>4.1393810250234704E-2</v>
      </c>
      <c r="AJ62" s="336">
        <v>0.15629647154114051</v>
      </c>
      <c r="AK62" s="107"/>
      <c r="AL62" s="107" t="s">
        <v>1</v>
      </c>
      <c r="AM62" s="336">
        <v>4.1510399979741958E-2</v>
      </c>
      <c r="AN62" s="336">
        <v>0.17847215961489776</v>
      </c>
    </row>
    <row r="63" spans="1:40" x14ac:dyDescent="0.2">
      <c r="A63" s="107"/>
      <c r="B63" s="107" t="s">
        <v>46</v>
      </c>
      <c r="C63" s="386" t="s">
        <v>0</v>
      </c>
      <c r="D63" s="387">
        <v>394090</v>
      </c>
      <c r="E63" s="387">
        <v>14954</v>
      </c>
      <c r="F63" s="386">
        <v>59001</v>
      </c>
      <c r="G63" s="387">
        <v>468045</v>
      </c>
      <c r="H63" s="388">
        <v>0.12605839182129924</v>
      </c>
      <c r="I63" s="395"/>
      <c r="J63" s="392">
        <v>107939.20394773007</v>
      </c>
      <c r="K63" s="392">
        <v>4475.7458576499985</v>
      </c>
      <c r="L63" s="392">
        <v>21109.475715089993</v>
      </c>
      <c r="M63" s="392">
        <v>133524.42552047005</v>
      </c>
      <c r="N63" s="388">
        <v>0.15809448820173946</v>
      </c>
      <c r="O63" s="107"/>
      <c r="P63" s="107"/>
      <c r="Q63" s="107" t="s">
        <v>46</v>
      </c>
      <c r="R63" s="107" t="s">
        <v>1</v>
      </c>
      <c r="S63" s="389">
        <v>4536648</v>
      </c>
      <c r="T63" s="389">
        <v>179255</v>
      </c>
      <c r="U63" s="389">
        <v>783040</v>
      </c>
      <c r="V63" s="389">
        <v>5498943</v>
      </c>
      <c r="W63" s="390">
        <v>0.1423982754503911</v>
      </c>
      <c r="X63" s="396"/>
      <c r="Y63" s="389">
        <v>1313424.8355952199</v>
      </c>
      <c r="Z63" s="389">
        <v>56114.482490129994</v>
      </c>
      <c r="AA63" s="389">
        <v>300491.15576871007</v>
      </c>
      <c r="AB63" s="389">
        <v>1670030.4738540598</v>
      </c>
      <c r="AC63" s="390">
        <v>0.17993154045581167</v>
      </c>
      <c r="AD63" s="107"/>
      <c r="AE63" s="107" t="s">
        <v>46</v>
      </c>
      <c r="AF63" s="107" t="s">
        <v>0</v>
      </c>
      <c r="AG63" s="107"/>
      <c r="AH63" s="107" t="s">
        <v>46</v>
      </c>
      <c r="AI63" s="336">
        <v>3.352005328016814E-2</v>
      </c>
      <c r="AJ63" s="336">
        <v>0.15809448820173946</v>
      </c>
      <c r="AK63" s="107"/>
      <c r="AL63" s="107" t="s">
        <v>1</v>
      </c>
      <c r="AM63" s="336">
        <v>3.3600873378454119E-2</v>
      </c>
      <c r="AN63" s="336">
        <v>0.17993154045581167</v>
      </c>
    </row>
    <row r="64" spans="1:40" x14ac:dyDescent="0.2">
      <c r="A64" s="107"/>
      <c r="B64" s="107" t="s">
        <v>47</v>
      </c>
      <c r="C64" s="386" t="s">
        <v>0</v>
      </c>
      <c r="D64" s="387">
        <v>392626</v>
      </c>
      <c r="E64" s="387">
        <v>17164</v>
      </c>
      <c r="F64" s="386">
        <v>58538</v>
      </c>
      <c r="G64" s="387">
        <v>468328</v>
      </c>
      <c r="H64" s="388">
        <v>0.12499359423310159</v>
      </c>
      <c r="I64" s="395"/>
      <c r="J64" s="392">
        <v>106824.18380537997</v>
      </c>
      <c r="K64" s="392">
        <v>5109.583100899994</v>
      </c>
      <c r="L64" s="392">
        <v>20945.479087839991</v>
      </c>
      <c r="M64" s="392">
        <v>132879.24599411996</v>
      </c>
      <c r="N64" s="388">
        <v>0.15762791947786073</v>
      </c>
      <c r="O64" s="107"/>
      <c r="P64" s="107"/>
      <c r="Q64" s="107" t="s">
        <v>47</v>
      </c>
      <c r="R64" s="107" t="s">
        <v>1</v>
      </c>
      <c r="S64" s="389">
        <v>4527749</v>
      </c>
      <c r="T64" s="389">
        <v>202901</v>
      </c>
      <c r="U64" s="389">
        <v>776664</v>
      </c>
      <c r="V64" s="389">
        <v>5507314</v>
      </c>
      <c r="W64" s="390">
        <v>0.14102409995144638</v>
      </c>
      <c r="X64" s="396"/>
      <c r="Y64" s="389">
        <v>1303039.2681613897</v>
      </c>
      <c r="Z64" s="389">
        <v>62974.767271859993</v>
      </c>
      <c r="AA64" s="389">
        <v>298593.03547979007</v>
      </c>
      <c r="AB64" s="389">
        <v>1664607.0709130394</v>
      </c>
      <c r="AC64" s="390">
        <v>0.17937748835586248</v>
      </c>
      <c r="AD64" s="107"/>
      <c r="AE64" s="107" t="s">
        <v>47</v>
      </c>
      <c r="AF64" s="107" t="s">
        <v>0</v>
      </c>
      <c r="AG64" s="107"/>
      <c r="AH64" s="107" t="s">
        <v>47</v>
      </c>
      <c r="AI64" s="336">
        <v>3.8452830332331191E-2</v>
      </c>
      <c r="AJ64" s="336">
        <v>0.15762791947786073</v>
      </c>
      <c r="AK64" s="107"/>
      <c r="AL64" s="107" t="s">
        <v>1</v>
      </c>
      <c r="AM64" s="336">
        <v>3.7831611058409265E-2</v>
      </c>
      <c r="AN64" s="336">
        <v>0.17937748835586248</v>
      </c>
    </row>
    <row r="65" spans="1:40" x14ac:dyDescent="0.2">
      <c r="A65" s="107"/>
      <c r="B65" s="107" t="s">
        <v>48</v>
      </c>
      <c r="C65" s="386" t="s">
        <v>0</v>
      </c>
      <c r="D65" s="387">
        <v>394266</v>
      </c>
      <c r="E65" s="387">
        <v>14399</v>
      </c>
      <c r="F65" s="386">
        <v>59708</v>
      </c>
      <c r="G65" s="387">
        <v>468373</v>
      </c>
      <c r="H65" s="388">
        <v>0.12747959425500616</v>
      </c>
      <c r="I65" s="395"/>
      <c r="J65" s="392">
        <v>108361.70674804001</v>
      </c>
      <c r="K65" s="392">
        <v>4328.9884201899986</v>
      </c>
      <c r="L65" s="392">
        <v>21312.743769690001</v>
      </c>
      <c r="M65" s="392">
        <v>134003.43893792003</v>
      </c>
      <c r="N65" s="388">
        <v>0.15904624492184552</v>
      </c>
      <c r="O65" s="107"/>
      <c r="P65" s="107"/>
      <c r="Q65" s="107" t="s">
        <v>48</v>
      </c>
      <c r="R65" s="107" t="s">
        <v>1</v>
      </c>
      <c r="S65" s="389">
        <v>4547920</v>
      </c>
      <c r="T65" s="389">
        <v>171396</v>
      </c>
      <c r="U65" s="389">
        <v>787989</v>
      </c>
      <c r="V65" s="389">
        <v>5507305</v>
      </c>
      <c r="W65" s="390">
        <v>0.14308069010160143</v>
      </c>
      <c r="X65" s="396"/>
      <c r="Y65" s="389">
        <v>1321899.5410358298</v>
      </c>
      <c r="Z65" s="389">
        <v>53644.136967870007</v>
      </c>
      <c r="AA65" s="389">
        <v>302520.92401457997</v>
      </c>
      <c r="AB65" s="389">
        <v>1678064.6020182797</v>
      </c>
      <c r="AC65" s="390">
        <v>0.18027966482978378</v>
      </c>
      <c r="AD65" s="107"/>
      <c r="AE65" s="107" t="s">
        <v>48</v>
      </c>
      <c r="AF65" s="107" t="s">
        <v>0</v>
      </c>
      <c r="AG65" s="107"/>
      <c r="AH65" s="107" t="s">
        <v>48</v>
      </c>
      <c r="AI65" s="336">
        <v>3.2305054665018672E-2</v>
      </c>
      <c r="AJ65" s="336">
        <v>0.15904624492184552</v>
      </c>
      <c r="AK65" s="107"/>
      <c r="AL65" s="107" t="s">
        <v>1</v>
      </c>
      <c r="AM65" s="336">
        <v>3.1967861608754464E-2</v>
      </c>
      <c r="AN65" s="336">
        <v>0.18027966482978378</v>
      </c>
    </row>
    <row r="66" spans="1:40" x14ac:dyDescent="0.2">
      <c r="A66" s="107"/>
      <c r="B66" s="107" t="s">
        <v>49</v>
      </c>
      <c r="C66" s="386" t="s">
        <v>0</v>
      </c>
      <c r="D66" s="387">
        <v>389398</v>
      </c>
      <c r="E66" s="387">
        <v>19142</v>
      </c>
      <c r="F66" s="386">
        <v>58932</v>
      </c>
      <c r="G66" s="387">
        <v>467472</v>
      </c>
      <c r="H66" s="388">
        <v>0.12606530444604169</v>
      </c>
      <c r="I66" s="107"/>
      <c r="J66" s="392">
        <v>106420.27663381999</v>
      </c>
      <c r="K66" s="392">
        <v>5656.8255478199972</v>
      </c>
      <c r="L66" s="392">
        <v>21021.337043870008</v>
      </c>
      <c r="M66" s="392">
        <v>133098.43922551</v>
      </c>
      <c r="N66" s="388">
        <v>0.15793826859421958</v>
      </c>
      <c r="O66" s="107"/>
      <c r="P66" s="107"/>
      <c r="Q66" s="107" t="s">
        <v>49</v>
      </c>
      <c r="R66" s="107" t="s">
        <v>1</v>
      </c>
      <c r="S66" s="389">
        <v>4502540</v>
      </c>
      <c r="T66" s="389">
        <v>216479</v>
      </c>
      <c r="U66" s="389">
        <v>776590</v>
      </c>
      <c r="V66" s="389">
        <v>5495609</v>
      </c>
      <c r="W66" s="390">
        <v>0.14131099938150621</v>
      </c>
      <c r="X66" s="396"/>
      <c r="Y66" s="389">
        <v>1301302.2883534501</v>
      </c>
      <c r="Z66" s="389">
        <v>67562.027165110005</v>
      </c>
      <c r="AA66" s="389">
        <v>298348.2695676799</v>
      </c>
      <c r="AB66" s="389">
        <v>1667212.58508624</v>
      </c>
      <c r="AC66" s="390">
        <v>0.17895034636644566</v>
      </c>
      <c r="AD66" s="107"/>
      <c r="AE66" s="107" t="s">
        <v>49</v>
      </c>
      <c r="AF66" s="107" t="s">
        <v>0</v>
      </c>
      <c r="AG66" s="107"/>
      <c r="AH66" s="107" t="s">
        <v>49</v>
      </c>
      <c r="AI66" s="336">
        <v>4.2501065983467937E-2</v>
      </c>
      <c r="AJ66" s="336">
        <v>0.15793826859421958</v>
      </c>
      <c r="AK66" s="107"/>
      <c r="AL66" s="107" t="s">
        <v>1</v>
      </c>
      <c r="AM66" s="336">
        <v>4.0523942639033778E-2</v>
      </c>
      <c r="AN66" s="336">
        <v>0.17895034636644566</v>
      </c>
    </row>
    <row r="67" spans="1:40" x14ac:dyDescent="0.2">
      <c r="A67" s="107"/>
      <c r="B67" s="107" t="s">
        <v>50</v>
      </c>
      <c r="C67" s="386" t="s">
        <v>0</v>
      </c>
      <c r="D67" s="387">
        <v>392592</v>
      </c>
      <c r="E67" s="387">
        <v>14173</v>
      </c>
      <c r="F67" s="386">
        <v>60464</v>
      </c>
      <c r="G67" s="387">
        <v>467229</v>
      </c>
      <c r="H67" s="388">
        <v>0.12940977550622929</v>
      </c>
      <c r="I67" s="395"/>
      <c r="J67" s="392">
        <v>108655.91184939</v>
      </c>
      <c r="K67" s="392">
        <v>4296.2084630299996</v>
      </c>
      <c r="L67" s="392">
        <v>21549.219391190003</v>
      </c>
      <c r="M67" s="392">
        <v>134501.33970360999</v>
      </c>
      <c r="N67" s="388">
        <v>0.16021564869670682</v>
      </c>
      <c r="O67" s="107"/>
      <c r="P67" s="107"/>
      <c r="Q67" s="107" t="s">
        <v>50</v>
      </c>
      <c r="R67" s="107" t="s">
        <v>1</v>
      </c>
      <c r="S67" s="389">
        <v>4531393</v>
      </c>
      <c r="T67" s="389">
        <v>173422</v>
      </c>
      <c r="U67" s="389">
        <v>794812</v>
      </c>
      <c r="V67" s="389">
        <v>5499627</v>
      </c>
      <c r="W67" s="390">
        <v>0.14452107388373794</v>
      </c>
      <c r="X67" s="396"/>
      <c r="Y67" s="389">
        <v>1326882.2967422197</v>
      </c>
      <c r="Z67" s="389">
        <v>54761.557230519989</v>
      </c>
      <c r="AA67" s="389">
        <v>305213.00247598003</v>
      </c>
      <c r="AB67" s="389">
        <v>1686856.85644872</v>
      </c>
      <c r="AC67" s="390">
        <v>0.1809359231099989</v>
      </c>
      <c r="AD67" s="107"/>
      <c r="AE67" s="107" t="s">
        <v>50</v>
      </c>
      <c r="AF67" s="107" t="s">
        <v>0</v>
      </c>
      <c r="AG67" s="107"/>
      <c r="AH67" s="107" t="s">
        <v>50</v>
      </c>
      <c r="AI67" s="336">
        <v>3.1941752197392349E-2</v>
      </c>
      <c r="AJ67" s="336">
        <v>0.16021564869670682</v>
      </c>
      <c r="AK67" s="107"/>
      <c r="AL67" s="107" t="s">
        <v>1</v>
      </c>
      <c r="AM67" s="336">
        <v>3.2463665794267543E-2</v>
      </c>
      <c r="AN67" s="336">
        <v>0.1809359231099989</v>
      </c>
    </row>
    <row r="68" spans="1:40" x14ac:dyDescent="0.2">
      <c r="A68" s="298">
        <v>2023</v>
      </c>
      <c r="B68" s="8" t="s">
        <v>39</v>
      </c>
      <c r="C68" s="1" t="s">
        <v>0</v>
      </c>
      <c r="D68" s="1">
        <v>391066</v>
      </c>
      <c r="E68" s="1">
        <v>15478</v>
      </c>
      <c r="F68" s="1">
        <v>59156</v>
      </c>
      <c r="G68" s="1">
        <v>465700</v>
      </c>
      <c r="H68" s="299">
        <v>0.12702598239209792</v>
      </c>
      <c r="I68" s="300">
        <v>1.3006734239814188E-2</v>
      </c>
      <c r="J68" s="301">
        <v>108506.43835385998</v>
      </c>
      <c r="K68" s="301">
        <v>4718.6717992299991</v>
      </c>
      <c r="L68" s="301">
        <v>21695.523034980004</v>
      </c>
      <c r="M68" s="301">
        <v>134920.63318806997</v>
      </c>
      <c r="N68" s="299">
        <v>0.16080211397124081</v>
      </c>
      <c r="O68" s="23"/>
      <c r="P68" s="23">
        <v>2023</v>
      </c>
      <c r="Q68" s="23" t="s">
        <v>39</v>
      </c>
      <c r="R68" s="23" t="s">
        <v>1</v>
      </c>
      <c r="S68" s="72">
        <v>4509754</v>
      </c>
      <c r="T68" s="72">
        <v>189125</v>
      </c>
      <c r="U68" s="72">
        <v>777559</v>
      </c>
      <c r="V68" s="72">
        <v>5476438</v>
      </c>
      <c r="W68" s="73">
        <v>0.14198261716831267</v>
      </c>
      <c r="X68" s="6"/>
      <c r="Y68" s="72">
        <v>1325806.4263533996</v>
      </c>
      <c r="Z68" s="72">
        <v>60464.177723019995</v>
      </c>
      <c r="AA68" s="72">
        <v>308054.71579187998</v>
      </c>
      <c r="AB68" s="72">
        <v>1694325.3198683001</v>
      </c>
      <c r="AC68" s="73">
        <v>0.18181556527516515</v>
      </c>
      <c r="AD68" s="23"/>
      <c r="AE68" s="23" t="s">
        <v>39</v>
      </c>
      <c r="AF68" s="23" t="s">
        <v>0</v>
      </c>
      <c r="AG68" s="23">
        <v>2023</v>
      </c>
      <c r="AH68" s="23" t="s">
        <v>39</v>
      </c>
      <c r="AI68" s="74">
        <v>3.4973685549285108E-2</v>
      </c>
      <c r="AJ68" s="74">
        <v>0.16080211397124081</v>
      </c>
      <c r="AK68" s="23"/>
      <c r="AL68" s="23" t="s">
        <v>1</v>
      </c>
      <c r="AM68" s="74">
        <v>3.5686285870838476E-2</v>
      </c>
      <c r="AN68" s="74">
        <v>0.18181556527516515</v>
      </c>
    </row>
    <row r="69" spans="1:40" x14ac:dyDescent="0.2">
      <c r="B69" s="8"/>
      <c r="C69" s="1"/>
      <c r="D69" s="1"/>
      <c r="E69" s="1"/>
      <c r="F69" s="1"/>
      <c r="G69" s="1"/>
      <c r="H69" s="299"/>
      <c r="I69" s="300"/>
      <c r="J69" s="301"/>
      <c r="K69" s="301"/>
      <c r="L69" s="301"/>
      <c r="M69" s="301"/>
      <c r="N69" s="299"/>
      <c r="O69" s="23"/>
      <c r="P69" s="23"/>
      <c r="Q69" s="23"/>
      <c r="R69" s="23"/>
      <c r="S69" s="72"/>
      <c r="T69" s="72"/>
      <c r="U69" s="72"/>
      <c r="V69" s="72"/>
      <c r="W69" s="73"/>
      <c r="X69" s="6"/>
      <c r="Y69" s="72"/>
      <c r="Z69" s="72"/>
      <c r="AA69" s="72"/>
      <c r="AB69" s="72"/>
      <c r="AC69" s="73"/>
      <c r="AD69" s="23"/>
      <c r="AE69" s="23"/>
      <c r="AF69" s="23"/>
      <c r="AG69" s="23"/>
      <c r="AH69" s="23"/>
      <c r="AI69" s="74"/>
      <c r="AJ69" s="74"/>
      <c r="AK69" s="23"/>
      <c r="AL69" s="23"/>
      <c r="AM69" s="74"/>
      <c r="AN69" s="74"/>
    </row>
    <row r="70" spans="1:40" x14ac:dyDescent="0.2">
      <c r="B70" s="8"/>
      <c r="C70" s="1"/>
      <c r="D70" s="1"/>
      <c r="E70" s="1"/>
      <c r="F70" s="1"/>
      <c r="G70" s="1"/>
      <c r="H70" s="299"/>
      <c r="I70" s="300"/>
      <c r="J70" s="301"/>
      <c r="K70" s="301"/>
      <c r="L70" s="301"/>
      <c r="M70" s="301"/>
      <c r="N70" s="299"/>
      <c r="O70" s="23"/>
      <c r="P70" s="23"/>
      <c r="Q70" s="23"/>
      <c r="R70" s="23"/>
      <c r="S70" s="72"/>
      <c r="T70" s="72"/>
      <c r="U70" s="72"/>
      <c r="V70" s="72"/>
      <c r="W70" s="73"/>
      <c r="X70" s="6"/>
      <c r="Y70" s="72"/>
      <c r="Z70" s="72"/>
      <c r="AA70" s="72"/>
      <c r="AB70" s="72"/>
      <c r="AC70" s="73"/>
      <c r="AD70" s="23"/>
      <c r="AE70" s="23"/>
      <c r="AF70" s="23"/>
      <c r="AG70" s="23"/>
      <c r="AH70" s="23"/>
      <c r="AI70" s="74"/>
      <c r="AJ70" s="74"/>
      <c r="AK70" s="23"/>
      <c r="AL70" s="23"/>
      <c r="AM70" s="74"/>
      <c r="AN70" s="74"/>
    </row>
    <row r="71" spans="1:40" x14ac:dyDescent="0.2">
      <c r="B71" s="8"/>
      <c r="C71" s="1"/>
      <c r="D71" s="1"/>
      <c r="E71" s="1"/>
      <c r="F71" s="1"/>
      <c r="G71" s="1"/>
      <c r="H71" s="299"/>
      <c r="I71" s="300"/>
      <c r="J71" s="301"/>
      <c r="K71" s="301"/>
      <c r="L71" s="301"/>
      <c r="M71" s="301"/>
      <c r="N71" s="299"/>
      <c r="O71" s="23"/>
      <c r="P71" s="23"/>
      <c r="Q71" s="23"/>
      <c r="R71" s="23"/>
      <c r="S71" s="72"/>
      <c r="T71" s="72"/>
      <c r="U71" s="72"/>
      <c r="V71" s="72"/>
      <c r="W71" s="73"/>
      <c r="X71" s="6"/>
      <c r="Y71" s="72"/>
      <c r="Z71" s="72"/>
      <c r="AA71" s="72"/>
      <c r="AB71" s="72"/>
      <c r="AC71" s="73"/>
      <c r="AD71" s="23"/>
      <c r="AE71" s="23"/>
      <c r="AF71" s="23"/>
      <c r="AG71" s="23"/>
      <c r="AH71" s="23"/>
      <c r="AI71" s="74"/>
      <c r="AJ71" s="74"/>
      <c r="AK71" s="23"/>
      <c r="AL71" s="23"/>
      <c r="AM71" s="74"/>
      <c r="AN71" s="74"/>
    </row>
    <row r="72" spans="1:40" x14ac:dyDescent="0.2">
      <c r="B72" s="8"/>
      <c r="C72" s="1"/>
      <c r="D72" s="1"/>
      <c r="E72" s="1"/>
      <c r="F72" s="1"/>
      <c r="G72" s="1"/>
      <c r="H72" s="299"/>
      <c r="I72" s="300"/>
      <c r="J72" s="301"/>
      <c r="K72" s="301"/>
      <c r="L72" s="301"/>
      <c r="M72" s="301"/>
      <c r="N72" s="299"/>
      <c r="O72" s="23"/>
      <c r="P72" s="23"/>
      <c r="Q72" s="23"/>
      <c r="R72" s="23"/>
      <c r="S72" s="72"/>
      <c r="T72" s="72"/>
      <c r="U72" s="72"/>
      <c r="V72" s="72"/>
      <c r="W72" s="73"/>
      <c r="X72" s="6"/>
      <c r="Y72" s="72"/>
      <c r="Z72" s="72"/>
      <c r="AA72" s="72"/>
      <c r="AB72" s="72"/>
      <c r="AC72" s="73"/>
      <c r="AD72" s="23"/>
      <c r="AE72" s="23"/>
      <c r="AF72" s="23"/>
      <c r="AG72" s="23"/>
      <c r="AH72" s="23"/>
      <c r="AI72" s="74"/>
      <c r="AJ72" s="74"/>
      <c r="AK72" s="23"/>
      <c r="AL72" s="23"/>
      <c r="AM72" s="74"/>
      <c r="AN72" s="74"/>
    </row>
    <row r="73" spans="1:40" x14ac:dyDescent="0.2">
      <c r="B73" s="8"/>
      <c r="C73" s="1"/>
      <c r="D73" s="1"/>
      <c r="E73" s="1"/>
      <c r="F73" s="1"/>
      <c r="G73" s="1"/>
      <c r="H73" s="299"/>
      <c r="I73" s="300"/>
      <c r="J73" s="301"/>
      <c r="K73" s="301"/>
      <c r="L73" s="301"/>
      <c r="M73" s="301"/>
      <c r="N73" s="299"/>
      <c r="O73" s="23"/>
      <c r="P73" s="23"/>
      <c r="Q73" s="23"/>
      <c r="R73" s="23"/>
      <c r="S73" s="72"/>
      <c r="T73" s="72"/>
      <c r="U73" s="72"/>
      <c r="V73" s="72"/>
      <c r="W73" s="73"/>
      <c r="X73" s="6"/>
      <c r="Y73" s="72"/>
      <c r="Z73" s="72"/>
      <c r="AA73" s="72"/>
      <c r="AB73" s="72"/>
      <c r="AC73" s="73"/>
      <c r="AD73" s="23"/>
      <c r="AE73" s="23"/>
      <c r="AF73" s="23"/>
      <c r="AG73" s="23"/>
      <c r="AH73" s="23"/>
      <c r="AI73" s="74"/>
      <c r="AJ73" s="74"/>
      <c r="AK73" s="23"/>
      <c r="AL73" s="23"/>
      <c r="AM73" s="74"/>
      <c r="AN73" s="74"/>
    </row>
    <row r="74" spans="1:40" x14ac:dyDescent="0.2">
      <c r="B74" s="8"/>
      <c r="C74" s="1"/>
      <c r="D74" s="1"/>
      <c r="E74" s="1"/>
      <c r="F74" s="1"/>
      <c r="G74" s="1"/>
      <c r="H74" s="299"/>
      <c r="I74" s="300"/>
      <c r="J74" s="301"/>
      <c r="K74" s="301"/>
      <c r="L74" s="301"/>
      <c r="M74" s="301"/>
      <c r="N74" s="299"/>
      <c r="O74" s="23"/>
      <c r="P74" s="23"/>
      <c r="Q74" s="23"/>
      <c r="R74" s="23"/>
      <c r="S74" s="72"/>
      <c r="T74" s="72"/>
      <c r="U74" s="72"/>
      <c r="V74" s="72"/>
      <c r="W74" s="73"/>
      <c r="X74" s="6"/>
      <c r="Y74" s="72"/>
      <c r="Z74" s="72"/>
      <c r="AA74" s="72"/>
      <c r="AB74" s="72"/>
      <c r="AC74" s="73"/>
      <c r="AD74" s="23"/>
      <c r="AE74" s="23"/>
      <c r="AF74" s="23"/>
      <c r="AG74" s="23"/>
      <c r="AH74" s="23"/>
      <c r="AI74" s="74"/>
      <c r="AJ74" s="74"/>
      <c r="AK74" s="23"/>
      <c r="AL74" s="23"/>
      <c r="AM74" s="74"/>
      <c r="AN74" s="74"/>
    </row>
    <row r="75" spans="1:40" x14ac:dyDescent="0.2">
      <c r="B75" s="8"/>
      <c r="C75" s="1"/>
      <c r="D75" s="1"/>
      <c r="E75" s="1"/>
      <c r="F75" s="1"/>
      <c r="G75" s="1"/>
      <c r="H75" s="299"/>
      <c r="I75" s="300"/>
      <c r="J75" s="301"/>
      <c r="K75" s="301"/>
      <c r="L75" s="301"/>
      <c r="M75" s="301"/>
      <c r="N75" s="299"/>
      <c r="O75" s="23"/>
      <c r="P75" s="23"/>
      <c r="Q75" s="23"/>
      <c r="R75" s="23"/>
      <c r="S75" s="72"/>
      <c r="T75" s="72"/>
      <c r="U75" s="72"/>
      <c r="V75" s="72"/>
      <c r="W75" s="73"/>
      <c r="X75" s="6"/>
      <c r="Y75" s="72"/>
      <c r="Z75" s="72"/>
      <c r="AA75" s="72"/>
      <c r="AB75" s="72"/>
      <c r="AC75" s="73"/>
      <c r="AD75" s="23"/>
      <c r="AE75" s="23"/>
      <c r="AF75" s="23"/>
      <c r="AG75" s="23"/>
      <c r="AH75" s="23"/>
      <c r="AI75" s="74"/>
      <c r="AJ75" s="74"/>
      <c r="AK75" s="23"/>
      <c r="AL75" s="23"/>
      <c r="AM75" s="74"/>
      <c r="AN75" s="74"/>
    </row>
    <row r="76" spans="1:40" x14ac:dyDescent="0.2">
      <c r="B76" s="8"/>
      <c r="C76" s="1"/>
      <c r="D76" s="1"/>
      <c r="E76" s="1"/>
      <c r="F76" s="1"/>
      <c r="G76" s="1"/>
      <c r="H76" s="299"/>
      <c r="I76" s="300"/>
      <c r="J76" s="301"/>
      <c r="K76" s="301"/>
      <c r="L76" s="301"/>
      <c r="M76" s="301"/>
      <c r="N76" s="299"/>
      <c r="O76" s="23"/>
      <c r="P76" s="23"/>
      <c r="Q76" s="23"/>
      <c r="R76" s="23"/>
      <c r="S76" s="72"/>
      <c r="T76" s="72"/>
      <c r="U76" s="72"/>
      <c r="V76" s="72"/>
      <c r="W76" s="73"/>
      <c r="X76" s="6"/>
      <c r="Y76" s="72"/>
      <c r="Z76" s="72"/>
      <c r="AA76" s="72"/>
      <c r="AB76" s="72"/>
      <c r="AC76" s="73"/>
      <c r="AD76" s="23"/>
      <c r="AE76" s="23"/>
      <c r="AF76" s="23"/>
      <c r="AG76" s="23"/>
      <c r="AH76" s="23"/>
      <c r="AI76" s="74"/>
      <c r="AJ76" s="74"/>
      <c r="AK76" s="23"/>
      <c r="AL76" s="23"/>
      <c r="AM76" s="74"/>
      <c r="AN76" s="74"/>
    </row>
    <row r="77" spans="1:40" x14ac:dyDescent="0.2">
      <c r="B77" s="8"/>
      <c r="C77" s="1"/>
      <c r="D77" s="1"/>
      <c r="E77" s="1"/>
      <c r="F77" s="1"/>
      <c r="G77" s="1"/>
      <c r="H77" s="299"/>
      <c r="I77" s="300"/>
      <c r="J77" s="301"/>
      <c r="K77" s="301"/>
      <c r="L77" s="301"/>
      <c r="M77" s="301"/>
      <c r="N77" s="299"/>
      <c r="O77" s="23"/>
      <c r="P77" s="23"/>
      <c r="Q77" s="23"/>
      <c r="R77" s="23"/>
      <c r="S77" s="72"/>
      <c r="T77" s="72"/>
      <c r="U77" s="72"/>
      <c r="V77" s="72"/>
      <c r="W77" s="73"/>
      <c r="X77" s="6"/>
      <c r="Y77" s="72"/>
      <c r="Z77" s="72"/>
      <c r="AA77" s="72"/>
      <c r="AB77" s="72"/>
      <c r="AC77" s="73"/>
      <c r="AD77" s="23"/>
      <c r="AE77" s="23"/>
      <c r="AF77" s="23"/>
      <c r="AG77" s="23"/>
      <c r="AH77" s="23"/>
      <c r="AI77" s="74"/>
      <c r="AJ77" s="74"/>
      <c r="AK77" s="23"/>
      <c r="AL77" s="23"/>
      <c r="AM77" s="74"/>
      <c r="AN77" s="74"/>
    </row>
    <row r="78" spans="1:40" x14ac:dyDescent="0.2">
      <c r="B78" s="8"/>
      <c r="C78" s="1"/>
      <c r="D78" s="1"/>
      <c r="E78" s="1"/>
      <c r="F78" s="1"/>
      <c r="G78" s="1"/>
      <c r="H78" s="299"/>
      <c r="I78" s="300"/>
      <c r="J78" s="301"/>
      <c r="K78" s="301"/>
      <c r="L78" s="301"/>
      <c r="M78" s="301"/>
      <c r="N78" s="299"/>
      <c r="O78" s="23"/>
      <c r="P78" s="23"/>
      <c r="Q78" s="23"/>
      <c r="R78" s="23"/>
      <c r="S78" s="72"/>
      <c r="T78" s="72"/>
      <c r="U78" s="72"/>
      <c r="V78" s="72"/>
      <c r="W78" s="73"/>
      <c r="X78" s="6"/>
      <c r="Y78" s="72"/>
      <c r="Z78" s="72"/>
      <c r="AA78" s="72"/>
      <c r="AB78" s="72"/>
      <c r="AC78" s="73"/>
      <c r="AD78" s="23"/>
      <c r="AE78" s="23"/>
      <c r="AF78" s="23"/>
      <c r="AG78" s="23"/>
      <c r="AH78" s="23"/>
      <c r="AI78" s="74"/>
      <c r="AJ78" s="74"/>
      <c r="AK78" s="23"/>
      <c r="AL78" s="23"/>
      <c r="AM78" s="74"/>
      <c r="AN78" s="74"/>
    </row>
    <row r="79" spans="1:40" x14ac:dyDescent="0.2">
      <c r="B79" s="8"/>
      <c r="C79" s="1"/>
      <c r="D79" s="1"/>
      <c r="E79" s="1"/>
      <c r="F79" s="1"/>
      <c r="G79" s="1"/>
      <c r="H79" s="299"/>
      <c r="I79" s="300"/>
      <c r="J79" s="301"/>
      <c r="K79" s="301"/>
      <c r="L79" s="301"/>
      <c r="M79" s="301"/>
      <c r="N79" s="299"/>
      <c r="O79" s="23"/>
      <c r="P79" s="23"/>
      <c r="Q79" s="23"/>
      <c r="R79" s="23"/>
      <c r="S79" s="72"/>
      <c r="T79" s="72"/>
      <c r="U79" s="72"/>
      <c r="V79" s="72"/>
      <c r="W79" s="73"/>
      <c r="X79" s="6"/>
      <c r="Y79" s="72"/>
      <c r="Z79" s="72"/>
      <c r="AA79" s="72"/>
      <c r="AB79" s="72"/>
      <c r="AC79" s="73"/>
      <c r="AD79" s="23"/>
      <c r="AE79" s="23"/>
      <c r="AF79" s="23"/>
      <c r="AG79" s="23"/>
      <c r="AH79" s="23"/>
      <c r="AI79" s="74"/>
      <c r="AJ79" s="74"/>
      <c r="AK79" s="23"/>
      <c r="AL79" s="23"/>
      <c r="AM79" s="74"/>
      <c r="AN79" s="74"/>
    </row>
    <row r="80" spans="1:40" x14ac:dyDescent="0.2">
      <c r="B80" s="8"/>
      <c r="C80" s="1"/>
      <c r="D80" s="1"/>
      <c r="E80" s="1"/>
      <c r="F80" s="1"/>
      <c r="G80" s="1"/>
      <c r="H80" s="299"/>
      <c r="I80" s="300"/>
      <c r="J80" s="301"/>
      <c r="K80" s="301"/>
      <c r="L80" s="301"/>
      <c r="M80" s="301"/>
      <c r="N80" s="299"/>
      <c r="O80" s="23"/>
      <c r="P80" s="23"/>
      <c r="Q80" s="23"/>
      <c r="R80" s="23"/>
      <c r="S80" s="72"/>
      <c r="T80" s="72"/>
      <c r="U80" s="72"/>
      <c r="V80" s="72"/>
      <c r="W80" s="73"/>
      <c r="X80" s="6"/>
      <c r="Y80" s="72"/>
      <c r="Z80" s="72"/>
      <c r="AA80" s="72"/>
      <c r="AB80" s="72"/>
      <c r="AC80" s="73"/>
      <c r="AD80" s="23"/>
      <c r="AE80" s="23"/>
      <c r="AF80" s="23"/>
      <c r="AG80" s="23"/>
      <c r="AH80" s="23"/>
      <c r="AI80" s="74"/>
      <c r="AJ80" s="74"/>
      <c r="AK80" s="23"/>
      <c r="AL80" s="23"/>
      <c r="AM80" s="74"/>
      <c r="AN80" s="74"/>
    </row>
    <row r="81" spans="2:40" x14ac:dyDescent="0.2">
      <c r="B81" s="8"/>
      <c r="C81" s="1"/>
      <c r="D81" s="1"/>
      <c r="E81" s="1"/>
      <c r="F81" s="1"/>
      <c r="G81" s="1"/>
      <c r="H81" s="299"/>
      <c r="I81" s="300"/>
      <c r="J81" s="301"/>
      <c r="K81" s="301"/>
      <c r="L81" s="301"/>
      <c r="M81" s="301"/>
      <c r="N81" s="299"/>
      <c r="O81" s="23"/>
      <c r="P81" s="23"/>
      <c r="Q81" s="23"/>
      <c r="R81" s="23"/>
      <c r="S81" s="72"/>
      <c r="T81" s="72"/>
      <c r="U81" s="72"/>
      <c r="V81" s="72"/>
      <c r="W81" s="73"/>
      <c r="X81" s="6"/>
      <c r="Y81" s="72"/>
      <c r="Z81" s="72"/>
      <c r="AA81" s="72"/>
      <c r="AB81" s="72"/>
      <c r="AC81" s="73"/>
      <c r="AD81" s="23"/>
      <c r="AE81" s="23"/>
      <c r="AF81" s="23"/>
      <c r="AG81" s="23"/>
      <c r="AH81" s="23"/>
      <c r="AI81" s="74"/>
      <c r="AJ81" s="74"/>
      <c r="AK81" s="23"/>
      <c r="AL81" s="23"/>
      <c r="AM81" s="74"/>
      <c r="AN81" s="74"/>
    </row>
    <row r="82" spans="2:40" x14ac:dyDescent="0.2">
      <c r="B82" s="8"/>
      <c r="C82" s="1"/>
      <c r="D82" s="1"/>
      <c r="E82" s="1"/>
      <c r="F82" s="1"/>
      <c r="G82" s="1"/>
      <c r="H82" s="299"/>
      <c r="I82" s="300"/>
      <c r="J82" s="301"/>
      <c r="K82" s="301"/>
      <c r="L82" s="301"/>
      <c r="M82" s="301"/>
      <c r="N82" s="299"/>
      <c r="O82" s="23"/>
      <c r="P82" s="23"/>
      <c r="Q82" s="23"/>
      <c r="R82" s="23"/>
      <c r="S82" s="72"/>
      <c r="T82" s="72"/>
      <c r="U82" s="72"/>
      <c r="V82" s="72"/>
      <c r="W82" s="73"/>
      <c r="X82" s="6"/>
      <c r="Y82" s="72"/>
      <c r="Z82" s="72"/>
      <c r="AA82" s="72"/>
      <c r="AB82" s="72"/>
      <c r="AC82" s="73"/>
      <c r="AD82" s="23"/>
      <c r="AE82" s="23"/>
      <c r="AF82" s="23"/>
      <c r="AG82" s="23"/>
      <c r="AH82" s="23"/>
      <c r="AI82" s="74"/>
      <c r="AJ82" s="74"/>
      <c r="AK82" s="23"/>
      <c r="AL82" s="23"/>
      <c r="AM82" s="74"/>
      <c r="AN82" s="74"/>
    </row>
    <row r="83" spans="2:40" x14ac:dyDescent="0.2">
      <c r="B83" s="8"/>
      <c r="C83" s="1"/>
      <c r="D83" s="1"/>
      <c r="E83" s="1"/>
      <c r="F83" s="1"/>
      <c r="G83" s="1"/>
      <c r="H83" s="299"/>
      <c r="I83" s="300"/>
      <c r="J83" s="301"/>
      <c r="K83" s="301"/>
      <c r="L83" s="301"/>
      <c r="M83" s="301"/>
      <c r="N83" s="299"/>
      <c r="O83" s="23"/>
      <c r="P83" s="23"/>
      <c r="Q83" s="23"/>
      <c r="R83" s="23"/>
      <c r="S83" s="72"/>
      <c r="T83" s="72"/>
      <c r="U83" s="72"/>
      <c r="V83" s="72"/>
      <c r="W83" s="73"/>
      <c r="X83" s="6"/>
      <c r="Y83" s="72"/>
      <c r="Z83" s="72"/>
      <c r="AA83" s="72"/>
      <c r="AB83" s="72"/>
      <c r="AC83" s="73"/>
      <c r="AD83" s="23"/>
      <c r="AE83" s="23"/>
      <c r="AF83" s="23"/>
      <c r="AG83" s="23"/>
      <c r="AH83" s="23"/>
      <c r="AI83" s="74"/>
      <c r="AJ83" s="74"/>
      <c r="AK83" s="23"/>
      <c r="AL83" s="23"/>
      <c r="AM83" s="74"/>
      <c r="AN83" s="74"/>
    </row>
    <row r="84" spans="2:40" x14ac:dyDescent="0.2">
      <c r="B84" s="8"/>
      <c r="C84" s="1"/>
      <c r="D84" s="1"/>
      <c r="E84" s="1"/>
      <c r="F84" s="1"/>
      <c r="G84" s="1"/>
      <c r="H84" s="299"/>
      <c r="I84" s="300"/>
      <c r="J84" s="301"/>
      <c r="K84" s="301"/>
      <c r="L84" s="301"/>
      <c r="M84" s="301"/>
      <c r="N84" s="299"/>
      <c r="O84" s="23"/>
      <c r="P84" s="23"/>
      <c r="Q84" s="23"/>
      <c r="R84" s="23"/>
      <c r="S84" s="72"/>
      <c r="T84" s="72"/>
      <c r="U84" s="72"/>
      <c r="V84" s="72"/>
      <c r="W84" s="73"/>
      <c r="X84" s="6"/>
      <c r="Y84" s="72"/>
      <c r="Z84" s="72"/>
      <c r="AA84" s="72"/>
      <c r="AB84" s="72"/>
      <c r="AC84" s="73"/>
      <c r="AD84" s="23"/>
      <c r="AE84" s="23"/>
      <c r="AF84" s="23"/>
      <c r="AG84" s="23"/>
      <c r="AH84" s="23"/>
      <c r="AI84" s="74"/>
      <c r="AJ84" s="74"/>
      <c r="AK84" s="23"/>
      <c r="AL84" s="23"/>
      <c r="AM84" s="74"/>
      <c r="AN84" s="74"/>
    </row>
    <row r="85" spans="2:40" x14ac:dyDescent="0.2">
      <c r="B85" s="8"/>
      <c r="C85" s="1"/>
      <c r="D85" s="1"/>
      <c r="E85" s="1"/>
      <c r="F85" s="1"/>
      <c r="G85" s="1"/>
      <c r="H85" s="299"/>
      <c r="I85" s="300"/>
      <c r="J85" s="301"/>
      <c r="K85" s="301"/>
      <c r="L85" s="301"/>
      <c r="M85" s="301"/>
      <c r="N85" s="299"/>
      <c r="O85" s="23"/>
      <c r="P85" s="23"/>
      <c r="Q85" s="23"/>
      <c r="R85" s="23"/>
      <c r="S85" s="72"/>
      <c r="T85" s="72"/>
      <c r="U85" s="72"/>
      <c r="V85" s="72"/>
      <c r="W85" s="73"/>
      <c r="X85" s="6"/>
      <c r="Y85" s="72"/>
      <c r="Z85" s="72"/>
      <c r="AA85" s="72"/>
      <c r="AB85" s="72"/>
      <c r="AC85" s="73"/>
      <c r="AD85" s="23"/>
      <c r="AE85" s="23"/>
      <c r="AF85" s="23"/>
      <c r="AG85" s="23"/>
      <c r="AH85" s="23"/>
      <c r="AI85" s="74"/>
      <c r="AJ85" s="74"/>
      <c r="AK85" s="23"/>
      <c r="AL85" s="23"/>
      <c r="AM85" s="74"/>
      <c r="AN85" s="74"/>
    </row>
    <row r="86" spans="2:40" x14ac:dyDescent="0.2">
      <c r="B86" s="8"/>
      <c r="C86" s="1"/>
      <c r="D86" s="1"/>
      <c r="E86" s="1"/>
      <c r="F86" s="1"/>
      <c r="G86" s="1"/>
      <c r="H86" s="299"/>
      <c r="I86" s="300"/>
      <c r="J86" s="301"/>
      <c r="K86" s="301"/>
      <c r="L86" s="301"/>
      <c r="M86" s="301"/>
      <c r="N86" s="299"/>
      <c r="O86" s="23"/>
      <c r="P86" s="23"/>
      <c r="Q86" s="23"/>
      <c r="R86" s="23"/>
      <c r="S86" s="72"/>
      <c r="T86" s="72"/>
      <c r="U86" s="72"/>
      <c r="V86" s="72"/>
      <c r="W86" s="73"/>
      <c r="X86" s="6"/>
      <c r="Y86" s="72"/>
      <c r="Z86" s="72"/>
      <c r="AA86" s="72"/>
      <c r="AB86" s="72"/>
      <c r="AC86" s="73"/>
      <c r="AD86" s="23"/>
      <c r="AE86" s="23"/>
      <c r="AF86" s="23"/>
      <c r="AG86" s="23"/>
      <c r="AH86" s="23"/>
      <c r="AI86" s="74"/>
      <c r="AJ86" s="74"/>
      <c r="AK86" s="23"/>
      <c r="AL86" s="23"/>
      <c r="AM86" s="74"/>
      <c r="AN86" s="74"/>
    </row>
    <row r="87" spans="2:40" x14ac:dyDescent="0.2">
      <c r="B87" s="8"/>
      <c r="C87" s="1"/>
      <c r="D87" s="1"/>
      <c r="E87" s="1"/>
      <c r="F87" s="1"/>
      <c r="G87" s="1"/>
      <c r="H87" s="299"/>
      <c r="I87" s="300"/>
      <c r="J87" s="301"/>
      <c r="K87" s="301"/>
      <c r="L87" s="301"/>
      <c r="M87" s="301"/>
      <c r="N87" s="299"/>
      <c r="O87" s="23"/>
      <c r="P87" s="23"/>
      <c r="Q87" s="23"/>
      <c r="R87" s="23"/>
      <c r="S87" s="72"/>
      <c r="T87" s="72"/>
      <c r="U87" s="72"/>
      <c r="V87" s="72"/>
      <c r="W87" s="73"/>
      <c r="X87" s="6"/>
      <c r="Y87" s="72"/>
      <c r="Z87" s="72"/>
      <c r="AA87" s="72"/>
      <c r="AB87" s="72"/>
      <c r="AC87" s="73"/>
      <c r="AD87" s="23"/>
      <c r="AE87" s="23"/>
      <c r="AF87" s="23"/>
      <c r="AG87" s="23"/>
      <c r="AH87" s="23"/>
      <c r="AI87" s="74"/>
      <c r="AJ87" s="74"/>
      <c r="AK87" s="23"/>
      <c r="AL87" s="23"/>
      <c r="AM87" s="74"/>
      <c r="AN87" s="74"/>
    </row>
    <row r="88" spans="2:40" x14ac:dyDescent="0.2">
      <c r="B88" s="8"/>
      <c r="C88" s="1"/>
      <c r="D88" s="1"/>
      <c r="E88" s="1"/>
      <c r="F88" s="1"/>
      <c r="G88" s="1"/>
      <c r="H88" s="299"/>
      <c r="I88" s="300"/>
      <c r="J88" s="301"/>
      <c r="K88" s="301"/>
      <c r="L88" s="301"/>
      <c r="M88" s="301"/>
      <c r="N88" s="299"/>
      <c r="O88" s="23"/>
      <c r="P88" s="23"/>
      <c r="Q88" s="23"/>
      <c r="R88" s="23"/>
      <c r="S88" s="72"/>
      <c r="T88" s="72"/>
      <c r="U88" s="72"/>
      <c r="V88" s="72"/>
      <c r="W88" s="73"/>
      <c r="X88" s="6"/>
      <c r="Y88" s="72"/>
      <c r="Z88" s="72"/>
      <c r="AA88" s="72"/>
      <c r="AB88" s="72"/>
      <c r="AC88" s="73"/>
      <c r="AD88" s="23"/>
      <c r="AE88" s="23"/>
      <c r="AF88" s="23"/>
      <c r="AG88" s="23"/>
      <c r="AH88" s="23"/>
      <c r="AI88" s="74"/>
      <c r="AJ88" s="74"/>
      <c r="AK88" s="23"/>
      <c r="AL88" s="23"/>
      <c r="AM88" s="74"/>
      <c r="AN88" s="74"/>
    </row>
    <row r="89" spans="2:40" x14ac:dyDescent="0.2">
      <c r="B89" s="8"/>
      <c r="C89" s="1"/>
      <c r="D89" s="1"/>
      <c r="E89" s="1"/>
      <c r="F89" s="1"/>
      <c r="G89" s="1"/>
      <c r="H89" s="299"/>
      <c r="I89" s="300"/>
      <c r="J89" s="301"/>
      <c r="K89" s="301"/>
      <c r="L89" s="301"/>
      <c r="M89" s="301"/>
      <c r="N89" s="299"/>
      <c r="O89" s="23"/>
      <c r="P89" s="23"/>
      <c r="Q89" s="23"/>
      <c r="R89" s="23"/>
      <c r="S89" s="72"/>
      <c r="T89" s="72"/>
      <c r="U89" s="72"/>
      <c r="V89" s="72"/>
      <c r="W89" s="73"/>
      <c r="X89" s="6"/>
      <c r="Y89" s="72"/>
      <c r="Z89" s="72"/>
      <c r="AA89" s="72"/>
      <c r="AB89" s="72"/>
      <c r="AC89" s="73"/>
      <c r="AD89" s="23"/>
      <c r="AE89" s="23"/>
      <c r="AF89" s="23"/>
      <c r="AG89" s="23"/>
      <c r="AH89" s="23"/>
      <c r="AI89" s="74"/>
      <c r="AJ89" s="74"/>
      <c r="AK89" s="23"/>
      <c r="AL89" s="23"/>
      <c r="AM89" s="74"/>
      <c r="AN89" s="74"/>
    </row>
    <row r="90" spans="2:40" x14ac:dyDescent="0.2">
      <c r="B90" s="8"/>
      <c r="C90" s="1"/>
      <c r="D90" s="1"/>
      <c r="E90" s="1"/>
      <c r="F90" s="1"/>
      <c r="G90" s="1"/>
      <c r="H90" s="299"/>
      <c r="I90" s="300"/>
      <c r="J90" s="301"/>
      <c r="K90" s="301"/>
      <c r="L90" s="301"/>
      <c r="M90" s="301"/>
      <c r="N90" s="299"/>
      <c r="O90" s="23"/>
      <c r="P90" s="23"/>
      <c r="Q90" s="23"/>
      <c r="R90" s="23"/>
      <c r="S90" s="72"/>
      <c r="T90" s="72"/>
      <c r="U90" s="72"/>
      <c r="V90" s="72"/>
      <c r="W90" s="73"/>
      <c r="X90" s="6"/>
      <c r="Y90" s="72"/>
      <c r="Z90" s="72"/>
      <c r="AA90" s="72"/>
      <c r="AB90" s="72"/>
      <c r="AC90" s="73"/>
      <c r="AD90" s="23"/>
      <c r="AE90" s="23"/>
      <c r="AF90" s="23"/>
      <c r="AG90" s="23"/>
      <c r="AH90" s="23"/>
      <c r="AI90" s="74"/>
      <c r="AJ90" s="74"/>
      <c r="AK90" s="23"/>
      <c r="AL90" s="23"/>
      <c r="AM90" s="74"/>
      <c r="AN90" s="74"/>
    </row>
    <row r="91" spans="2:40" x14ac:dyDescent="0.2">
      <c r="B91" s="8"/>
      <c r="C91" s="1"/>
      <c r="D91" s="1"/>
      <c r="E91" s="1"/>
      <c r="F91" s="1"/>
      <c r="G91" s="1"/>
      <c r="H91" s="299"/>
      <c r="I91" s="300"/>
      <c r="J91" s="301"/>
      <c r="K91" s="301"/>
      <c r="L91" s="301"/>
      <c r="M91" s="301"/>
      <c r="N91" s="299"/>
      <c r="O91" s="23"/>
      <c r="P91" s="23"/>
      <c r="Q91" s="23"/>
      <c r="R91" s="23"/>
      <c r="S91" s="72"/>
      <c r="T91" s="72"/>
      <c r="U91" s="72"/>
      <c r="V91" s="72"/>
      <c r="W91" s="73"/>
      <c r="X91" s="6"/>
      <c r="Y91" s="72"/>
      <c r="Z91" s="72"/>
      <c r="AA91" s="72"/>
      <c r="AB91" s="72"/>
      <c r="AC91" s="73"/>
      <c r="AD91" s="23"/>
      <c r="AE91" s="23"/>
      <c r="AF91" s="23"/>
      <c r="AG91" s="23"/>
      <c r="AH91" s="23"/>
      <c r="AI91" s="74"/>
      <c r="AJ91" s="74"/>
      <c r="AK91" s="23"/>
      <c r="AL91" s="23"/>
      <c r="AM91" s="74"/>
      <c r="AN91" s="74"/>
    </row>
    <row r="92" spans="2:40" x14ac:dyDescent="0.2">
      <c r="B92" s="8"/>
      <c r="C92" s="1"/>
      <c r="D92" s="1"/>
      <c r="E92" s="1"/>
      <c r="F92" s="1"/>
      <c r="G92" s="1"/>
      <c r="H92" s="299"/>
      <c r="I92" s="300"/>
      <c r="J92" s="301"/>
      <c r="K92" s="301"/>
      <c r="L92" s="301"/>
      <c r="M92" s="301"/>
      <c r="N92" s="299"/>
      <c r="O92" s="23"/>
      <c r="P92" s="23"/>
      <c r="Q92" s="23"/>
      <c r="R92" s="23"/>
      <c r="S92" s="72"/>
      <c r="T92" s="72"/>
      <c r="U92" s="72"/>
      <c r="V92" s="72"/>
      <c r="W92" s="73"/>
      <c r="X92" s="6"/>
      <c r="Y92" s="72"/>
      <c r="Z92" s="72"/>
      <c r="AA92" s="72"/>
      <c r="AB92" s="72"/>
      <c r="AC92" s="73"/>
      <c r="AD92" s="23"/>
      <c r="AE92" s="23"/>
      <c r="AF92" s="23"/>
      <c r="AG92" s="23"/>
      <c r="AH92" s="23"/>
      <c r="AI92" s="74"/>
      <c r="AJ92" s="74"/>
      <c r="AK92" s="23"/>
      <c r="AL92" s="23"/>
      <c r="AM92" s="74"/>
      <c r="AN92" s="74"/>
    </row>
    <row r="93" spans="2:40" x14ac:dyDescent="0.2">
      <c r="B93" s="8"/>
      <c r="C93" s="1"/>
      <c r="D93" s="1"/>
      <c r="E93" s="1"/>
      <c r="F93" s="1"/>
      <c r="G93" s="1"/>
      <c r="H93" s="299"/>
      <c r="I93" s="300"/>
      <c r="J93" s="301"/>
      <c r="K93" s="301"/>
      <c r="L93" s="301"/>
      <c r="M93" s="301"/>
      <c r="N93" s="299"/>
      <c r="O93" s="23"/>
      <c r="P93" s="23"/>
      <c r="Q93" s="23"/>
      <c r="R93" s="23"/>
      <c r="S93" s="72"/>
      <c r="T93" s="72"/>
      <c r="U93" s="72"/>
      <c r="V93" s="72"/>
      <c r="W93" s="73"/>
      <c r="X93" s="6"/>
      <c r="Y93" s="72"/>
      <c r="Z93" s="72"/>
      <c r="AA93" s="72"/>
      <c r="AB93" s="72"/>
      <c r="AC93" s="73"/>
      <c r="AD93" s="23"/>
      <c r="AE93" s="23"/>
      <c r="AF93" s="23"/>
      <c r="AG93" s="23"/>
      <c r="AH93" s="23"/>
      <c r="AI93" s="74"/>
      <c r="AJ93" s="74"/>
      <c r="AK93" s="23"/>
      <c r="AL93" s="23"/>
      <c r="AM93" s="74"/>
      <c r="AN93" s="74"/>
    </row>
    <row r="94" spans="2:40" x14ac:dyDescent="0.2">
      <c r="B94" s="8"/>
      <c r="C94" s="1"/>
      <c r="D94" s="1"/>
      <c r="E94" s="1"/>
      <c r="F94" s="1"/>
      <c r="G94" s="1"/>
      <c r="H94" s="299"/>
      <c r="I94" s="300"/>
      <c r="J94" s="301"/>
      <c r="K94" s="301"/>
      <c r="L94" s="301"/>
      <c r="M94" s="301"/>
      <c r="N94" s="299"/>
      <c r="O94" s="23"/>
      <c r="P94" s="23"/>
      <c r="Q94" s="23"/>
      <c r="R94" s="23"/>
      <c r="S94" s="72"/>
      <c r="T94" s="72"/>
      <c r="U94" s="72"/>
      <c r="V94" s="72"/>
      <c r="W94" s="73"/>
      <c r="X94" s="6"/>
      <c r="Y94" s="72"/>
      <c r="Z94" s="72"/>
      <c r="AA94" s="72"/>
      <c r="AB94" s="72"/>
      <c r="AC94" s="73"/>
      <c r="AD94" s="23"/>
      <c r="AE94" s="23"/>
      <c r="AF94" s="23"/>
      <c r="AG94" s="23"/>
      <c r="AH94" s="23"/>
      <c r="AI94" s="74"/>
      <c r="AJ94" s="74"/>
      <c r="AK94" s="23"/>
      <c r="AL94" s="23"/>
      <c r="AM94" s="74"/>
      <c r="AN94" s="74"/>
    </row>
    <row r="95" spans="2:40" x14ac:dyDescent="0.2">
      <c r="B95" s="8"/>
      <c r="C95" s="1"/>
      <c r="D95" s="1"/>
      <c r="E95" s="1"/>
      <c r="F95" s="1"/>
      <c r="G95" s="1"/>
      <c r="H95" s="299"/>
      <c r="I95" s="300"/>
      <c r="J95" s="301"/>
      <c r="K95" s="301"/>
      <c r="L95" s="301"/>
      <c r="M95" s="301"/>
      <c r="N95" s="299"/>
      <c r="O95" s="23"/>
      <c r="P95" s="23"/>
      <c r="Q95" s="23"/>
      <c r="R95" s="23"/>
      <c r="S95" s="72"/>
      <c r="T95" s="72"/>
      <c r="U95" s="72"/>
      <c r="V95" s="72"/>
      <c r="W95" s="73"/>
      <c r="X95" s="6"/>
      <c r="Y95" s="72"/>
      <c r="Z95" s="72"/>
      <c r="AA95" s="72"/>
      <c r="AB95" s="72"/>
      <c r="AC95" s="73"/>
      <c r="AD95" s="23"/>
      <c r="AE95" s="23"/>
      <c r="AF95" s="23"/>
      <c r="AG95" s="23"/>
      <c r="AH95" s="23"/>
      <c r="AI95" s="74"/>
      <c r="AJ95" s="74"/>
      <c r="AK95" s="23"/>
      <c r="AL95" s="23"/>
      <c r="AM95" s="74"/>
      <c r="AN95" s="74"/>
    </row>
    <row r="96" spans="2:40" x14ac:dyDescent="0.2">
      <c r="B96" s="8"/>
      <c r="C96" s="1"/>
      <c r="D96" s="1"/>
      <c r="E96" s="1"/>
      <c r="F96" s="1"/>
      <c r="G96" s="1"/>
      <c r="H96" s="299"/>
      <c r="I96" s="300"/>
      <c r="J96" s="301"/>
      <c r="K96" s="301"/>
      <c r="L96" s="301"/>
      <c r="M96" s="301"/>
      <c r="N96" s="299"/>
      <c r="O96" s="23"/>
      <c r="P96" s="23"/>
      <c r="Q96" s="23"/>
      <c r="R96" s="23"/>
      <c r="S96" s="72"/>
      <c r="T96" s="72"/>
      <c r="U96" s="72"/>
      <c r="V96" s="72"/>
      <c r="W96" s="73"/>
      <c r="X96" s="6"/>
      <c r="Y96" s="72"/>
      <c r="Z96" s="72"/>
      <c r="AA96" s="72"/>
      <c r="AB96" s="72"/>
      <c r="AC96" s="73"/>
      <c r="AD96" s="23"/>
      <c r="AE96" s="23"/>
      <c r="AF96" s="23"/>
      <c r="AG96" s="23"/>
      <c r="AH96" s="23"/>
      <c r="AI96" s="74"/>
      <c r="AJ96" s="74"/>
      <c r="AK96" s="23"/>
      <c r="AL96" s="23"/>
      <c r="AM96" s="74"/>
      <c r="AN96" s="74"/>
    </row>
    <row r="97" spans="2:40" x14ac:dyDescent="0.2">
      <c r="B97" s="8"/>
      <c r="C97" s="1"/>
      <c r="D97" s="1"/>
      <c r="E97" s="1"/>
      <c r="F97" s="1"/>
      <c r="G97" s="1"/>
      <c r="H97" s="299"/>
      <c r="I97" s="300"/>
      <c r="J97" s="301"/>
      <c r="K97" s="301"/>
      <c r="L97" s="301"/>
      <c r="M97" s="301"/>
      <c r="N97" s="299"/>
      <c r="O97" s="23"/>
      <c r="P97" s="23"/>
      <c r="Q97" s="23"/>
      <c r="R97" s="23"/>
      <c r="S97" s="72"/>
      <c r="T97" s="72"/>
      <c r="U97" s="72"/>
      <c r="V97" s="72"/>
      <c r="W97" s="73"/>
      <c r="X97" s="6"/>
      <c r="Y97" s="72"/>
      <c r="Z97" s="72"/>
      <c r="AA97" s="72"/>
      <c r="AB97" s="72"/>
      <c r="AC97" s="73"/>
      <c r="AD97" s="23"/>
      <c r="AE97" s="23"/>
      <c r="AF97" s="23"/>
      <c r="AG97" s="23"/>
      <c r="AH97" s="23"/>
      <c r="AI97" s="74"/>
      <c r="AJ97" s="74"/>
      <c r="AK97" s="23"/>
      <c r="AL97" s="23"/>
      <c r="AM97" s="74"/>
      <c r="AN97" s="74"/>
    </row>
    <row r="98" spans="2:40" x14ac:dyDescent="0.2">
      <c r="B98" s="8"/>
      <c r="C98" s="1"/>
      <c r="D98" s="1"/>
      <c r="E98" s="1"/>
      <c r="F98" s="1"/>
      <c r="G98" s="1"/>
      <c r="H98" s="299"/>
      <c r="I98" s="300"/>
      <c r="J98" s="301"/>
      <c r="K98" s="301"/>
      <c r="L98" s="301"/>
      <c r="M98" s="301"/>
      <c r="N98" s="299"/>
      <c r="O98" s="23"/>
      <c r="P98" s="23"/>
      <c r="Q98" s="23"/>
      <c r="R98" s="23"/>
      <c r="S98" s="72"/>
      <c r="T98" s="72"/>
      <c r="U98" s="72"/>
      <c r="V98" s="72"/>
      <c r="W98" s="73"/>
      <c r="X98" s="6"/>
      <c r="Y98" s="72"/>
      <c r="Z98" s="72"/>
      <c r="AA98" s="72"/>
      <c r="AB98" s="72"/>
      <c r="AC98" s="73"/>
      <c r="AD98" s="23"/>
      <c r="AE98" s="23"/>
      <c r="AF98" s="23"/>
      <c r="AG98" s="23"/>
      <c r="AH98" s="23"/>
      <c r="AI98" s="74"/>
      <c r="AJ98" s="74"/>
      <c r="AK98" s="23"/>
      <c r="AL98" s="23"/>
      <c r="AM98" s="74"/>
      <c r="AN98" s="74"/>
    </row>
    <row r="99" spans="2:40" x14ac:dyDescent="0.2">
      <c r="B99" s="8"/>
      <c r="C99" s="1"/>
      <c r="D99" s="1"/>
      <c r="E99" s="1"/>
      <c r="F99" s="1"/>
      <c r="G99" s="1"/>
      <c r="H99" s="299"/>
      <c r="I99" s="300"/>
      <c r="J99" s="301"/>
      <c r="K99" s="301"/>
      <c r="L99" s="301"/>
      <c r="M99" s="301"/>
      <c r="N99" s="299"/>
      <c r="O99" s="23"/>
      <c r="P99" s="23"/>
      <c r="Q99" s="23"/>
      <c r="R99" s="23"/>
      <c r="S99" s="72"/>
      <c r="T99" s="72"/>
      <c r="U99" s="72"/>
      <c r="V99" s="72"/>
      <c r="W99" s="73"/>
      <c r="X99" s="6"/>
      <c r="Y99" s="72"/>
      <c r="Z99" s="72"/>
      <c r="AA99" s="72"/>
      <c r="AB99" s="72"/>
      <c r="AC99" s="73"/>
      <c r="AD99" s="23"/>
      <c r="AE99" s="23"/>
      <c r="AF99" s="23"/>
      <c r="AG99" s="23"/>
      <c r="AH99" s="23"/>
      <c r="AI99" s="74"/>
      <c r="AJ99" s="74"/>
      <c r="AK99" s="23"/>
      <c r="AL99" s="23"/>
      <c r="AM99" s="74"/>
      <c r="AN99" s="74"/>
    </row>
    <row r="100" spans="2:40" x14ac:dyDescent="0.2">
      <c r="B100" s="8"/>
      <c r="C100" s="1"/>
      <c r="D100" s="1"/>
      <c r="E100" s="1"/>
      <c r="F100" s="1"/>
      <c r="G100" s="1"/>
      <c r="H100" s="299"/>
      <c r="I100" s="300"/>
      <c r="J100" s="301"/>
      <c r="K100" s="301"/>
      <c r="L100" s="301"/>
      <c r="M100" s="301"/>
      <c r="N100" s="299"/>
      <c r="O100" s="23"/>
      <c r="P100" s="23"/>
      <c r="Q100" s="23"/>
      <c r="R100" s="23"/>
      <c r="S100" s="72"/>
      <c r="T100" s="72"/>
      <c r="U100" s="72"/>
      <c r="V100" s="72"/>
      <c r="W100" s="73"/>
      <c r="X100" s="6"/>
      <c r="Y100" s="72"/>
      <c r="Z100" s="72"/>
      <c r="AA100" s="72"/>
      <c r="AB100" s="72"/>
      <c r="AC100" s="73"/>
      <c r="AD100" s="23"/>
      <c r="AE100" s="23"/>
      <c r="AF100" s="23"/>
      <c r="AG100" s="23"/>
      <c r="AH100" s="23"/>
      <c r="AI100" s="74"/>
      <c r="AJ100" s="74"/>
      <c r="AK100" s="23"/>
      <c r="AL100" s="23"/>
      <c r="AM100" s="74"/>
      <c r="AN100" s="74"/>
    </row>
    <row r="101" spans="2:40" x14ac:dyDescent="0.2">
      <c r="B101" s="8"/>
      <c r="C101" s="1"/>
      <c r="D101" s="1"/>
      <c r="E101" s="1"/>
      <c r="F101" s="1"/>
      <c r="G101" s="1"/>
      <c r="H101" s="299"/>
      <c r="I101" s="300"/>
      <c r="J101" s="301"/>
      <c r="K101" s="301"/>
      <c r="L101" s="301"/>
      <c r="M101" s="301"/>
      <c r="N101" s="299"/>
      <c r="O101" s="23"/>
      <c r="P101" s="23"/>
      <c r="Q101" s="23"/>
      <c r="R101" s="23"/>
      <c r="S101" s="72"/>
      <c r="T101" s="72"/>
      <c r="U101" s="72"/>
      <c r="V101" s="72"/>
      <c r="W101" s="73"/>
      <c r="X101" s="6"/>
      <c r="Y101" s="72"/>
      <c r="Z101" s="72"/>
      <c r="AA101" s="72"/>
      <c r="AB101" s="72"/>
      <c r="AC101" s="73"/>
      <c r="AD101" s="23"/>
      <c r="AE101" s="23"/>
      <c r="AF101" s="23"/>
      <c r="AG101" s="23"/>
      <c r="AH101" s="23"/>
      <c r="AI101" s="74"/>
      <c r="AJ101" s="74"/>
      <c r="AK101" s="23"/>
      <c r="AL101" s="23"/>
      <c r="AM101" s="74"/>
      <c r="AN101" s="74"/>
    </row>
    <row r="102" spans="2:40" x14ac:dyDescent="0.2">
      <c r="B102" s="8"/>
      <c r="C102" s="1"/>
      <c r="D102" s="1"/>
      <c r="E102" s="1"/>
      <c r="F102" s="1"/>
      <c r="G102" s="1"/>
      <c r="H102" s="299"/>
      <c r="I102" s="300"/>
      <c r="J102" s="301"/>
      <c r="K102" s="301"/>
      <c r="L102" s="301"/>
      <c r="M102" s="301"/>
      <c r="N102" s="299"/>
      <c r="O102" s="23"/>
      <c r="P102" s="23"/>
      <c r="Q102" s="23"/>
      <c r="R102" s="23"/>
      <c r="S102" s="72"/>
      <c r="T102" s="72"/>
      <c r="U102" s="72"/>
      <c r="V102" s="72"/>
      <c r="W102" s="73"/>
      <c r="X102" s="6"/>
      <c r="Y102" s="72"/>
      <c r="Z102" s="72"/>
      <c r="AA102" s="72"/>
      <c r="AB102" s="72"/>
      <c r="AC102" s="73"/>
      <c r="AD102" s="23"/>
      <c r="AE102" s="23"/>
      <c r="AF102" s="23"/>
      <c r="AG102" s="23"/>
      <c r="AH102" s="23"/>
      <c r="AI102" s="74"/>
      <c r="AJ102" s="74"/>
      <c r="AK102" s="23"/>
      <c r="AL102" s="23"/>
      <c r="AM102" s="74"/>
      <c r="AN102" s="74"/>
    </row>
    <row r="103" spans="2:40" x14ac:dyDescent="0.2">
      <c r="B103" s="8"/>
      <c r="C103" s="1"/>
      <c r="D103" s="1"/>
      <c r="E103" s="1"/>
      <c r="F103" s="1"/>
      <c r="G103" s="1"/>
      <c r="H103" s="299"/>
      <c r="I103" s="300"/>
      <c r="J103" s="301"/>
      <c r="K103" s="301"/>
      <c r="L103" s="301"/>
      <c r="M103" s="301"/>
      <c r="N103" s="299"/>
      <c r="O103" s="23"/>
      <c r="P103" s="23"/>
      <c r="Q103" s="23"/>
      <c r="R103" s="23"/>
      <c r="S103" s="72"/>
      <c r="T103" s="72"/>
      <c r="U103" s="72"/>
      <c r="V103" s="72"/>
      <c r="W103" s="73"/>
      <c r="X103" s="6"/>
      <c r="Y103" s="72"/>
      <c r="Z103" s="72"/>
      <c r="AA103" s="72"/>
      <c r="AB103" s="72"/>
      <c r="AC103" s="73"/>
      <c r="AD103" s="23"/>
      <c r="AE103" s="23"/>
      <c r="AF103" s="23"/>
      <c r="AG103" s="23"/>
      <c r="AH103" s="23"/>
      <c r="AI103" s="74"/>
      <c r="AJ103" s="74"/>
      <c r="AK103" s="23"/>
      <c r="AL103" s="23"/>
      <c r="AM103" s="74"/>
      <c r="AN103" s="74"/>
    </row>
    <row r="104" spans="2:40" x14ac:dyDescent="0.2">
      <c r="B104" s="8"/>
      <c r="C104" s="1"/>
      <c r="D104" s="1"/>
      <c r="E104" s="1"/>
      <c r="F104" s="1"/>
      <c r="G104" s="1"/>
      <c r="H104" s="299"/>
      <c r="I104" s="300"/>
      <c r="J104" s="301"/>
      <c r="K104" s="301"/>
      <c r="L104" s="301"/>
      <c r="M104" s="301"/>
      <c r="N104" s="299"/>
      <c r="O104" s="23"/>
      <c r="P104" s="23"/>
      <c r="Q104" s="23"/>
      <c r="R104" s="23"/>
      <c r="S104" s="72"/>
      <c r="T104" s="72"/>
      <c r="U104" s="72"/>
      <c r="V104" s="72"/>
      <c r="W104" s="73"/>
      <c r="X104" s="6"/>
      <c r="Y104" s="72"/>
      <c r="Z104" s="72"/>
      <c r="AA104" s="72"/>
      <c r="AB104" s="72"/>
      <c r="AC104" s="73"/>
      <c r="AD104" s="23"/>
      <c r="AE104" s="23"/>
      <c r="AF104" s="23"/>
      <c r="AG104" s="23"/>
      <c r="AH104" s="23"/>
      <c r="AI104" s="74"/>
      <c r="AJ104" s="74"/>
      <c r="AK104" s="23"/>
      <c r="AL104" s="23"/>
      <c r="AM104" s="74"/>
      <c r="AN104" s="74"/>
    </row>
    <row r="105" spans="2:40" x14ac:dyDescent="0.2">
      <c r="B105" s="8"/>
      <c r="C105" s="1"/>
      <c r="D105" s="1"/>
      <c r="E105" s="1"/>
      <c r="F105" s="1"/>
      <c r="G105" s="1"/>
      <c r="H105" s="299"/>
      <c r="I105" s="300"/>
      <c r="J105" s="301"/>
      <c r="K105" s="301"/>
      <c r="L105" s="301"/>
      <c r="M105" s="301"/>
      <c r="N105" s="299"/>
      <c r="O105" s="23"/>
      <c r="P105" s="23"/>
      <c r="Q105" s="23"/>
      <c r="R105" s="23"/>
      <c r="S105" s="72"/>
      <c r="T105" s="72"/>
      <c r="U105" s="72"/>
      <c r="V105" s="72"/>
      <c r="W105" s="73"/>
      <c r="X105" s="6"/>
      <c r="Y105" s="72"/>
      <c r="Z105" s="72"/>
      <c r="AA105" s="72"/>
      <c r="AB105" s="72"/>
      <c r="AC105" s="73"/>
      <c r="AD105" s="23"/>
      <c r="AE105" s="23"/>
      <c r="AF105" s="23"/>
      <c r="AG105" s="23"/>
      <c r="AH105" s="23"/>
      <c r="AI105" s="74"/>
      <c r="AJ105" s="74"/>
      <c r="AK105" s="23"/>
      <c r="AL105" s="23"/>
      <c r="AM105" s="74"/>
      <c r="AN105" s="74"/>
    </row>
    <row r="106" spans="2:40" x14ac:dyDescent="0.2">
      <c r="B106" s="8"/>
      <c r="C106" s="1"/>
      <c r="D106" s="1"/>
      <c r="E106" s="1"/>
      <c r="F106" s="1"/>
      <c r="G106" s="1"/>
      <c r="H106" s="299"/>
      <c r="I106" s="300"/>
      <c r="J106" s="301"/>
      <c r="K106" s="301"/>
      <c r="L106" s="301"/>
      <c r="M106" s="301"/>
      <c r="N106" s="299"/>
      <c r="O106" s="23"/>
      <c r="P106" s="23"/>
      <c r="Q106" s="23"/>
      <c r="R106" s="23"/>
      <c r="S106" s="72"/>
      <c r="T106" s="72"/>
      <c r="U106" s="72"/>
      <c r="V106" s="72"/>
      <c r="W106" s="73"/>
      <c r="X106" s="6"/>
      <c r="Y106" s="72"/>
      <c r="Z106" s="72"/>
      <c r="AA106" s="72"/>
      <c r="AB106" s="72"/>
      <c r="AC106" s="73"/>
      <c r="AD106" s="23"/>
      <c r="AE106" s="23"/>
      <c r="AF106" s="23"/>
      <c r="AG106" s="23"/>
      <c r="AH106" s="23"/>
      <c r="AI106" s="74"/>
      <c r="AJ106" s="74"/>
      <c r="AK106" s="23"/>
      <c r="AL106" s="23"/>
      <c r="AM106" s="74"/>
      <c r="AN106" s="74"/>
    </row>
    <row r="107" spans="2:40" x14ac:dyDescent="0.2">
      <c r="B107" s="8"/>
      <c r="C107" s="1"/>
      <c r="D107" s="1"/>
      <c r="E107" s="1"/>
      <c r="F107" s="1"/>
      <c r="G107" s="1"/>
      <c r="H107" s="299"/>
      <c r="I107" s="300"/>
      <c r="J107" s="301"/>
      <c r="K107" s="301"/>
      <c r="L107" s="301"/>
      <c r="M107" s="301"/>
      <c r="N107" s="299"/>
      <c r="O107" s="23"/>
      <c r="P107" s="23"/>
      <c r="Q107" s="23"/>
      <c r="R107" s="23"/>
      <c r="S107" s="72"/>
      <c r="T107" s="72"/>
      <c r="U107" s="72"/>
      <c r="V107" s="72"/>
      <c r="W107" s="73"/>
      <c r="X107" s="6"/>
      <c r="Y107" s="72"/>
      <c r="Z107" s="72"/>
      <c r="AA107" s="72"/>
      <c r="AB107" s="72"/>
      <c r="AC107" s="73"/>
      <c r="AD107" s="23"/>
      <c r="AE107" s="23"/>
      <c r="AF107" s="23"/>
      <c r="AG107" s="23"/>
      <c r="AH107" s="23"/>
      <c r="AI107" s="74"/>
      <c r="AJ107" s="74"/>
      <c r="AK107" s="23"/>
      <c r="AL107" s="23"/>
      <c r="AM107" s="74"/>
      <c r="AN107" s="74"/>
    </row>
    <row r="108" spans="2:40" x14ac:dyDescent="0.2">
      <c r="B108" s="8"/>
      <c r="C108" s="1"/>
      <c r="D108" s="1"/>
      <c r="E108" s="1"/>
      <c r="F108" s="1"/>
      <c r="G108" s="1"/>
      <c r="H108" s="299"/>
      <c r="I108" s="300"/>
      <c r="J108" s="301"/>
      <c r="K108" s="301"/>
      <c r="L108" s="301"/>
      <c r="M108" s="301"/>
      <c r="N108" s="299"/>
      <c r="O108" s="23"/>
      <c r="P108" s="23"/>
      <c r="Q108" s="23"/>
      <c r="R108" s="23"/>
      <c r="S108" s="72"/>
      <c r="T108" s="72"/>
      <c r="U108" s="72"/>
      <c r="V108" s="72"/>
      <c r="W108" s="73"/>
      <c r="X108" s="6"/>
      <c r="Y108" s="72"/>
      <c r="Z108" s="72"/>
      <c r="AA108" s="72"/>
      <c r="AB108" s="72"/>
      <c r="AC108" s="73"/>
      <c r="AD108" s="23"/>
      <c r="AE108" s="23"/>
      <c r="AF108" s="23"/>
      <c r="AG108" s="23"/>
      <c r="AH108" s="23"/>
      <c r="AI108" s="74"/>
      <c r="AJ108" s="74"/>
      <c r="AK108" s="23"/>
      <c r="AL108" s="23"/>
      <c r="AM108" s="74"/>
      <c r="AN108" s="74"/>
    </row>
    <row r="109" spans="2:40" x14ac:dyDescent="0.2">
      <c r="B109" s="8"/>
      <c r="C109" s="1"/>
      <c r="D109" s="1"/>
      <c r="E109" s="1"/>
      <c r="F109" s="1"/>
      <c r="G109" s="1"/>
      <c r="H109" s="299"/>
      <c r="I109" s="300"/>
      <c r="J109" s="301"/>
      <c r="K109" s="301"/>
      <c r="L109" s="301"/>
      <c r="M109" s="301"/>
      <c r="N109" s="299"/>
      <c r="O109" s="23"/>
      <c r="P109" s="23"/>
      <c r="Q109" s="23"/>
      <c r="R109" s="23"/>
      <c r="S109" s="72"/>
      <c r="T109" s="72"/>
      <c r="U109" s="72"/>
      <c r="V109" s="72"/>
      <c r="W109" s="73"/>
      <c r="X109" s="6"/>
      <c r="Y109" s="72"/>
      <c r="Z109" s="72"/>
      <c r="AA109" s="72"/>
      <c r="AB109" s="72"/>
      <c r="AC109" s="73"/>
      <c r="AD109" s="23"/>
      <c r="AE109" s="23"/>
      <c r="AF109" s="23"/>
      <c r="AG109" s="23"/>
      <c r="AH109" s="23"/>
      <c r="AI109" s="74"/>
      <c r="AJ109" s="74"/>
      <c r="AK109" s="23"/>
      <c r="AL109" s="23"/>
      <c r="AM109" s="74"/>
      <c r="AN109" s="74"/>
    </row>
    <row r="110" spans="2:40" x14ac:dyDescent="0.2">
      <c r="B110" s="8"/>
      <c r="C110" s="1"/>
      <c r="D110" s="1"/>
      <c r="E110" s="1"/>
      <c r="F110" s="1"/>
      <c r="G110" s="1"/>
      <c r="H110" s="299"/>
      <c r="I110" s="300"/>
      <c r="J110" s="301"/>
      <c r="K110" s="301"/>
      <c r="L110" s="301"/>
      <c r="M110" s="301"/>
      <c r="N110" s="299"/>
      <c r="O110" s="23"/>
      <c r="P110" s="23"/>
      <c r="Q110" s="23"/>
      <c r="R110" s="23"/>
      <c r="S110" s="72"/>
      <c r="T110" s="72"/>
      <c r="U110" s="72"/>
      <c r="V110" s="72"/>
      <c r="W110" s="73"/>
      <c r="X110" s="6"/>
      <c r="Y110" s="72"/>
      <c r="Z110" s="72"/>
      <c r="AA110" s="72"/>
      <c r="AB110" s="72"/>
      <c r="AC110" s="73"/>
      <c r="AD110" s="23"/>
      <c r="AE110" s="23"/>
      <c r="AF110" s="23"/>
      <c r="AG110" s="23"/>
      <c r="AH110" s="23"/>
      <c r="AI110" s="74"/>
      <c r="AJ110" s="74"/>
      <c r="AK110" s="23"/>
      <c r="AL110" s="23"/>
      <c r="AM110" s="74"/>
      <c r="AN110" s="74"/>
    </row>
    <row r="111" spans="2:40" x14ac:dyDescent="0.2">
      <c r="B111" s="8"/>
      <c r="C111" s="1"/>
      <c r="D111" s="1"/>
      <c r="E111" s="1"/>
      <c r="F111" s="1"/>
      <c r="G111" s="1"/>
      <c r="H111" s="299"/>
      <c r="I111" s="300"/>
      <c r="J111" s="301"/>
      <c r="K111" s="301"/>
      <c r="L111" s="301"/>
      <c r="M111" s="301"/>
      <c r="N111" s="299"/>
      <c r="O111" s="23"/>
      <c r="P111" s="23"/>
      <c r="Q111" s="23"/>
      <c r="R111" s="23"/>
      <c r="S111" s="72"/>
      <c r="T111" s="72"/>
      <c r="U111" s="72"/>
      <c r="V111" s="72"/>
      <c r="W111" s="73"/>
      <c r="X111" s="6"/>
      <c r="Y111" s="72"/>
      <c r="Z111" s="72"/>
      <c r="AA111" s="72"/>
      <c r="AB111" s="72"/>
      <c r="AC111" s="73"/>
      <c r="AD111" s="23"/>
      <c r="AE111" s="23"/>
      <c r="AF111" s="23"/>
      <c r="AG111" s="23"/>
      <c r="AH111" s="23"/>
      <c r="AI111" s="74"/>
      <c r="AJ111" s="74"/>
      <c r="AK111" s="23"/>
      <c r="AL111" s="23"/>
      <c r="AM111" s="74"/>
      <c r="AN111" s="74"/>
    </row>
    <row r="112" spans="2:40" x14ac:dyDescent="0.2">
      <c r="B112" s="8"/>
      <c r="C112" s="1"/>
      <c r="D112" s="1"/>
      <c r="E112" s="1"/>
      <c r="F112" s="1"/>
      <c r="G112" s="1"/>
      <c r="H112" s="299"/>
      <c r="I112" s="300"/>
      <c r="J112" s="301"/>
      <c r="K112" s="301"/>
      <c r="L112" s="301"/>
      <c r="M112" s="301"/>
      <c r="N112" s="299"/>
      <c r="O112" s="23"/>
      <c r="P112" s="23"/>
      <c r="Q112" s="23"/>
      <c r="R112" s="23"/>
      <c r="S112" s="72"/>
      <c r="T112" s="72"/>
      <c r="U112" s="72"/>
      <c r="V112" s="72"/>
      <c r="W112" s="73"/>
      <c r="X112" s="6"/>
      <c r="Y112" s="72"/>
      <c r="Z112" s="72"/>
      <c r="AA112" s="72"/>
      <c r="AB112" s="72"/>
      <c r="AC112" s="73"/>
      <c r="AD112" s="23"/>
      <c r="AE112" s="23"/>
      <c r="AF112" s="23"/>
      <c r="AG112" s="23"/>
      <c r="AH112" s="23"/>
      <c r="AI112" s="74"/>
      <c r="AJ112" s="74"/>
      <c r="AK112" s="23"/>
      <c r="AL112" s="23"/>
      <c r="AM112" s="74"/>
      <c r="AN112" s="74"/>
    </row>
    <row r="113" spans="2:40" x14ac:dyDescent="0.2">
      <c r="B113" s="8"/>
      <c r="C113" s="1"/>
      <c r="D113" s="1"/>
      <c r="E113" s="1"/>
      <c r="F113" s="1"/>
      <c r="G113" s="1"/>
      <c r="H113" s="299"/>
      <c r="I113" s="300"/>
      <c r="J113" s="301"/>
      <c r="K113" s="301"/>
      <c r="L113" s="301"/>
      <c r="M113" s="301"/>
      <c r="N113" s="299"/>
      <c r="O113" s="23"/>
      <c r="P113" s="23"/>
      <c r="Q113" s="23"/>
      <c r="R113" s="23"/>
      <c r="S113" s="72"/>
      <c r="T113" s="72"/>
      <c r="U113" s="72"/>
      <c r="V113" s="72"/>
      <c r="W113" s="73"/>
      <c r="X113" s="6"/>
      <c r="Y113" s="72"/>
      <c r="Z113" s="72"/>
      <c r="AA113" s="72"/>
      <c r="AB113" s="72"/>
      <c r="AC113" s="73"/>
      <c r="AD113" s="23"/>
      <c r="AE113" s="23"/>
      <c r="AF113" s="23"/>
      <c r="AG113" s="23"/>
      <c r="AH113" s="23"/>
      <c r="AI113" s="74"/>
      <c r="AJ113" s="74"/>
      <c r="AK113" s="23"/>
      <c r="AL113" s="23"/>
      <c r="AM113" s="74"/>
      <c r="AN113" s="74"/>
    </row>
    <row r="114" spans="2:40" x14ac:dyDescent="0.2">
      <c r="B114" s="8"/>
      <c r="C114" s="1"/>
      <c r="D114" s="1"/>
      <c r="E114" s="1"/>
      <c r="F114" s="1"/>
      <c r="G114" s="1"/>
      <c r="H114" s="299"/>
      <c r="I114" s="300"/>
      <c r="J114" s="301"/>
      <c r="K114" s="301"/>
      <c r="L114" s="301"/>
      <c r="M114" s="301"/>
      <c r="N114" s="299"/>
      <c r="O114" s="23"/>
      <c r="P114" s="23"/>
      <c r="Q114" s="23"/>
      <c r="R114" s="23"/>
      <c r="S114" s="72"/>
      <c r="T114" s="72"/>
      <c r="U114" s="72"/>
      <c r="V114" s="72"/>
      <c r="W114" s="73"/>
      <c r="X114" s="6"/>
      <c r="Y114" s="72"/>
      <c r="Z114" s="72"/>
      <c r="AA114" s="72"/>
      <c r="AB114" s="72"/>
      <c r="AC114" s="73"/>
      <c r="AD114" s="23"/>
      <c r="AE114" s="23"/>
      <c r="AF114" s="23"/>
      <c r="AG114" s="23"/>
      <c r="AH114" s="23"/>
      <c r="AI114" s="74"/>
      <c r="AJ114" s="74"/>
      <c r="AK114" s="23"/>
      <c r="AL114" s="23"/>
      <c r="AM114" s="74"/>
      <c r="AN114" s="74"/>
    </row>
    <row r="115" spans="2:40" x14ac:dyDescent="0.2">
      <c r="B115" s="8"/>
      <c r="C115" s="1"/>
      <c r="D115" s="1"/>
      <c r="E115" s="1"/>
      <c r="F115" s="1"/>
      <c r="G115" s="1"/>
      <c r="H115" s="299"/>
      <c r="I115" s="300"/>
      <c r="J115" s="301"/>
      <c r="K115" s="301"/>
      <c r="L115" s="301"/>
      <c r="M115" s="301"/>
      <c r="N115" s="299"/>
      <c r="O115" s="23"/>
      <c r="P115" s="23"/>
      <c r="Q115" s="23"/>
      <c r="R115" s="23"/>
      <c r="S115" s="72"/>
      <c r="T115" s="72"/>
      <c r="U115" s="72"/>
      <c r="V115" s="72"/>
      <c r="W115" s="73"/>
      <c r="X115" s="6"/>
      <c r="Y115" s="72"/>
      <c r="Z115" s="72"/>
      <c r="AA115" s="72"/>
      <c r="AB115" s="72"/>
      <c r="AC115" s="73"/>
      <c r="AD115" s="23"/>
      <c r="AE115" s="23"/>
      <c r="AF115" s="23"/>
      <c r="AG115" s="23"/>
      <c r="AH115" s="23"/>
      <c r="AI115" s="74"/>
      <c r="AJ115" s="74"/>
      <c r="AK115" s="23"/>
      <c r="AL115" s="23"/>
      <c r="AM115" s="74"/>
      <c r="AN115" s="74"/>
    </row>
    <row r="116" spans="2:40" x14ac:dyDescent="0.2">
      <c r="B116" s="8"/>
      <c r="C116" s="1"/>
      <c r="D116" s="1"/>
      <c r="E116" s="1"/>
      <c r="F116" s="1"/>
      <c r="G116" s="1"/>
      <c r="H116" s="299"/>
      <c r="I116" s="300"/>
      <c r="J116" s="301"/>
      <c r="K116" s="301"/>
      <c r="L116" s="301"/>
      <c r="M116" s="301"/>
      <c r="N116" s="299"/>
      <c r="O116" s="23"/>
      <c r="P116" s="23"/>
      <c r="Q116" s="23"/>
      <c r="R116" s="23"/>
      <c r="S116" s="72"/>
      <c r="T116" s="72"/>
      <c r="U116" s="72"/>
      <c r="V116" s="72"/>
      <c r="W116" s="73"/>
      <c r="X116" s="6"/>
      <c r="Y116" s="72"/>
      <c r="Z116" s="72"/>
      <c r="AA116" s="72"/>
      <c r="AB116" s="72"/>
      <c r="AC116" s="73"/>
      <c r="AD116" s="23"/>
      <c r="AE116" s="23"/>
      <c r="AF116" s="23"/>
      <c r="AG116" s="23"/>
      <c r="AH116" s="23"/>
      <c r="AI116" s="74"/>
      <c r="AJ116" s="74"/>
      <c r="AK116" s="23"/>
      <c r="AL116" s="23"/>
      <c r="AM116" s="74"/>
      <c r="AN116" s="74"/>
    </row>
    <row r="117" spans="2:40" x14ac:dyDescent="0.2">
      <c r="B117" s="8"/>
      <c r="AI117" s="74"/>
      <c r="AJ117" s="74"/>
      <c r="AM117" s="74"/>
      <c r="AN117" s="74"/>
    </row>
    <row r="118" spans="2:40" x14ac:dyDescent="0.2">
      <c r="B118" s="8"/>
      <c r="AI118" s="74"/>
      <c r="AJ118" s="74"/>
      <c r="AM118" s="74"/>
      <c r="AN118" s="74"/>
    </row>
    <row r="119" spans="2:40" x14ac:dyDescent="0.2">
      <c r="B119" s="8"/>
      <c r="AI119" s="74"/>
      <c r="AJ119" s="74"/>
      <c r="AM119" s="74"/>
      <c r="AN119" s="74"/>
    </row>
    <row r="120" spans="2:40" x14ac:dyDescent="0.2">
      <c r="B120" s="8"/>
      <c r="AI120" s="74"/>
      <c r="AJ120" s="74"/>
      <c r="AM120" s="74"/>
      <c r="AN120" s="74"/>
    </row>
    <row r="121" spans="2:40" x14ac:dyDescent="0.2">
      <c r="B121" s="8"/>
      <c r="AI121" s="74"/>
      <c r="AJ121" s="74"/>
      <c r="AM121" s="74"/>
      <c r="AN121" s="74"/>
    </row>
    <row r="122" spans="2:40" x14ac:dyDescent="0.2">
      <c r="B122" s="8"/>
      <c r="AI122" s="74"/>
      <c r="AJ122" s="74"/>
      <c r="AM122" s="74"/>
      <c r="AN122" s="74"/>
    </row>
    <row r="123" spans="2:40" x14ac:dyDescent="0.2">
      <c r="B123" s="8"/>
      <c r="AI123" s="74"/>
      <c r="AJ123" s="74"/>
      <c r="AM123" s="74"/>
      <c r="AN123" s="74"/>
    </row>
    <row r="124" spans="2:40" x14ac:dyDescent="0.2">
      <c r="B124" s="8"/>
      <c r="AI124" s="74"/>
      <c r="AJ124" s="74"/>
      <c r="AM124" s="74"/>
      <c r="AN124" s="74"/>
    </row>
    <row r="125" spans="2:40" x14ac:dyDescent="0.2">
      <c r="B125" s="8"/>
      <c r="AI125" s="74"/>
      <c r="AJ125" s="74"/>
      <c r="AM125" s="74"/>
      <c r="AN125" s="74"/>
    </row>
    <row r="126" spans="2:40" x14ac:dyDescent="0.2">
      <c r="B126" s="8"/>
      <c r="AI126" s="74"/>
      <c r="AJ126" s="74"/>
      <c r="AM126" s="74"/>
      <c r="AN126" s="74"/>
    </row>
    <row r="127" spans="2:40" x14ac:dyDescent="0.2">
      <c r="B127" s="8"/>
      <c r="AI127" s="74"/>
      <c r="AJ127" s="74"/>
      <c r="AM127" s="74"/>
      <c r="AN127" s="74"/>
    </row>
    <row r="128" spans="2:40" x14ac:dyDescent="0.2">
      <c r="B128" s="8"/>
      <c r="AI128" s="74"/>
      <c r="AJ128" s="74"/>
      <c r="AM128" s="74"/>
      <c r="AN128" s="74"/>
    </row>
    <row r="129" spans="2:40" x14ac:dyDescent="0.2">
      <c r="B129" s="8"/>
      <c r="AI129" s="74"/>
      <c r="AJ129" s="74"/>
      <c r="AM129" s="74"/>
      <c r="AN129" s="74"/>
    </row>
    <row r="130" spans="2:40" x14ac:dyDescent="0.2">
      <c r="B130" s="8"/>
      <c r="AI130" s="74"/>
      <c r="AJ130" s="74"/>
      <c r="AM130" s="74"/>
      <c r="AN130" s="74"/>
    </row>
    <row r="131" spans="2:40" x14ac:dyDescent="0.2">
      <c r="B131" s="8"/>
      <c r="AI131" s="74"/>
      <c r="AJ131" s="74"/>
      <c r="AM131" s="74"/>
      <c r="AN131" s="74"/>
    </row>
    <row r="132" spans="2:40" x14ac:dyDescent="0.2">
      <c r="B132" s="8"/>
      <c r="AI132" s="74"/>
      <c r="AJ132" s="74"/>
      <c r="AM132" s="74"/>
      <c r="AN132" s="74"/>
    </row>
    <row r="133" spans="2:40" x14ac:dyDescent="0.2">
      <c r="B133" s="8"/>
      <c r="AI133" s="74"/>
      <c r="AJ133" s="74"/>
      <c r="AM133" s="74"/>
      <c r="AN133" s="74"/>
    </row>
    <row r="134" spans="2:40" x14ac:dyDescent="0.2">
      <c r="B134" s="8"/>
      <c r="AI134" s="74"/>
      <c r="AJ134" s="74"/>
      <c r="AM134" s="74"/>
      <c r="AN134" s="74"/>
    </row>
    <row r="135" spans="2:40" x14ac:dyDescent="0.2">
      <c r="B135" s="8"/>
      <c r="AI135" s="74"/>
      <c r="AJ135" s="74"/>
      <c r="AM135" s="74"/>
      <c r="AN135" s="74"/>
    </row>
    <row r="136" spans="2:40" x14ac:dyDescent="0.2">
      <c r="B136" s="8"/>
      <c r="AI136" s="74"/>
      <c r="AJ136" s="74"/>
      <c r="AM136" s="74"/>
      <c r="AN136" s="74"/>
    </row>
    <row r="137" spans="2:40" x14ac:dyDescent="0.2">
      <c r="B137" s="8"/>
      <c r="AI137" s="74"/>
      <c r="AJ137" s="74"/>
      <c r="AM137" s="74"/>
      <c r="AN137" s="74"/>
    </row>
    <row r="138" spans="2:40" x14ac:dyDescent="0.2">
      <c r="B138" s="8"/>
      <c r="AI138" s="74"/>
      <c r="AJ138" s="74"/>
      <c r="AM138" s="74"/>
      <c r="AN138" s="74"/>
    </row>
    <row r="139" spans="2:40" x14ac:dyDescent="0.2">
      <c r="B139" s="8"/>
      <c r="AI139" s="74"/>
      <c r="AJ139" s="74"/>
      <c r="AM139" s="74"/>
      <c r="AN139" s="74"/>
    </row>
    <row r="140" spans="2:40" x14ac:dyDescent="0.2">
      <c r="B140" s="8"/>
      <c r="AI140" s="74"/>
      <c r="AJ140" s="74"/>
      <c r="AM140" s="74"/>
      <c r="AN140" s="74"/>
    </row>
    <row r="141" spans="2:40" x14ac:dyDescent="0.2">
      <c r="B141" s="8"/>
      <c r="AI141" s="74"/>
      <c r="AJ141" s="74"/>
      <c r="AM141" s="74"/>
      <c r="AN141" s="74"/>
    </row>
    <row r="142" spans="2:40" x14ac:dyDescent="0.2">
      <c r="B142" s="8"/>
      <c r="AI142" s="74"/>
      <c r="AJ142" s="74"/>
      <c r="AM142" s="74"/>
      <c r="AN142" s="74"/>
    </row>
    <row r="143" spans="2:40" x14ac:dyDescent="0.2">
      <c r="B143" s="8"/>
      <c r="AI143" s="74"/>
      <c r="AJ143" s="74"/>
      <c r="AM143" s="74"/>
      <c r="AN143" s="74"/>
    </row>
    <row r="144" spans="2:40" x14ac:dyDescent="0.2">
      <c r="B144" s="8"/>
      <c r="AI144" s="74"/>
      <c r="AJ144" s="74"/>
      <c r="AM144" s="74"/>
      <c r="AN144" s="74"/>
    </row>
    <row r="145" spans="2:40" x14ac:dyDescent="0.2">
      <c r="B145" s="8"/>
      <c r="AI145" s="74"/>
      <c r="AJ145" s="74"/>
      <c r="AM145" s="74"/>
      <c r="AN145" s="74"/>
    </row>
    <row r="146" spans="2:40" x14ac:dyDescent="0.2">
      <c r="B146" s="8"/>
      <c r="AI146" s="74"/>
      <c r="AJ146" s="74"/>
      <c r="AM146" s="74"/>
      <c r="AN146" s="74"/>
    </row>
    <row r="147" spans="2:40" x14ac:dyDescent="0.2">
      <c r="B147" s="8"/>
      <c r="AI147" s="74"/>
      <c r="AJ147" s="74"/>
      <c r="AM147" s="74"/>
      <c r="AN147" s="74"/>
    </row>
    <row r="148" spans="2:40" x14ac:dyDescent="0.2">
      <c r="B148" s="8"/>
      <c r="AI148" s="74"/>
      <c r="AJ148" s="74"/>
      <c r="AM148" s="74"/>
      <c r="AN148" s="74"/>
    </row>
    <row r="149" spans="2:40" x14ac:dyDescent="0.2">
      <c r="B149" s="8"/>
      <c r="AI149" s="74"/>
      <c r="AJ149" s="74"/>
      <c r="AM149" s="74"/>
      <c r="AN149" s="74"/>
    </row>
    <row r="150" spans="2:40" x14ac:dyDescent="0.2">
      <c r="B150" s="8"/>
      <c r="AI150" s="74"/>
      <c r="AJ150" s="74"/>
      <c r="AM150" s="74"/>
      <c r="AN150" s="74"/>
    </row>
    <row r="151" spans="2:40" x14ac:dyDescent="0.2">
      <c r="B151" s="8"/>
      <c r="AI151" s="74"/>
      <c r="AJ151" s="74"/>
      <c r="AM151" s="74"/>
      <c r="AN151" s="74"/>
    </row>
    <row r="152" spans="2:40" x14ac:dyDescent="0.2">
      <c r="B152" s="8"/>
      <c r="AI152" s="74"/>
      <c r="AJ152" s="74"/>
      <c r="AM152" s="74"/>
      <c r="AN152" s="74"/>
    </row>
    <row r="153" spans="2:40" x14ac:dyDescent="0.2">
      <c r="B153" s="8"/>
      <c r="AI153" s="74"/>
      <c r="AJ153" s="74"/>
      <c r="AM153" s="74"/>
      <c r="AN153" s="74"/>
    </row>
    <row r="154" spans="2:40" x14ac:dyDescent="0.2">
      <c r="B154" s="8"/>
      <c r="AI154" s="74"/>
      <c r="AJ154" s="74"/>
      <c r="AM154" s="74"/>
      <c r="AN154" s="74"/>
    </row>
    <row r="155" spans="2:40" x14ac:dyDescent="0.2">
      <c r="B155" s="8"/>
      <c r="AI155" s="74"/>
      <c r="AJ155" s="74"/>
      <c r="AM155" s="74"/>
      <c r="AN155" s="74"/>
    </row>
    <row r="156" spans="2:40" x14ac:dyDescent="0.2">
      <c r="B156" s="8"/>
      <c r="AI156" s="74"/>
      <c r="AJ156" s="74"/>
      <c r="AM156" s="74"/>
      <c r="AN156" s="74"/>
    </row>
    <row r="157" spans="2:40" x14ac:dyDescent="0.2">
      <c r="B157" s="8"/>
      <c r="AI157" s="74"/>
      <c r="AJ157" s="74"/>
      <c r="AM157" s="74"/>
      <c r="AN157" s="74"/>
    </row>
    <row r="158" spans="2:40" x14ac:dyDescent="0.2">
      <c r="B158" s="8"/>
      <c r="AI158" s="74"/>
      <c r="AJ158" s="74"/>
      <c r="AM158" s="74"/>
      <c r="AN158" s="74"/>
    </row>
    <row r="159" spans="2:40" x14ac:dyDescent="0.2">
      <c r="B159" s="8"/>
      <c r="AI159" s="74"/>
      <c r="AJ159" s="74"/>
      <c r="AM159" s="74"/>
      <c r="AN159" s="74"/>
    </row>
    <row r="160" spans="2:40" x14ac:dyDescent="0.2">
      <c r="B160" s="8"/>
      <c r="AI160" s="74"/>
      <c r="AJ160" s="74"/>
      <c r="AM160" s="74"/>
      <c r="AN160" s="74"/>
    </row>
    <row r="161" spans="2:40" x14ac:dyDescent="0.2">
      <c r="B161" s="8"/>
      <c r="AI161" s="74"/>
      <c r="AJ161" s="74"/>
      <c r="AM161" s="74"/>
      <c r="AN161" s="74"/>
    </row>
    <row r="162" spans="2:40" x14ac:dyDescent="0.2">
      <c r="B162" s="8"/>
      <c r="AI162" s="74"/>
      <c r="AJ162" s="74"/>
      <c r="AM162" s="74"/>
      <c r="AN162" s="74"/>
    </row>
    <row r="163" spans="2:40" x14ac:dyDescent="0.2">
      <c r="B163" s="8"/>
      <c r="AI163" s="74"/>
      <c r="AJ163" s="74"/>
      <c r="AM163" s="74"/>
      <c r="AN163" s="74"/>
    </row>
    <row r="164" spans="2:40" x14ac:dyDescent="0.2">
      <c r="B164" s="8"/>
      <c r="AI164" s="74"/>
      <c r="AJ164" s="74"/>
      <c r="AM164" s="74"/>
      <c r="AN164" s="74"/>
    </row>
    <row r="165" spans="2:40" x14ac:dyDescent="0.2">
      <c r="B165" s="8"/>
      <c r="AI165" s="74"/>
      <c r="AJ165" s="74"/>
      <c r="AM165" s="74"/>
      <c r="AN165" s="74"/>
    </row>
    <row r="166" spans="2:40" x14ac:dyDescent="0.2">
      <c r="B166" s="8"/>
      <c r="AI166" s="74"/>
      <c r="AJ166" s="74"/>
      <c r="AM166" s="74"/>
      <c r="AN166" s="74"/>
    </row>
    <row r="167" spans="2:40" x14ac:dyDescent="0.2">
      <c r="B167" s="8"/>
      <c r="AI167" s="74"/>
      <c r="AJ167" s="74"/>
      <c r="AM167" s="74"/>
      <c r="AN167" s="74"/>
    </row>
    <row r="168" spans="2:40" x14ac:dyDescent="0.2">
      <c r="B168" s="8"/>
      <c r="AI168" s="74"/>
      <c r="AJ168" s="74"/>
      <c r="AM168" s="74"/>
      <c r="AN168" s="74"/>
    </row>
    <row r="169" spans="2:40" x14ac:dyDescent="0.2">
      <c r="B169" s="8"/>
      <c r="AI169" s="74"/>
      <c r="AJ169" s="74"/>
      <c r="AM169" s="74"/>
      <c r="AN169" s="74"/>
    </row>
    <row r="170" spans="2:40" x14ac:dyDescent="0.2">
      <c r="B170" s="8"/>
      <c r="AI170" s="74"/>
      <c r="AJ170" s="74"/>
      <c r="AM170" s="74"/>
      <c r="AN170" s="74"/>
    </row>
    <row r="171" spans="2:40" x14ac:dyDescent="0.2">
      <c r="B171" s="8"/>
      <c r="AI171" s="74"/>
      <c r="AJ171" s="74"/>
      <c r="AM171" s="74"/>
      <c r="AN171" s="74"/>
    </row>
    <row r="172" spans="2:40" x14ac:dyDescent="0.2">
      <c r="B172" s="8"/>
      <c r="AI172" s="74"/>
      <c r="AJ172" s="74"/>
      <c r="AM172" s="74"/>
      <c r="AN172" s="74"/>
    </row>
    <row r="173" spans="2:40" x14ac:dyDescent="0.2">
      <c r="B173" s="8"/>
      <c r="AI173" s="74"/>
      <c r="AJ173" s="74"/>
      <c r="AM173" s="74"/>
      <c r="AN173" s="74"/>
    </row>
    <row r="174" spans="2:40" x14ac:dyDescent="0.2">
      <c r="B174" s="8"/>
      <c r="AI174" s="74"/>
      <c r="AJ174" s="74"/>
      <c r="AM174" s="74"/>
      <c r="AN174" s="74"/>
    </row>
    <row r="175" spans="2:40" x14ac:dyDescent="0.2">
      <c r="B175" s="8"/>
      <c r="AI175" s="74"/>
      <c r="AJ175" s="74"/>
      <c r="AM175" s="74"/>
      <c r="AN175" s="74"/>
    </row>
    <row r="176" spans="2:40" x14ac:dyDescent="0.2">
      <c r="B176" s="8"/>
      <c r="AI176" s="74"/>
      <c r="AJ176" s="74"/>
      <c r="AM176" s="74"/>
      <c r="AN176" s="74"/>
    </row>
    <row r="177" spans="2:40" x14ac:dyDescent="0.2">
      <c r="B177" s="8"/>
      <c r="AI177" s="74"/>
      <c r="AJ177" s="74"/>
      <c r="AM177" s="74"/>
      <c r="AN177" s="74"/>
    </row>
    <row r="178" spans="2:40" x14ac:dyDescent="0.2">
      <c r="B178" s="8"/>
      <c r="AI178" s="74"/>
      <c r="AJ178" s="74"/>
      <c r="AM178" s="74"/>
      <c r="AN178" s="74"/>
    </row>
    <row r="179" spans="2:40" x14ac:dyDescent="0.2">
      <c r="B179" s="8"/>
      <c r="AI179" s="74"/>
      <c r="AJ179" s="74"/>
      <c r="AM179" s="74"/>
      <c r="AN179" s="74"/>
    </row>
    <row r="180" spans="2:40" x14ac:dyDescent="0.2">
      <c r="B180" s="8"/>
      <c r="AI180" s="74"/>
      <c r="AJ180" s="74"/>
      <c r="AM180" s="74"/>
      <c r="AN180" s="74"/>
    </row>
    <row r="181" spans="2:40" x14ac:dyDescent="0.2">
      <c r="B181" s="8"/>
      <c r="AI181" s="74"/>
      <c r="AJ181" s="74"/>
      <c r="AM181" s="74"/>
      <c r="AN181" s="74"/>
    </row>
    <row r="182" spans="2:40" x14ac:dyDescent="0.2">
      <c r="B182" s="8"/>
      <c r="AI182" s="74"/>
      <c r="AJ182" s="74"/>
      <c r="AM182" s="74"/>
      <c r="AN182" s="74"/>
    </row>
    <row r="183" spans="2:40" x14ac:dyDescent="0.2">
      <c r="B183" s="8"/>
      <c r="AI183" s="74"/>
      <c r="AJ183" s="74"/>
      <c r="AM183" s="74"/>
      <c r="AN183" s="74"/>
    </row>
    <row r="184" spans="2:40" x14ac:dyDescent="0.2">
      <c r="B184" s="8"/>
      <c r="AI184" s="74"/>
      <c r="AJ184" s="74"/>
      <c r="AM184" s="74"/>
      <c r="AN184" s="74"/>
    </row>
    <row r="185" spans="2:40" x14ac:dyDescent="0.2">
      <c r="B185" s="8"/>
      <c r="AI185" s="74"/>
      <c r="AJ185" s="74"/>
      <c r="AM185" s="74"/>
      <c r="AN185" s="74"/>
    </row>
    <row r="186" spans="2:40" x14ac:dyDescent="0.2">
      <c r="B186" s="8"/>
      <c r="AI186" s="74"/>
      <c r="AJ186" s="74"/>
      <c r="AM186" s="74"/>
      <c r="AN186" s="74"/>
    </row>
    <row r="187" spans="2:40" x14ac:dyDescent="0.2">
      <c r="B187" s="8"/>
      <c r="AI187" s="74"/>
      <c r="AJ187" s="74"/>
      <c r="AM187" s="74"/>
      <c r="AN187" s="74"/>
    </row>
    <row r="188" spans="2:40" x14ac:dyDescent="0.2">
      <c r="B188" s="8"/>
      <c r="AI188" s="74"/>
      <c r="AJ188" s="74"/>
      <c r="AM188" s="74"/>
      <c r="AN188" s="74"/>
    </row>
    <row r="189" spans="2:40" x14ac:dyDescent="0.2">
      <c r="B189" s="8"/>
      <c r="AI189" s="74"/>
      <c r="AJ189" s="74"/>
      <c r="AM189" s="74"/>
      <c r="AN189" s="74"/>
    </row>
    <row r="190" spans="2:40" x14ac:dyDescent="0.2">
      <c r="B190" s="8"/>
      <c r="AI190" s="74"/>
      <c r="AJ190" s="74"/>
      <c r="AM190" s="74"/>
      <c r="AN190" s="74"/>
    </row>
    <row r="191" spans="2:40" x14ac:dyDescent="0.2">
      <c r="B191" s="8"/>
      <c r="AI191" s="74"/>
      <c r="AJ191" s="74"/>
      <c r="AM191" s="74"/>
      <c r="AN191" s="74"/>
    </row>
    <row r="192" spans="2:40" x14ac:dyDescent="0.2">
      <c r="B192" s="8"/>
      <c r="AI192" s="74"/>
      <c r="AJ192" s="74"/>
      <c r="AM192" s="74"/>
      <c r="AN192" s="74"/>
    </row>
    <row r="193" spans="2:40" x14ac:dyDescent="0.2">
      <c r="B193" s="8"/>
      <c r="AI193" s="74"/>
      <c r="AJ193" s="74"/>
      <c r="AM193" s="74"/>
      <c r="AN193" s="74"/>
    </row>
    <row r="194" spans="2:40" x14ac:dyDescent="0.2">
      <c r="B194" s="8"/>
      <c r="AI194" s="74"/>
      <c r="AJ194" s="74"/>
      <c r="AM194" s="74"/>
      <c r="AN194" s="74"/>
    </row>
    <row r="195" spans="2:40" x14ac:dyDescent="0.2">
      <c r="B195" s="8"/>
      <c r="AI195" s="74"/>
      <c r="AJ195" s="74"/>
      <c r="AM195" s="74"/>
      <c r="AN195" s="74"/>
    </row>
    <row r="196" spans="2:40" x14ac:dyDescent="0.2">
      <c r="B196" s="8"/>
      <c r="AI196" s="74"/>
      <c r="AJ196" s="74"/>
      <c r="AM196" s="74"/>
      <c r="AN196" s="74"/>
    </row>
    <row r="197" spans="2:40" x14ac:dyDescent="0.2">
      <c r="B197" s="8"/>
      <c r="AI197" s="74"/>
      <c r="AJ197" s="74"/>
      <c r="AM197" s="74"/>
      <c r="AN197" s="74"/>
    </row>
    <row r="198" spans="2:40" x14ac:dyDescent="0.2">
      <c r="B198" s="8"/>
      <c r="AI198" s="74"/>
      <c r="AJ198" s="74"/>
      <c r="AM198" s="74"/>
      <c r="AN198" s="74"/>
    </row>
    <row r="199" spans="2:40" x14ac:dyDescent="0.2">
      <c r="B199" s="8"/>
      <c r="AI199" s="74"/>
      <c r="AJ199" s="74"/>
      <c r="AM199" s="74"/>
      <c r="AN199" s="74"/>
    </row>
    <row r="200" spans="2:40" x14ac:dyDescent="0.2">
      <c r="B200" s="8"/>
      <c r="AI200" s="74"/>
      <c r="AJ200" s="74"/>
      <c r="AM200" s="74"/>
      <c r="AN200" s="74"/>
    </row>
    <row r="201" spans="2:40" x14ac:dyDescent="0.2">
      <c r="B201" s="8"/>
      <c r="AI201" s="74"/>
      <c r="AJ201" s="74"/>
      <c r="AM201" s="74"/>
      <c r="AN201" s="74"/>
    </row>
    <row r="202" spans="2:40" x14ac:dyDescent="0.2">
      <c r="B202" s="8"/>
      <c r="AI202" s="74"/>
      <c r="AJ202" s="74"/>
      <c r="AM202" s="74"/>
      <c r="AN202" s="74"/>
    </row>
    <row r="203" spans="2:40" x14ac:dyDescent="0.2">
      <c r="B203" s="8"/>
      <c r="AI203" s="74"/>
      <c r="AJ203" s="74"/>
      <c r="AM203" s="74"/>
      <c r="AN203" s="74"/>
    </row>
    <row r="204" spans="2:40" x14ac:dyDescent="0.2">
      <c r="B204" s="8"/>
      <c r="AI204" s="74"/>
      <c r="AJ204" s="74"/>
      <c r="AM204" s="74"/>
      <c r="AN204" s="74"/>
    </row>
    <row r="205" spans="2:40" x14ac:dyDescent="0.2">
      <c r="B205" s="8"/>
      <c r="AI205" s="74"/>
      <c r="AJ205" s="74"/>
      <c r="AM205" s="74"/>
      <c r="AN205" s="74"/>
    </row>
    <row r="206" spans="2:40" x14ac:dyDescent="0.2">
      <c r="B206" s="8"/>
      <c r="AI206" s="74"/>
      <c r="AJ206" s="74"/>
      <c r="AM206" s="74"/>
      <c r="AN206" s="74"/>
    </row>
    <row r="207" spans="2:40" x14ac:dyDescent="0.2">
      <c r="B207" s="8"/>
      <c r="AI207" s="74"/>
      <c r="AJ207" s="74"/>
      <c r="AM207" s="74"/>
      <c r="AN207" s="74"/>
    </row>
    <row r="208" spans="2:40" x14ac:dyDescent="0.2">
      <c r="B208" s="8"/>
      <c r="AI208" s="74"/>
      <c r="AJ208" s="74"/>
      <c r="AM208" s="74"/>
      <c r="AN208" s="74"/>
    </row>
    <row r="209" spans="2:40" x14ac:dyDescent="0.2">
      <c r="B209" s="8"/>
      <c r="AI209" s="74"/>
      <c r="AJ209" s="74"/>
      <c r="AM209" s="74"/>
      <c r="AN209" s="74"/>
    </row>
    <row r="210" spans="2:40" x14ac:dyDescent="0.2">
      <c r="B210" s="8"/>
      <c r="AI210" s="74"/>
      <c r="AJ210" s="74"/>
      <c r="AM210" s="74"/>
      <c r="AN210" s="74"/>
    </row>
    <row r="211" spans="2:40" x14ac:dyDescent="0.2">
      <c r="B211" s="8"/>
      <c r="AI211" s="74"/>
      <c r="AJ211" s="74"/>
      <c r="AM211" s="74"/>
      <c r="AN211" s="74"/>
    </row>
    <row r="212" spans="2:40" x14ac:dyDescent="0.2">
      <c r="B212" s="8"/>
      <c r="AI212" s="74"/>
      <c r="AJ212" s="74"/>
      <c r="AM212" s="74"/>
      <c r="AN212" s="74"/>
    </row>
    <row r="213" spans="2:40" x14ac:dyDescent="0.2">
      <c r="B213" s="8"/>
      <c r="AI213" s="74"/>
      <c r="AJ213" s="74"/>
      <c r="AM213" s="74"/>
      <c r="AN213" s="74"/>
    </row>
    <row r="214" spans="2:40" x14ac:dyDescent="0.2">
      <c r="B214" s="8"/>
      <c r="AI214" s="74"/>
      <c r="AJ214" s="74"/>
      <c r="AM214" s="74"/>
      <c r="AN214" s="74"/>
    </row>
    <row r="215" spans="2:40" x14ac:dyDescent="0.2">
      <c r="B215" s="8"/>
      <c r="AI215" s="74"/>
      <c r="AJ215" s="74"/>
      <c r="AM215" s="74"/>
      <c r="AN215" s="74"/>
    </row>
    <row r="216" spans="2:40" x14ac:dyDescent="0.2">
      <c r="B216" s="8"/>
      <c r="AI216" s="74"/>
      <c r="AJ216" s="74"/>
      <c r="AM216" s="74"/>
      <c r="AN216" s="74"/>
    </row>
    <row r="217" spans="2:40" x14ac:dyDescent="0.2">
      <c r="AI217" s="74"/>
      <c r="AJ217" s="74"/>
      <c r="AM217" s="74"/>
      <c r="AN217" s="74"/>
    </row>
    <row r="218" spans="2:40" x14ac:dyDescent="0.2">
      <c r="AI218" s="74"/>
      <c r="AJ218" s="74"/>
      <c r="AM218" s="74"/>
      <c r="AN218" s="74"/>
    </row>
    <row r="219" spans="2:40" x14ac:dyDescent="0.2">
      <c r="AI219" s="74"/>
      <c r="AJ219" s="74"/>
      <c r="AM219" s="74"/>
      <c r="AN219" s="74"/>
    </row>
    <row r="220" spans="2:40" x14ac:dyDescent="0.2">
      <c r="AI220" s="74"/>
      <c r="AJ220" s="74"/>
      <c r="AM220" s="74"/>
      <c r="AN220" s="74"/>
    </row>
    <row r="221" spans="2:40" x14ac:dyDescent="0.2">
      <c r="AI221" s="74"/>
      <c r="AJ221" s="74"/>
      <c r="AM221" s="74"/>
      <c r="AN221" s="74"/>
    </row>
    <row r="222" spans="2:40" x14ac:dyDescent="0.2">
      <c r="AI222" s="74"/>
      <c r="AJ222" s="74"/>
      <c r="AM222" s="74"/>
      <c r="AN222" s="74"/>
    </row>
    <row r="223" spans="2:40" x14ac:dyDescent="0.2">
      <c r="AI223" s="74"/>
      <c r="AJ223" s="74"/>
      <c r="AM223" s="74"/>
      <c r="AN223" s="74"/>
    </row>
    <row r="224" spans="2:40" x14ac:dyDescent="0.2">
      <c r="AI224" s="74"/>
      <c r="AJ224" s="74"/>
      <c r="AM224" s="74"/>
      <c r="AN224" s="74"/>
    </row>
    <row r="225" spans="35:40" x14ac:dyDescent="0.2">
      <c r="AI225" s="74"/>
      <c r="AJ225" s="74"/>
      <c r="AM225" s="74"/>
      <c r="AN225" s="74"/>
    </row>
    <row r="226" spans="35:40" x14ac:dyDescent="0.2">
      <c r="AI226" s="74"/>
      <c r="AJ226" s="74"/>
      <c r="AM226" s="74"/>
      <c r="AN226" s="74"/>
    </row>
    <row r="227" spans="35:40" x14ac:dyDescent="0.2">
      <c r="AI227" s="74"/>
      <c r="AJ227" s="74"/>
      <c r="AM227" s="74"/>
      <c r="AN227" s="74"/>
    </row>
    <row r="228" spans="35:40" x14ac:dyDescent="0.2">
      <c r="AI228" s="74"/>
      <c r="AJ228" s="74"/>
      <c r="AM228" s="74"/>
      <c r="AN228" s="74"/>
    </row>
    <row r="229" spans="35:40" x14ac:dyDescent="0.2">
      <c r="AI229" s="74"/>
      <c r="AJ229" s="74"/>
      <c r="AM229" s="74"/>
      <c r="AN229" s="74"/>
    </row>
    <row r="230" spans="35:40" x14ac:dyDescent="0.2">
      <c r="AI230" s="74"/>
      <c r="AJ230" s="74"/>
      <c r="AM230" s="74"/>
      <c r="AN230" s="74"/>
    </row>
    <row r="231" spans="35:40" x14ac:dyDescent="0.2">
      <c r="AI231" s="74"/>
      <c r="AJ231" s="74"/>
      <c r="AM231" s="74"/>
      <c r="AN231" s="74"/>
    </row>
    <row r="232" spans="35:40" x14ac:dyDescent="0.2">
      <c r="AI232" s="74"/>
      <c r="AJ232" s="74"/>
      <c r="AM232" s="74"/>
      <c r="AN232" s="74"/>
    </row>
    <row r="233" spans="35:40" x14ac:dyDescent="0.2">
      <c r="AI233" s="74"/>
      <c r="AJ233" s="74"/>
      <c r="AM233" s="74"/>
      <c r="AN233" s="74"/>
    </row>
    <row r="234" spans="35:40" x14ac:dyDescent="0.2">
      <c r="AI234" s="74"/>
      <c r="AJ234" s="74"/>
      <c r="AM234" s="74"/>
      <c r="AN234" s="74"/>
    </row>
    <row r="235" spans="35:40" x14ac:dyDescent="0.2">
      <c r="AI235" s="74"/>
      <c r="AJ235" s="74"/>
      <c r="AM235" s="74"/>
      <c r="AN235" s="74"/>
    </row>
    <row r="236" spans="35:40" x14ac:dyDescent="0.2">
      <c r="AI236" s="74"/>
      <c r="AJ236" s="74"/>
      <c r="AM236" s="74"/>
      <c r="AN236" s="74"/>
    </row>
    <row r="237" spans="35:40" x14ac:dyDescent="0.2">
      <c r="AI237" s="74"/>
      <c r="AJ237" s="74"/>
      <c r="AM237" s="74"/>
      <c r="AN237" s="74"/>
    </row>
    <row r="238" spans="35:40" x14ac:dyDescent="0.2">
      <c r="AI238" s="74"/>
      <c r="AJ238" s="74"/>
      <c r="AM238" s="74"/>
      <c r="AN238" s="74"/>
    </row>
    <row r="239" spans="35:40" x14ac:dyDescent="0.2">
      <c r="AI239" s="74"/>
      <c r="AJ239" s="74"/>
      <c r="AM239" s="74"/>
      <c r="AN239" s="74"/>
    </row>
    <row r="240" spans="35:40" x14ac:dyDescent="0.2">
      <c r="AI240" s="74"/>
      <c r="AJ240" s="74"/>
      <c r="AM240" s="74"/>
      <c r="AN240" s="74"/>
    </row>
    <row r="241" spans="35:40" x14ac:dyDescent="0.2">
      <c r="AI241" s="74"/>
      <c r="AJ241" s="74"/>
      <c r="AM241" s="74"/>
      <c r="AN241" s="74"/>
    </row>
    <row r="242" spans="35:40" x14ac:dyDescent="0.2">
      <c r="AI242" s="74"/>
      <c r="AJ242" s="74"/>
      <c r="AM242" s="74"/>
      <c r="AN242" s="74"/>
    </row>
    <row r="243" spans="35:40" x14ac:dyDescent="0.2">
      <c r="AI243" s="74"/>
      <c r="AJ243" s="74"/>
      <c r="AM243" s="74"/>
      <c r="AN243" s="74"/>
    </row>
    <row r="244" spans="35:40" x14ac:dyDescent="0.2">
      <c r="AI244" s="74"/>
      <c r="AJ244" s="74"/>
      <c r="AM244" s="74"/>
      <c r="AN244" s="74"/>
    </row>
    <row r="245" spans="35:40" x14ac:dyDescent="0.2">
      <c r="AI245" s="74"/>
      <c r="AJ245" s="74"/>
      <c r="AM245" s="74"/>
      <c r="AN245" s="74"/>
    </row>
    <row r="246" spans="35:40" x14ac:dyDescent="0.2">
      <c r="AI246" s="74"/>
      <c r="AJ246" s="74"/>
      <c r="AM246" s="74"/>
      <c r="AN246" s="74"/>
    </row>
    <row r="247" spans="35:40" x14ac:dyDescent="0.2">
      <c r="AI247" s="74"/>
      <c r="AJ247" s="74"/>
      <c r="AM247" s="74"/>
      <c r="AN247" s="74"/>
    </row>
    <row r="248" spans="35:40" x14ac:dyDescent="0.2">
      <c r="AI248" s="74"/>
      <c r="AJ248" s="74"/>
      <c r="AM248" s="74"/>
      <c r="AN248" s="74"/>
    </row>
    <row r="249" spans="35:40" x14ac:dyDescent="0.2">
      <c r="AI249" s="74"/>
      <c r="AJ249" s="74"/>
      <c r="AM249" s="74"/>
      <c r="AN249" s="74"/>
    </row>
    <row r="250" spans="35:40" x14ac:dyDescent="0.2">
      <c r="AI250" s="74"/>
      <c r="AJ250" s="74"/>
      <c r="AM250" s="74"/>
      <c r="AN250" s="74"/>
    </row>
    <row r="251" spans="35:40" x14ac:dyDescent="0.2">
      <c r="AI251" s="74"/>
      <c r="AJ251" s="74"/>
      <c r="AM251" s="74"/>
      <c r="AN251" s="74"/>
    </row>
    <row r="252" spans="35:40" x14ac:dyDescent="0.2">
      <c r="AI252" s="74"/>
      <c r="AJ252" s="74"/>
      <c r="AM252" s="74"/>
      <c r="AN252" s="74"/>
    </row>
    <row r="253" spans="35:40" x14ac:dyDescent="0.2">
      <c r="AI253" s="74"/>
      <c r="AJ253" s="74"/>
      <c r="AM253" s="74"/>
      <c r="AN253" s="74"/>
    </row>
    <row r="254" spans="35:40" x14ac:dyDescent="0.2">
      <c r="AI254" s="74"/>
      <c r="AJ254" s="74"/>
      <c r="AM254" s="74"/>
      <c r="AN254" s="74"/>
    </row>
    <row r="255" spans="35:40" x14ac:dyDescent="0.2">
      <c r="AI255" s="74"/>
      <c r="AJ255" s="74"/>
      <c r="AM255" s="74"/>
      <c r="AN255" s="74"/>
    </row>
    <row r="256" spans="35:40" x14ac:dyDescent="0.2">
      <c r="AI256" s="74"/>
      <c r="AJ256" s="74"/>
      <c r="AM256" s="74"/>
      <c r="AN256" s="74"/>
    </row>
    <row r="257" spans="35:40" x14ac:dyDescent="0.2">
      <c r="AI257" s="74"/>
      <c r="AJ257" s="74"/>
      <c r="AM257" s="74"/>
      <c r="AN257" s="74"/>
    </row>
    <row r="258" spans="35:40" x14ac:dyDescent="0.2">
      <c r="AI258" s="74"/>
      <c r="AJ258" s="74"/>
      <c r="AM258" s="74"/>
      <c r="AN258" s="74"/>
    </row>
    <row r="259" spans="35:40" x14ac:dyDescent="0.2">
      <c r="AI259" s="74"/>
      <c r="AJ259" s="74"/>
      <c r="AM259" s="74"/>
      <c r="AN259" s="74"/>
    </row>
    <row r="260" spans="35:40" x14ac:dyDescent="0.2">
      <c r="AI260" s="74"/>
      <c r="AJ260" s="74"/>
      <c r="AM260" s="74"/>
      <c r="AN260" s="74"/>
    </row>
    <row r="261" spans="35:40" x14ac:dyDescent="0.2">
      <c r="AI261" s="74"/>
      <c r="AJ261" s="74"/>
      <c r="AM261" s="74"/>
      <c r="AN261" s="74"/>
    </row>
    <row r="262" spans="35:40" x14ac:dyDescent="0.2">
      <c r="AI262" s="74"/>
      <c r="AJ262" s="74"/>
      <c r="AM262" s="74"/>
      <c r="AN262" s="74"/>
    </row>
    <row r="263" spans="35:40" x14ac:dyDescent="0.2">
      <c r="AI263" s="74"/>
      <c r="AJ263" s="74"/>
      <c r="AM263" s="74"/>
      <c r="AN263" s="74"/>
    </row>
    <row r="264" spans="35:40" x14ac:dyDescent="0.2">
      <c r="AI264" s="74"/>
      <c r="AJ264" s="74"/>
      <c r="AM264" s="74"/>
      <c r="AN264" s="74"/>
    </row>
    <row r="265" spans="35:40" x14ac:dyDescent="0.2">
      <c r="AI265" s="74"/>
      <c r="AJ265" s="74"/>
      <c r="AM265" s="74"/>
      <c r="AN265" s="74"/>
    </row>
    <row r="266" spans="35:40" x14ac:dyDescent="0.2">
      <c r="AI266" s="74"/>
      <c r="AJ266" s="74"/>
      <c r="AM266" s="74"/>
      <c r="AN266" s="74"/>
    </row>
    <row r="267" spans="35:40" x14ac:dyDescent="0.2">
      <c r="AI267" s="74"/>
      <c r="AJ267" s="74"/>
      <c r="AM267" s="74"/>
      <c r="AN267" s="74"/>
    </row>
    <row r="268" spans="35:40" x14ac:dyDescent="0.2">
      <c r="AI268" s="74"/>
      <c r="AJ268" s="74"/>
      <c r="AM268" s="74"/>
      <c r="AN268" s="74"/>
    </row>
    <row r="269" spans="35:40" x14ac:dyDescent="0.2">
      <c r="AI269" s="74"/>
      <c r="AJ269" s="74"/>
      <c r="AM269" s="74"/>
      <c r="AN269" s="74"/>
    </row>
    <row r="270" spans="35:40" x14ac:dyDescent="0.2">
      <c r="AI270" s="74"/>
      <c r="AJ270" s="74"/>
      <c r="AM270" s="74"/>
      <c r="AN270" s="74"/>
    </row>
    <row r="271" spans="35:40" x14ac:dyDescent="0.2">
      <c r="AI271" s="74"/>
      <c r="AJ271" s="74"/>
      <c r="AM271" s="74"/>
      <c r="AN271" s="74"/>
    </row>
    <row r="272" spans="35:40" x14ac:dyDescent="0.2">
      <c r="AI272" s="74"/>
      <c r="AJ272" s="74"/>
      <c r="AM272" s="74"/>
      <c r="AN272" s="74"/>
    </row>
    <row r="273" spans="35:40" x14ac:dyDescent="0.2">
      <c r="AI273" s="74"/>
      <c r="AJ273" s="74"/>
      <c r="AM273" s="74"/>
      <c r="AN273" s="74"/>
    </row>
    <row r="274" spans="35:40" x14ac:dyDescent="0.2">
      <c r="AI274" s="74"/>
      <c r="AJ274" s="74"/>
      <c r="AM274" s="74"/>
      <c r="AN274" s="74"/>
    </row>
    <row r="275" spans="35:40" x14ac:dyDescent="0.2">
      <c r="AI275" s="74"/>
      <c r="AJ275" s="74"/>
      <c r="AM275" s="74"/>
      <c r="AN275" s="74"/>
    </row>
    <row r="276" spans="35:40" x14ac:dyDescent="0.2">
      <c r="AI276" s="74"/>
      <c r="AJ276" s="74"/>
      <c r="AM276" s="74"/>
      <c r="AN276" s="74"/>
    </row>
    <row r="277" spans="35:40" x14ac:dyDescent="0.2">
      <c r="AI277" s="74"/>
      <c r="AJ277" s="74"/>
      <c r="AM277" s="74"/>
      <c r="AN277" s="74"/>
    </row>
    <row r="278" spans="35:40" x14ac:dyDescent="0.2">
      <c r="AI278" s="74"/>
      <c r="AJ278" s="74"/>
      <c r="AM278" s="74"/>
      <c r="AN278" s="74"/>
    </row>
    <row r="279" spans="35:40" x14ac:dyDescent="0.2">
      <c r="AI279" s="74"/>
      <c r="AJ279" s="74"/>
      <c r="AM279" s="74"/>
      <c r="AN279" s="74"/>
    </row>
    <row r="280" spans="35:40" x14ac:dyDescent="0.2">
      <c r="AI280" s="74"/>
      <c r="AJ280" s="74"/>
      <c r="AM280" s="74"/>
      <c r="AN280" s="74"/>
    </row>
    <row r="281" spans="35:40" x14ac:dyDescent="0.2">
      <c r="AI281" s="74"/>
      <c r="AJ281" s="74"/>
      <c r="AM281" s="74"/>
      <c r="AN281" s="74"/>
    </row>
    <row r="282" spans="35:40" x14ac:dyDescent="0.2">
      <c r="AI282" s="74"/>
      <c r="AJ282" s="74"/>
      <c r="AM282" s="74"/>
      <c r="AN282" s="74"/>
    </row>
    <row r="283" spans="35:40" x14ac:dyDescent="0.2">
      <c r="AI283" s="74"/>
      <c r="AJ283" s="74"/>
      <c r="AM283" s="74"/>
      <c r="AN283" s="74"/>
    </row>
    <row r="284" spans="35:40" x14ac:dyDescent="0.2">
      <c r="AI284" s="74"/>
      <c r="AJ284" s="74"/>
      <c r="AM284" s="74"/>
      <c r="AN284" s="74"/>
    </row>
    <row r="285" spans="35:40" x14ac:dyDescent="0.2">
      <c r="AI285" s="74"/>
      <c r="AJ285" s="74"/>
      <c r="AM285" s="74"/>
      <c r="AN285" s="74"/>
    </row>
    <row r="286" spans="35:40" x14ac:dyDescent="0.2">
      <c r="AI286" s="74"/>
      <c r="AJ286" s="74"/>
      <c r="AM286" s="74"/>
      <c r="AN286" s="74"/>
    </row>
    <row r="287" spans="35:40" x14ac:dyDescent="0.2">
      <c r="AI287" s="74"/>
      <c r="AJ287" s="74"/>
      <c r="AM287" s="74"/>
      <c r="AN287" s="74"/>
    </row>
    <row r="288" spans="35:40" x14ac:dyDescent="0.2">
      <c r="AI288" s="74"/>
      <c r="AJ288" s="74"/>
      <c r="AM288" s="74"/>
      <c r="AN288" s="74"/>
    </row>
    <row r="289" spans="35:40" x14ac:dyDescent="0.2">
      <c r="AI289" s="74"/>
      <c r="AJ289" s="74"/>
      <c r="AM289" s="74"/>
      <c r="AN289" s="74"/>
    </row>
    <row r="290" spans="35:40" x14ac:dyDescent="0.2">
      <c r="AI290" s="74"/>
      <c r="AJ290" s="74"/>
      <c r="AM290" s="74"/>
      <c r="AN290" s="74"/>
    </row>
    <row r="291" spans="35:40" x14ac:dyDescent="0.2">
      <c r="AI291" s="74"/>
      <c r="AJ291" s="74"/>
      <c r="AM291" s="74"/>
      <c r="AN291" s="74"/>
    </row>
    <row r="292" spans="35:40" x14ac:dyDescent="0.2">
      <c r="AI292" s="74"/>
      <c r="AJ292" s="74"/>
      <c r="AM292" s="74"/>
      <c r="AN292" s="74"/>
    </row>
    <row r="293" spans="35:40" x14ac:dyDescent="0.2">
      <c r="AI293" s="74"/>
      <c r="AJ293" s="74"/>
      <c r="AM293" s="74"/>
      <c r="AN293" s="74"/>
    </row>
    <row r="294" spans="35:40" x14ac:dyDescent="0.2">
      <c r="AI294" s="74"/>
      <c r="AJ294" s="74"/>
      <c r="AM294" s="74"/>
      <c r="AN294" s="74"/>
    </row>
    <row r="295" spans="35:40" x14ac:dyDescent="0.2">
      <c r="AI295" s="74"/>
      <c r="AJ295" s="74"/>
      <c r="AM295" s="74"/>
      <c r="AN295" s="74"/>
    </row>
    <row r="296" spans="35:40" x14ac:dyDescent="0.2">
      <c r="AI296" s="74"/>
      <c r="AJ296" s="74"/>
      <c r="AM296" s="74"/>
      <c r="AN296" s="74"/>
    </row>
    <row r="297" spans="35:40" x14ac:dyDescent="0.2">
      <c r="AI297" s="74"/>
      <c r="AJ297" s="74"/>
      <c r="AM297" s="74"/>
      <c r="AN297" s="74"/>
    </row>
    <row r="298" spans="35:40" x14ac:dyDescent="0.2">
      <c r="AI298" s="74"/>
      <c r="AJ298" s="74"/>
      <c r="AM298" s="74"/>
      <c r="AN298" s="74"/>
    </row>
    <row r="299" spans="35:40" x14ac:dyDescent="0.2">
      <c r="AI299" s="74"/>
      <c r="AJ299" s="74"/>
      <c r="AM299" s="74"/>
      <c r="AN299" s="74"/>
    </row>
    <row r="300" spans="35:40" x14ac:dyDescent="0.2">
      <c r="AI300" s="74"/>
      <c r="AJ300" s="74"/>
      <c r="AM300" s="74"/>
      <c r="AN300" s="74"/>
    </row>
    <row r="301" spans="35:40" x14ac:dyDescent="0.2">
      <c r="AI301" s="74"/>
      <c r="AJ301" s="74"/>
      <c r="AM301" s="74"/>
      <c r="AN301" s="74"/>
    </row>
    <row r="302" spans="35:40" x14ac:dyDescent="0.2">
      <c r="AI302" s="74"/>
      <c r="AJ302" s="74"/>
      <c r="AM302" s="74"/>
      <c r="AN302" s="74"/>
    </row>
    <row r="303" spans="35:40" x14ac:dyDescent="0.2">
      <c r="AI303" s="74"/>
      <c r="AJ303" s="74"/>
      <c r="AM303" s="74"/>
      <c r="AN303" s="74"/>
    </row>
    <row r="304" spans="35:40" x14ac:dyDescent="0.2">
      <c r="AI304" s="74"/>
      <c r="AJ304" s="74"/>
      <c r="AM304" s="74"/>
      <c r="AN304" s="74"/>
    </row>
    <row r="305" spans="35:40" x14ac:dyDescent="0.2">
      <c r="AI305" s="74"/>
      <c r="AJ305" s="74"/>
      <c r="AM305" s="74"/>
      <c r="AN305" s="74"/>
    </row>
    <row r="306" spans="35:40" x14ac:dyDescent="0.2">
      <c r="AI306" s="74"/>
      <c r="AJ306" s="74"/>
      <c r="AM306" s="74"/>
      <c r="AN306" s="74"/>
    </row>
    <row r="307" spans="35:40" x14ac:dyDescent="0.2">
      <c r="AI307" s="74"/>
      <c r="AJ307" s="74"/>
      <c r="AM307" s="74"/>
      <c r="AN307" s="74"/>
    </row>
    <row r="308" spans="35:40" x14ac:dyDescent="0.2">
      <c r="AI308" s="74"/>
      <c r="AJ308" s="74"/>
      <c r="AM308" s="74"/>
      <c r="AN308" s="74"/>
    </row>
    <row r="309" spans="35:40" x14ac:dyDescent="0.2">
      <c r="AI309" s="74"/>
      <c r="AJ309" s="74"/>
      <c r="AM309" s="74"/>
      <c r="AN309" s="74"/>
    </row>
    <row r="310" spans="35:40" x14ac:dyDescent="0.2">
      <c r="AI310" s="74"/>
      <c r="AJ310" s="74"/>
      <c r="AM310" s="74"/>
      <c r="AN310" s="74"/>
    </row>
    <row r="311" spans="35:40" x14ac:dyDescent="0.2">
      <c r="AI311" s="74"/>
      <c r="AJ311" s="74"/>
      <c r="AM311" s="74"/>
      <c r="AN311" s="74"/>
    </row>
    <row r="312" spans="35:40" x14ac:dyDescent="0.2">
      <c r="AI312" s="74"/>
      <c r="AJ312" s="74"/>
      <c r="AM312" s="74"/>
      <c r="AN312" s="74"/>
    </row>
    <row r="313" spans="35:40" x14ac:dyDescent="0.2">
      <c r="AI313" s="74"/>
      <c r="AJ313" s="74"/>
      <c r="AM313" s="74"/>
      <c r="AN313" s="74"/>
    </row>
    <row r="314" spans="35:40" x14ac:dyDescent="0.2">
      <c r="AI314" s="74"/>
      <c r="AJ314" s="74"/>
      <c r="AM314" s="74"/>
      <c r="AN314" s="74"/>
    </row>
    <row r="315" spans="35:40" x14ac:dyDescent="0.2">
      <c r="AI315" s="74"/>
      <c r="AJ315" s="74"/>
      <c r="AM315" s="74"/>
      <c r="AN315" s="74"/>
    </row>
    <row r="316" spans="35:40" x14ac:dyDescent="0.2">
      <c r="AI316" s="74"/>
      <c r="AJ316" s="74"/>
      <c r="AM316" s="74"/>
      <c r="AN316" s="74"/>
    </row>
    <row r="317" spans="35:40" x14ac:dyDescent="0.2">
      <c r="AI317" s="74"/>
      <c r="AJ317" s="74"/>
      <c r="AM317" s="74"/>
      <c r="AN317" s="74"/>
    </row>
    <row r="318" spans="35:40" x14ac:dyDescent="0.2">
      <c r="AI318" s="74"/>
      <c r="AJ318" s="74"/>
      <c r="AM318" s="74"/>
      <c r="AN318" s="74"/>
    </row>
    <row r="319" spans="35:40" x14ac:dyDescent="0.2">
      <c r="AI319" s="74"/>
      <c r="AJ319" s="74"/>
      <c r="AM319" s="74"/>
      <c r="AN319" s="74"/>
    </row>
    <row r="320" spans="35:40" x14ac:dyDescent="0.2">
      <c r="AI320" s="74"/>
      <c r="AJ320" s="74"/>
      <c r="AM320" s="74"/>
      <c r="AN320" s="74"/>
    </row>
    <row r="321" spans="35:40" x14ac:dyDescent="0.2">
      <c r="AI321" s="74"/>
      <c r="AJ321" s="74"/>
      <c r="AM321" s="74"/>
      <c r="AN321" s="74"/>
    </row>
    <row r="322" spans="35:40" x14ac:dyDescent="0.2">
      <c r="AI322" s="74"/>
      <c r="AJ322" s="74"/>
      <c r="AM322" s="74"/>
      <c r="AN322" s="74"/>
    </row>
    <row r="323" spans="35:40" x14ac:dyDescent="0.2">
      <c r="AI323" s="74"/>
      <c r="AJ323" s="74"/>
      <c r="AM323" s="74"/>
      <c r="AN323" s="74"/>
    </row>
    <row r="324" spans="35:40" x14ac:dyDescent="0.2">
      <c r="AI324" s="74"/>
      <c r="AJ324" s="74"/>
      <c r="AM324" s="74"/>
      <c r="AN324" s="74"/>
    </row>
    <row r="325" spans="35:40" x14ac:dyDescent="0.2">
      <c r="AI325" s="74"/>
      <c r="AJ325" s="74"/>
      <c r="AM325" s="74"/>
      <c r="AN325" s="74"/>
    </row>
    <row r="326" spans="35:40" x14ac:dyDescent="0.2">
      <c r="AI326" s="74"/>
      <c r="AJ326" s="74"/>
      <c r="AM326" s="74"/>
      <c r="AN326" s="74"/>
    </row>
    <row r="327" spans="35:40" x14ac:dyDescent="0.2">
      <c r="AI327" s="74"/>
      <c r="AJ327" s="74"/>
      <c r="AM327" s="74"/>
      <c r="AN327" s="74"/>
    </row>
    <row r="328" spans="35:40" x14ac:dyDescent="0.2">
      <c r="AI328" s="74"/>
      <c r="AJ328" s="74"/>
      <c r="AM328" s="74"/>
      <c r="AN328" s="74"/>
    </row>
    <row r="329" spans="35:40" x14ac:dyDescent="0.2">
      <c r="AI329" s="74"/>
      <c r="AJ329" s="74"/>
      <c r="AM329" s="74"/>
      <c r="AN329" s="74"/>
    </row>
    <row r="330" spans="35:40" x14ac:dyDescent="0.2">
      <c r="AI330" s="74"/>
      <c r="AJ330" s="74"/>
      <c r="AM330" s="74"/>
      <c r="AN330" s="74"/>
    </row>
    <row r="331" spans="35:40" x14ac:dyDescent="0.2">
      <c r="AI331" s="74"/>
      <c r="AJ331" s="74"/>
      <c r="AM331" s="74"/>
      <c r="AN331" s="74"/>
    </row>
    <row r="332" spans="35:40" x14ac:dyDescent="0.2">
      <c r="AI332" s="74"/>
      <c r="AJ332" s="74"/>
      <c r="AM332" s="74"/>
      <c r="AN332" s="74"/>
    </row>
    <row r="333" spans="35:40" x14ac:dyDescent="0.2">
      <c r="AI333" s="74"/>
      <c r="AJ333" s="74"/>
      <c r="AM333" s="74"/>
      <c r="AN333" s="74"/>
    </row>
    <row r="334" spans="35:40" x14ac:dyDescent="0.2">
      <c r="AI334" s="74"/>
      <c r="AJ334" s="74"/>
      <c r="AM334" s="74"/>
      <c r="AN334" s="74"/>
    </row>
    <row r="335" spans="35:40" x14ac:dyDescent="0.2">
      <c r="AI335" s="74"/>
      <c r="AJ335" s="74"/>
      <c r="AM335" s="74"/>
      <c r="AN335" s="74"/>
    </row>
    <row r="336" spans="35:40" x14ac:dyDescent="0.2">
      <c r="AI336" s="74"/>
      <c r="AJ336" s="74"/>
      <c r="AM336" s="74"/>
      <c r="AN336" s="74"/>
    </row>
    <row r="337" spans="35:40" x14ac:dyDescent="0.2">
      <c r="AI337" s="74"/>
      <c r="AJ337" s="74"/>
      <c r="AM337" s="74"/>
      <c r="AN337" s="74"/>
    </row>
    <row r="338" spans="35:40" x14ac:dyDescent="0.2">
      <c r="AI338" s="74"/>
      <c r="AJ338" s="74"/>
      <c r="AM338" s="74"/>
      <c r="AN338" s="74"/>
    </row>
    <row r="339" spans="35:40" x14ac:dyDescent="0.2">
      <c r="AI339" s="74"/>
      <c r="AJ339" s="74"/>
      <c r="AM339" s="74"/>
      <c r="AN339" s="74"/>
    </row>
    <row r="340" spans="35:40" x14ac:dyDescent="0.2">
      <c r="AI340" s="74"/>
      <c r="AJ340" s="74"/>
      <c r="AM340" s="74"/>
      <c r="AN340" s="74"/>
    </row>
    <row r="341" spans="35:40" x14ac:dyDescent="0.2">
      <c r="AI341" s="74"/>
      <c r="AJ341" s="74"/>
      <c r="AM341" s="74"/>
      <c r="AN341" s="74"/>
    </row>
    <row r="342" spans="35:40" x14ac:dyDescent="0.2">
      <c r="AI342" s="74"/>
      <c r="AJ342" s="74"/>
      <c r="AM342" s="74"/>
      <c r="AN342" s="74"/>
    </row>
    <row r="343" spans="35:40" x14ac:dyDescent="0.2">
      <c r="AI343" s="74"/>
      <c r="AJ343" s="74"/>
      <c r="AM343" s="74"/>
      <c r="AN343" s="74"/>
    </row>
    <row r="344" spans="35:40" x14ac:dyDescent="0.2">
      <c r="AI344" s="74"/>
      <c r="AJ344" s="74"/>
      <c r="AM344" s="74"/>
      <c r="AN344" s="74"/>
    </row>
    <row r="345" spans="35:40" x14ac:dyDescent="0.2">
      <c r="AI345" s="74"/>
      <c r="AJ345" s="74"/>
      <c r="AM345" s="74"/>
      <c r="AN345" s="74"/>
    </row>
    <row r="346" spans="35:40" x14ac:dyDescent="0.2">
      <c r="AI346" s="74"/>
      <c r="AJ346" s="74"/>
      <c r="AM346" s="74"/>
      <c r="AN346" s="74"/>
    </row>
    <row r="347" spans="35:40" x14ac:dyDescent="0.2">
      <c r="AI347" s="74"/>
      <c r="AJ347" s="74"/>
      <c r="AM347" s="74"/>
      <c r="AN347" s="74"/>
    </row>
    <row r="348" spans="35:40" x14ac:dyDescent="0.2">
      <c r="AI348" s="74"/>
      <c r="AJ348" s="74"/>
      <c r="AM348" s="74"/>
      <c r="AN348" s="74"/>
    </row>
    <row r="349" spans="35:40" x14ac:dyDescent="0.2">
      <c r="AI349" s="74"/>
      <c r="AJ349" s="74"/>
      <c r="AM349" s="74"/>
      <c r="AN349" s="74"/>
    </row>
    <row r="350" spans="35:40" x14ac:dyDescent="0.2">
      <c r="AI350" s="74"/>
      <c r="AJ350" s="74"/>
      <c r="AM350" s="74"/>
      <c r="AN350" s="74"/>
    </row>
    <row r="351" spans="35:40" x14ac:dyDescent="0.2">
      <c r="AI351" s="74"/>
      <c r="AJ351" s="74"/>
      <c r="AM351" s="74"/>
      <c r="AN351" s="74"/>
    </row>
    <row r="352" spans="35:40" x14ac:dyDescent="0.2">
      <c r="AI352" s="74"/>
      <c r="AJ352" s="74"/>
      <c r="AM352" s="74"/>
      <c r="AN352" s="74"/>
    </row>
    <row r="353" spans="35:40" x14ac:dyDescent="0.2">
      <c r="AI353" s="74"/>
      <c r="AJ353" s="74"/>
      <c r="AM353" s="74"/>
      <c r="AN353" s="74"/>
    </row>
    <row r="354" spans="35:40" x14ac:dyDescent="0.2">
      <c r="AI354" s="74"/>
      <c r="AJ354" s="74"/>
      <c r="AM354" s="74"/>
      <c r="AN354" s="74"/>
    </row>
    <row r="355" spans="35:40" x14ac:dyDescent="0.2">
      <c r="AI355" s="74"/>
      <c r="AJ355" s="74"/>
      <c r="AM355" s="74"/>
      <c r="AN355" s="74"/>
    </row>
    <row r="356" spans="35:40" x14ac:dyDescent="0.2">
      <c r="AI356" s="74"/>
      <c r="AJ356" s="74"/>
      <c r="AM356" s="74"/>
      <c r="AN356" s="74"/>
    </row>
    <row r="357" spans="35:40" x14ac:dyDescent="0.2">
      <c r="AI357" s="74"/>
      <c r="AJ357" s="74"/>
      <c r="AM357" s="74"/>
      <c r="AN357" s="74"/>
    </row>
    <row r="358" spans="35:40" x14ac:dyDescent="0.2">
      <c r="AI358" s="74"/>
      <c r="AJ358" s="74"/>
      <c r="AM358" s="74"/>
      <c r="AN358" s="74"/>
    </row>
    <row r="359" spans="35:40" x14ac:dyDescent="0.2">
      <c r="AI359" s="74"/>
      <c r="AJ359" s="74"/>
      <c r="AM359" s="74"/>
      <c r="AN359" s="74"/>
    </row>
    <row r="360" spans="35:40" x14ac:dyDescent="0.2">
      <c r="AI360" s="74"/>
      <c r="AJ360" s="74"/>
      <c r="AM360" s="74"/>
      <c r="AN360" s="74"/>
    </row>
    <row r="361" spans="35:40" x14ac:dyDescent="0.2">
      <c r="AI361" s="74"/>
      <c r="AJ361" s="74"/>
      <c r="AM361" s="74"/>
      <c r="AN361" s="74"/>
    </row>
    <row r="362" spans="35:40" x14ac:dyDescent="0.2">
      <c r="AI362" s="74"/>
      <c r="AJ362" s="74"/>
      <c r="AM362" s="74"/>
      <c r="AN362" s="74"/>
    </row>
    <row r="363" spans="35:40" x14ac:dyDescent="0.2">
      <c r="AI363" s="74"/>
      <c r="AJ363" s="74"/>
    </row>
    <row r="364" spans="35:40" x14ac:dyDescent="0.2">
      <c r="AI364" s="74"/>
      <c r="AJ364" s="74"/>
    </row>
    <row r="365" spans="35:40" x14ac:dyDescent="0.2">
      <c r="AI365" s="74"/>
      <c r="AJ365" s="74"/>
    </row>
    <row r="366" spans="35:40" x14ac:dyDescent="0.2">
      <c r="AI366" s="74"/>
      <c r="AJ366" s="74"/>
    </row>
    <row r="367" spans="35:40" x14ac:dyDescent="0.2">
      <c r="AI367" s="74"/>
      <c r="AJ367" s="74"/>
    </row>
    <row r="368" spans="35:40" x14ac:dyDescent="0.2">
      <c r="AI368" s="74"/>
      <c r="AJ368" s="74"/>
    </row>
    <row r="369" spans="35:36" x14ac:dyDescent="0.2">
      <c r="AI369" s="74"/>
      <c r="AJ369" s="74"/>
    </row>
    <row r="370" spans="35:36" x14ac:dyDescent="0.2">
      <c r="AI370" s="74"/>
      <c r="AJ370" s="74"/>
    </row>
    <row r="371" spans="35:36" x14ac:dyDescent="0.2">
      <c r="AI371" s="74"/>
      <c r="AJ371" s="74"/>
    </row>
    <row r="372" spans="35:36" x14ac:dyDescent="0.2">
      <c r="AI372" s="74"/>
      <c r="AJ372" s="74"/>
    </row>
    <row r="373" spans="35:36" x14ac:dyDescent="0.2">
      <c r="AI373" s="74"/>
      <c r="AJ373" s="74"/>
    </row>
    <row r="374" spans="35:36" x14ac:dyDescent="0.2">
      <c r="AI374" s="74"/>
      <c r="AJ374" s="74"/>
    </row>
    <row r="375" spans="35:36" x14ac:dyDescent="0.2">
      <c r="AI375" s="74"/>
      <c r="AJ375" s="74"/>
    </row>
    <row r="376" spans="35:36" x14ac:dyDescent="0.2">
      <c r="AI376" s="74"/>
      <c r="AJ376" s="74"/>
    </row>
    <row r="377" spans="35:36" x14ac:dyDescent="0.2">
      <c r="AI377" s="74"/>
      <c r="AJ377" s="74"/>
    </row>
    <row r="378" spans="35:36" x14ac:dyDescent="0.2">
      <c r="AI378" s="74"/>
      <c r="AJ378" s="74"/>
    </row>
    <row r="379" spans="35:36" x14ac:dyDescent="0.2">
      <c r="AI379" s="74"/>
      <c r="AJ379" s="74"/>
    </row>
    <row r="380" spans="35:36" x14ac:dyDescent="0.2">
      <c r="AI380" s="74"/>
      <c r="AJ380" s="74"/>
    </row>
    <row r="381" spans="35:36" x14ac:dyDescent="0.2">
      <c r="AI381" s="74"/>
      <c r="AJ381" s="74"/>
    </row>
    <row r="382" spans="35:36" x14ac:dyDescent="0.2">
      <c r="AI382" s="74"/>
      <c r="AJ382" s="74"/>
    </row>
    <row r="383" spans="35:36" x14ac:dyDescent="0.2">
      <c r="AI383" s="74"/>
      <c r="AJ383" s="74"/>
    </row>
    <row r="384" spans="35:36" x14ac:dyDescent="0.2">
      <c r="AI384" s="74"/>
      <c r="AJ384" s="74"/>
    </row>
    <row r="385" spans="35:36" x14ac:dyDescent="0.2">
      <c r="AI385" s="74"/>
      <c r="AJ385" s="74"/>
    </row>
    <row r="386" spans="35:36" x14ac:dyDescent="0.2">
      <c r="AI386" s="74"/>
      <c r="AJ386" s="74"/>
    </row>
    <row r="387" spans="35:36" x14ac:dyDescent="0.2">
      <c r="AI387" s="74"/>
      <c r="AJ387" s="74"/>
    </row>
    <row r="388" spans="35:36" x14ac:dyDescent="0.2">
      <c r="AI388" s="74"/>
      <c r="AJ388" s="74"/>
    </row>
    <row r="389" spans="35:36" x14ac:dyDescent="0.2">
      <c r="AI389" s="74"/>
      <c r="AJ389" s="74"/>
    </row>
    <row r="390" spans="35:36" x14ac:dyDescent="0.2">
      <c r="AI390" s="74"/>
      <c r="AJ390" s="74"/>
    </row>
    <row r="391" spans="35:36" x14ac:dyDescent="0.2">
      <c r="AI391" s="74"/>
      <c r="AJ391" s="74"/>
    </row>
    <row r="392" spans="35:36" x14ac:dyDescent="0.2">
      <c r="AI392" s="74"/>
      <c r="AJ392" s="74"/>
    </row>
    <row r="393" spans="35:36" x14ac:dyDescent="0.2">
      <c r="AI393" s="74"/>
      <c r="AJ393" s="74"/>
    </row>
    <row r="394" spans="35:36" x14ac:dyDescent="0.2">
      <c r="AI394" s="74"/>
      <c r="AJ394" s="74"/>
    </row>
    <row r="395" spans="35:36" x14ac:dyDescent="0.2">
      <c r="AI395" s="74"/>
      <c r="AJ395" s="74"/>
    </row>
    <row r="396" spans="35:36" x14ac:dyDescent="0.2">
      <c r="AI396" s="74"/>
      <c r="AJ396" s="74"/>
    </row>
    <row r="397" spans="35:36" x14ac:dyDescent="0.2">
      <c r="AI397" s="74"/>
      <c r="AJ397" s="74"/>
    </row>
    <row r="398" spans="35:36" x14ac:dyDescent="0.2">
      <c r="AI398" s="74"/>
      <c r="AJ398" s="74"/>
    </row>
    <row r="399" spans="35:36" x14ac:dyDescent="0.2">
      <c r="AI399" s="74"/>
      <c r="AJ399" s="74"/>
    </row>
    <row r="400" spans="35:36" x14ac:dyDescent="0.2">
      <c r="AI400" s="74"/>
      <c r="AJ400" s="74"/>
    </row>
    <row r="401" spans="35:36" x14ac:dyDescent="0.2">
      <c r="AI401" s="74"/>
      <c r="AJ401" s="74"/>
    </row>
    <row r="402" spans="35:36" x14ac:dyDescent="0.2">
      <c r="AI402" s="74"/>
      <c r="AJ402" s="74"/>
    </row>
    <row r="403" spans="35:36" x14ac:dyDescent="0.2">
      <c r="AI403" s="74"/>
      <c r="AJ403" s="74"/>
    </row>
    <row r="404" spans="35:36" x14ac:dyDescent="0.2">
      <c r="AI404" s="74"/>
      <c r="AJ404" s="74"/>
    </row>
    <row r="405" spans="35:36" x14ac:dyDescent="0.2">
      <c r="AI405" s="74"/>
      <c r="AJ405" s="74"/>
    </row>
    <row r="406" spans="35:36" x14ac:dyDescent="0.2">
      <c r="AI406" s="74"/>
      <c r="AJ406" s="74"/>
    </row>
    <row r="407" spans="35:36" x14ac:dyDescent="0.2">
      <c r="AI407" s="74"/>
      <c r="AJ407" s="74"/>
    </row>
    <row r="408" spans="35:36" x14ac:dyDescent="0.2">
      <c r="AI408" s="74"/>
      <c r="AJ408" s="74"/>
    </row>
    <row r="409" spans="35:36" x14ac:dyDescent="0.2">
      <c r="AI409" s="74"/>
      <c r="AJ409" s="74"/>
    </row>
    <row r="410" spans="35:36" x14ac:dyDescent="0.2">
      <c r="AI410" s="74"/>
      <c r="AJ410" s="74"/>
    </row>
    <row r="411" spans="35:36" x14ac:dyDescent="0.2">
      <c r="AI411" s="74"/>
      <c r="AJ411" s="74"/>
    </row>
    <row r="412" spans="35:36" x14ac:dyDescent="0.2">
      <c r="AI412" s="74"/>
      <c r="AJ412" s="74"/>
    </row>
    <row r="413" spans="35:36" x14ac:dyDescent="0.2">
      <c r="AI413" s="74"/>
      <c r="AJ413" s="74"/>
    </row>
    <row r="414" spans="35:36" x14ac:dyDescent="0.2">
      <c r="AI414" s="74"/>
      <c r="AJ414" s="74"/>
    </row>
    <row r="415" spans="35:36" x14ac:dyDescent="0.2">
      <c r="AI415" s="74"/>
      <c r="AJ415" s="74"/>
    </row>
    <row r="416" spans="35:36" x14ac:dyDescent="0.2">
      <c r="AI416" s="74"/>
      <c r="AJ416" s="74"/>
    </row>
    <row r="417" spans="35:36" x14ac:dyDescent="0.2">
      <c r="AI417" s="74"/>
      <c r="AJ417" s="74"/>
    </row>
    <row r="418" spans="35:36" x14ac:dyDescent="0.2">
      <c r="AI418" s="74"/>
      <c r="AJ418" s="74"/>
    </row>
    <row r="419" spans="35:36" x14ac:dyDescent="0.2">
      <c r="AI419" s="74"/>
      <c r="AJ419" s="74"/>
    </row>
    <row r="420" spans="35:36" x14ac:dyDescent="0.2">
      <c r="AI420" s="74"/>
      <c r="AJ420" s="74"/>
    </row>
    <row r="421" spans="35:36" x14ac:dyDescent="0.2">
      <c r="AI421" s="74"/>
      <c r="AJ421" s="74"/>
    </row>
    <row r="422" spans="35:36" x14ac:dyDescent="0.2">
      <c r="AI422" s="74"/>
      <c r="AJ422" s="74"/>
    </row>
  </sheetData>
  <mergeCells count="5">
    <mergeCell ref="H1:I1"/>
    <mergeCell ref="D6:H6"/>
    <mergeCell ref="J6:N6"/>
    <mergeCell ref="S6:W6"/>
    <mergeCell ref="Y6:AC6"/>
  </mergeCells>
  <hyperlinks>
    <hyperlink ref="H1:I1" location="Index!A1" display="Regresar al Índice" xr:uid="{00000000-0004-0000-2F00-000000000000}"/>
  </hyperlinks>
  <pageMargins left="0.7" right="0.7" top="0.75" bottom="0.75" header="0.3" footer="0.3"/>
  <pageSetup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
  <dimension ref="A1:S72"/>
  <sheetViews>
    <sheetView zoomScaleNormal="100" workbookViewId="0">
      <selection activeCell="A2" sqref="A2"/>
    </sheetView>
  </sheetViews>
  <sheetFormatPr baseColWidth="10" defaultColWidth="8.7109375" defaultRowHeight="12.75" x14ac:dyDescent="0.2"/>
  <cols>
    <col min="1" max="16384" width="8.7109375" style="296"/>
  </cols>
  <sheetData>
    <row r="1" spans="1:9" x14ac:dyDescent="0.2">
      <c r="A1" s="107" t="s">
        <v>1687</v>
      </c>
      <c r="H1" s="409" t="s">
        <v>38</v>
      </c>
      <c r="I1" s="409"/>
    </row>
    <row r="2" spans="1:9" x14ac:dyDescent="0.2">
      <c r="A2" s="69" t="s">
        <v>669</v>
      </c>
    </row>
    <row r="5" spans="1:9" x14ac:dyDescent="0.2">
      <c r="A5" s="107" t="s">
        <v>28</v>
      </c>
      <c r="B5" s="136">
        <v>0.21684990912853364</v>
      </c>
    </row>
    <row r="6" spans="1:9" x14ac:dyDescent="0.2">
      <c r="A6" s="107" t="s">
        <v>27</v>
      </c>
      <c r="B6" s="136">
        <v>0.18702548867417856</v>
      </c>
    </row>
    <row r="7" spans="1:9" x14ac:dyDescent="0.2">
      <c r="A7" s="107" t="s">
        <v>29</v>
      </c>
      <c r="B7" s="136">
        <v>0.17433845367947789</v>
      </c>
    </row>
    <row r="8" spans="1:9" x14ac:dyDescent="0.2">
      <c r="A8" s="107" t="s">
        <v>31</v>
      </c>
      <c r="B8" s="136">
        <v>0.17420490398928951</v>
      </c>
    </row>
    <row r="9" spans="1:9" x14ac:dyDescent="0.2">
      <c r="A9" s="107" t="s">
        <v>51</v>
      </c>
      <c r="B9" s="136">
        <v>0.16110427802145433</v>
      </c>
    </row>
    <row r="10" spans="1:9" x14ac:dyDescent="0.2">
      <c r="A10" s="107" t="s">
        <v>15</v>
      </c>
      <c r="B10" s="136">
        <v>0.15863099280184706</v>
      </c>
    </row>
    <row r="11" spans="1:9" x14ac:dyDescent="0.2">
      <c r="A11" s="107" t="s">
        <v>10</v>
      </c>
      <c r="B11" s="136">
        <v>0.15798160890233798</v>
      </c>
    </row>
    <row r="12" spans="1:9" x14ac:dyDescent="0.2">
      <c r="A12" s="107" t="s">
        <v>9</v>
      </c>
      <c r="B12" s="136">
        <v>0.15613813219650999</v>
      </c>
    </row>
    <row r="13" spans="1:9" x14ac:dyDescent="0.2">
      <c r="A13" s="107" t="s">
        <v>21</v>
      </c>
      <c r="B13" s="136">
        <v>0.15054008477279979</v>
      </c>
    </row>
    <row r="14" spans="1:9" x14ac:dyDescent="0.2">
      <c r="A14" s="107" t="s">
        <v>24</v>
      </c>
      <c r="B14" s="136">
        <v>0.15042488224015907</v>
      </c>
    </row>
    <row r="15" spans="1:9" x14ac:dyDescent="0.2">
      <c r="A15" s="107" t="s">
        <v>12</v>
      </c>
      <c r="B15" s="136">
        <v>0.14778830963665088</v>
      </c>
    </row>
    <row r="16" spans="1:9" x14ac:dyDescent="0.2">
      <c r="A16" s="107" t="s">
        <v>20</v>
      </c>
      <c r="B16" s="136">
        <v>0.14261805157153168</v>
      </c>
    </row>
    <row r="17" spans="1:19" x14ac:dyDescent="0.2">
      <c r="A17" s="107" t="s">
        <v>1</v>
      </c>
      <c r="B17" s="136">
        <v>0.14198261716831267</v>
      </c>
    </row>
    <row r="18" spans="1:19" x14ac:dyDescent="0.2">
      <c r="A18" s="107" t="s">
        <v>16</v>
      </c>
      <c r="B18" s="136">
        <v>0.14079890992541594</v>
      </c>
    </row>
    <row r="19" spans="1:19" x14ac:dyDescent="0.2">
      <c r="A19" s="107" t="s">
        <v>6</v>
      </c>
      <c r="B19" s="136">
        <v>0.14028103976752518</v>
      </c>
    </row>
    <row r="20" spans="1:19" x14ac:dyDescent="0.2">
      <c r="A20" s="107" t="s">
        <v>32</v>
      </c>
      <c r="B20" s="136">
        <v>0.13836921279980668</v>
      </c>
    </row>
    <row r="21" spans="1:19" x14ac:dyDescent="0.2">
      <c r="A21" s="107" t="s">
        <v>18</v>
      </c>
      <c r="B21" s="136">
        <v>0.13577263280003868</v>
      </c>
    </row>
    <row r="22" spans="1:19" x14ac:dyDescent="0.2">
      <c r="A22" s="107" t="s">
        <v>22</v>
      </c>
      <c r="B22" s="136">
        <v>0.13488448663776545</v>
      </c>
    </row>
    <row r="23" spans="1:19" x14ac:dyDescent="0.2">
      <c r="A23" s="107" t="s">
        <v>30</v>
      </c>
      <c r="B23" s="136">
        <v>0.13480011301031219</v>
      </c>
    </row>
    <row r="24" spans="1:19" x14ac:dyDescent="0.2">
      <c r="A24" s="107" t="s">
        <v>8</v>
      </c>
      <c r="B24" s="136">
        <v>0.13354431439527134</v>
      </c>
    </row>
    <row r="25" spans="1:19" x14ac:dyDescent="0.2">
      <c r="A25" s="107" t="s">
        <v>7</v>
      </c>
      <c r="B25" s="136">
        <v>0.13266938644908408</v>
      </c>
    </row>
    <row r="26" spans="1:19" x14ac:dyDescent="0.2">
      <c r="A26" s="107" t="s">
        <v>5</v>
      </c>
      <c r="B26" s="136">
        <v>0.13254951702605133</v>
      </c>
    </row>
    <row r="27" spans="1:19" x14ac:dyDescent="0.2">
      <c r="A27" s="107" t="s">
        <v>4</v>
      </c>
      <c r="B27" s="136">
        <v>0.13253323500005704</v>
      </c>
    </row>
    <row r="28" spans="1:19" x14ac:dyDescent="0.2">
      <c r="A28" s="107" t="s">
        <v>26</v>
      </c>
      <c r="B28" s="136">
        <v>0.1311893908924342</v>
      </c>
      <c r="S28" s="70"/>
    </row>
    <row r="29" spans="1:19" x14ac:dyDescent="0.2">
      <c r="A29" s="107" t="s">
        <v>0</v>
      </c>
      <c r="B29" s="136">
        <v>0.12702598239209792</v>
      </c>
    </row>
    <row r="30" spans="1:19" x14ac:dyDescent="0.2">
      <c r="A30" s="107" t="s">
        <v>17</v>
      </c>
      <c r="B30" s="136">
        <v>0.12286994705361499</v>
      </c>
    </row>
    <row r="31" spans="1:19" x14ac:dyDescent="0.2">
      <c r="A31" s="107" t="s">
        <v>11</v>
      </c>
      <c r="B31" s="136">
        <v>0.12252799722198107</v>
      </c>
    </row>
    <row r="32" spans="1:19" x14ac:dyDescent="0.2">
      <c r="A32" s="107" t="s">
        <v>14</v>
      </c>
      <c r="B32" s="136">
        <v>0.11744976695397129</v>
      </c>
    </row>
    <row r="33" spans="1:2" x14ac:dyDescent="0.2">
      <c r="A33" s="107" t="s">
        <v>19</v>
      </c>
      <c r="B33" s="136">
        <v>0.11316323262517348</v>
      </c>
    </row>
    <row r="34" spans="1:2" x14ac:dyDescent="0.2">
      <c r="A34" s="107" t="s">
        <v>3</v>
      </c>
      <c r="B34" s="136">
        <v>0.10117730290606973</v>
      </c>
    </row>
    <row r="35" spans="1:2" x14ac:dyDescent="0.2">
      <c r="A35" s="107" t="s">
        <v>23</v>
      </c>
      <c r="B35" s="136">
        <v>9.978684307239985E-2</v>
      </c>
    </row>
    <row r="36" spans="1:2" x14ac:dyDescent="0.2">
      <c r="A36" s="107" t="s">
        <v>25</v>
      </c>
      <c r="B36" s="136">
        <v>8.7388820859516492E-2</v>
      </c>
    </row>
    <row r="37" spans="1:2" x14ac:dyDescent="0.2">
      <c r="A37" s="107" t="s">
        <v>33</v>
      </c>
      <c r="B37" s="136">
        <v>8.2782299084435407E-2</v>
      </c>
    </row>
    <row r="39" spans="1:2" x14ac:dyDescent="0.2">
      <c r="A39" s="107"/>
      <c r="B39" s="107"/>
    </row>
    <row r="40" spans="1:2" x14ac:dyDescent="0.2">
      <c r="A40" s="107"/>
      <c r="B40" s="107"/>
    </row>
    <row r="41" spans="1:2" x14ac:dyDescent="0.2">
      <c r="A41" s="107"/>
      <c r="B41" s="107"/>
    </row>
    <row r="42" spans="1:2" x14ac:dyDescent="0.2">
      <c r="A42" s="107"/>
      <c r="B42" s="107"/>
    </row>
    <row r="43" spans="1:2" x14ac:dyDescent="0.2">
      <c r="A43" s="107"/>
      <c r="B43" s="107"/>
    </row>
    <row r="44" spans="1:2" x14ac:dyDescent="0.2">
      <c r="A44" s="107"/>
      <c r="B44" s="107"/>
    </row>
    <row r="45" spans="1:2" x14ac:dyDescent="0.2">
      <c r="A45" s="107"/>
      <c r="B45" s="107"/>
    </row>
    <row r="46" spans="1:2" x14ac:dyDescent="0.2">
      <c r="A46" s="107"/>
      <c r="B46" s="107"/>
    </row>
    <row r="47" spans="1:2" x14ac:dyDescent="0.2">
      <c r="A47" s="107"/>
      <c r="B47" s="107"/>
    </row>
    <row r="48" spans="1:2" x14ac:dyDescent="0.2">
      <c r="A48" s="107"/>
      <c r="B48" s="107"/>
    </row>
    <row r="49" spans="1:2" x14ac:dyDescent="0.2">
      <c r="A49" s="107"/>
      <c r="B49" s="107"/>
    </row>
    <row r="50" spans="1:2" x14ac:dyDescent="0.2">
      <c r="A50" s="107"/>
      <c r="B50" s="107"/>
    </row>
    <row r="51" spans="1:2" x14ac:dyDescent="0.2">
      <c r="A51" s="107"/>
      <c r="B51" s="107"/>
    </row>
    <row r="52" spans="1:2" x14ac:dyDescent="0.2">
      <c r="A52" s="107"/>
      <c r="B52" s="107"/>
    </row>
    <row r="53" spans="1:2" x14ac:dyDescent="0.2">
      <c r="A53" s="107"/>
      <c r="B53" s="107"/>
    </row>
    <row r="54" spans="1:2" x14ac:dyDescent="0.2">
      <c r="A54" s="107"/>
      <c r="B54" s="107"/>
    </row>
    <row r="55" spans="1:2" x14ac:dyDescent="0.2">
      <c r="A55" s="107"/>
      <c r="B55" s="107"/>
    </row>
    <row r="56" spans="1:2" x14ac:dyDescent="0.2">
      <c r="A56" s="107"/>
      <c r="B56" s="107"/>
    </row>
    <row r="57" spans="1:2" x14ac:dyDescent="0.2">
      <c r="A57" s="107"/>
      <c r="B57" s="107"/>
    </row>
    <row r="58" spans="1:2" x14ac:dyDescent="0.2">
      <c r="A58" s="107"/>
      <c r="B58" s="107"/>
    </row>
    <row r="59" spans="1:2" x14ac:dyDescent="0.2">
      <c r="A59" s="107"/>
      <c r="B59" s="107"/>
    </row>
    <row r="60" spans="1:2" x14ac:dyDescent="0.2">
      <c r="A60" s="107"/>
      <c r="B60" s="107"/>
    </row>
    <row r="61" spans="1:2" x14ac:dyDescent="0.2">
      <c r="A61" s="107"/>
      <c r="B61" s="107"/>
    </row>
    <row r="62" spans="1:2" x14ac:dyDescent="0.2">
      <c r="A62" s="107"/>
      <c r="B62" s="107"/>
    </row>
    <row r="63" spans="1:2" x14ac:dyDescent="0.2">
      <c r="A63" s="107"/>
      <c r="B63" s="107"/>
    </row>
    <row r="64" spans="1:2" x14ac:dyDescent="0.2">
      <c r="A64" s="107"/>
      <c r="B64" s="107"/>
    </row>
    <row r="65" spans="1:2" x14ac:dyDescent="0.2">
      <c r="A65" s="107"/>
      <c r="B65" s="107"/>
    </row>
    <row r="66" spans="1:2" x14ac:dyDescent="0.2">
      <c r="A66" s="107"/>
      <c r="B66" s="107"/>
    </row>
    <row r="67" spans="1:2" x14ac:dyDescent="0.2">
      <c r="A67" s="107"/>
      <c r="B67" s="107"/>
    </row>
    <row r="68" spans="1:2" x14ac:dyDescent="0.2">
      <c r="A68" s="107"/>
      <c r="B68" s="107"/>
    </row>
    <row r="69" spans="1:2" x14ac:dyDescent="0.2">
      <c r="A69" s="107"/>
      <c r="B69" s="107"/>
    </row>
    <row r="70" spans="1:2" x14ac:dyDescent="0.2">
      <c r="A70" s="107"/>
      <c r="B70" s="107"/>
    </row>
    <row r="71" spans="1:2" x14ac:dyDescent="0.2">
      <c r="A71" s="107"/>
      <c r="B71" s="107"/>
    </row>
    <row r="72" spans="1:2" x14ac:dyDescent="0.2">
      <c r="A72" s="107"/>
      <c r="B72" s="107"/>
    </row>
  </sheetData>
  <mergeCells count="1">
    <mergeCell ref="H1:I1"/>
  </mergeCells>
  <hyperlinks>
    <hyperlink ref="H1:I1" location="Index!A1" display="Regresar al Índice" xr:uid="{00000000-0004-0000-3000-000000000000}"/>
  </hyperlinks>
  <pageMargins left="0.7" right="0.7" top="0.75" bottom="0.75" header="0.3" footer="0.3"/>
  <pageSetup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
  <dimension ref="A1:I67"/>
  <sheetViews>
    <sheetView zoomScaleNormal="100" workbookViewId="0">
      <selection activeCell="A2" sqref="A2"/>
    </sheetView>
  </sheetViews>
  <sheetFormatPr baseColWidth="10" defaultColWidth="8.7109375" defaultRowHeight="12.75" x14ac:dyDescent="0.2"/>
  <cols>
    <col min="1" max="16384" width="8.7109375" style="296"/>
  </cols>
  <sheetData>
    <row r="1" spans="1:9" x14ac:dyDescent="0.2">
      <c r="A1" s="107" t="s">
        <v>1688</v>
      </c>
      <c r="H1" s="409" t="s">
        <v>38</v>
      </c>
      <c r="I1" s="409"/>
    </row>
    <row r="2" spans="1:9" x14ac:dyDescent="0.2">
      <c r="A2" s="69" t="s">
        <v>669</v>
      </c>
    </row>
    <row r="6" spans="1:9" x14ac:dyDescent="0.2">
      <c r="C6" s="296" t="s">
        <v>420</v>
      </c>
      <c r="D6" s="296" t="s">
        <v>421</v>
      </c>
      <c r="G6" s="296" t="s">
        <v>422</v>
      </c>
      <c r="H6" s="296" t="s">
        <v>423</v>
      </c>
    </row>
    <row r="7" spans="1:9" x14ac:dyDescent="0.2">
      <c r="A7" s="296">
        <v>2018</v>
      </c>
      <c r="B7" s="296" t="s">
        <v>39</v>
      </c>
      <c r="C7" s="296">
        <v>4.0931184479757965E-2</v>
      </c>
      <c r="D7" s="296">
        <v>6.2933926924759451E-2</v>
      </c>
      <c r="G7" s="296">
        <v>4.1908600566468536E-2</v>
      </c>
      <c r="H7" s="296">
        <v>7.8838823001645075E-2</v>
      </c>
    </row>
    <row r="8" spans="1:9" x14ac:dyDescent="0.2">
      <c r="B8" s="296" t="s">
        <v>40</v>
      </c>
      <c r="C8" s="296">
        <v>3.9811552292802158E-2</v>
      </c>
      <c r="D8" s="296">
        <v>6.3015362514989418E-2</v>
      </c>
      <c r="G8" s="296">
        <v>4.045763443320028E-2</v>
      </c>
      <c r="H8" s="296">
        <v>7.9049442966268535E-2</v>
      </c>
    </row>
    <row r="9" spans="1:9" x14ac:dyDescent="0.2">
      <c r="B9" s="296" t="s">
        <v>41</v>
      </c>
      <c r="C9" s="296">
        <v>4.1367840294514263E-2</v>
      </c>
      <c r="D9" s="296">
        <v>6.3163593117657624E-2</v>
      </c>
      <c r="G9" s="296">
        <v>4.1670444039278311E-2</v>
      </c>
      <c r="H9" s="296">
        <v>8.0009644694729959E-2</v>
      </c>
    </row>
    <row r="10" spans="1:9" x14ac:dyDescent="0.2">
      <c r="B10" s="296" t="s">
        <v>42</v>
      </c>
      <c r="C10" s="296">
        <v>3.9513563582854579E-2</v>
      </c>
      <c r="D10" s="296">
        <v>6.1674374640313716E-2</v>
      </c>
      <c r="G10" s="296">
        <v>4.0039163836293974E-2</v>
      </c>
      <c r="H10" s="296">
        <v>7.946316528403452E-2</v>
      </c>
    </row>
    <row r="11" spans="1:9" x14ac:dyDescent="0.2">
      <c r="B11" s="296" t="s">
        <v>43</v>
      </c>
      <c r="C11" s="296">
        <v>4.0323165159157653E-2</v>
      </c>
      <c r="D11" s="296">
        <v>6.0937207055575426E-2</v>
      </c>
      <c r="G11" s="296">
        <v>4.1084838036470894E-2</v>
      </c>
      <c r="H11" s="296">
        <v>7.8645026380104857E-2</v>
      </c>
    </row>
    <row r="12" spans="1:9" x14ac:dyDescent="0.2">
      <c r="B12" s="296" t="s">
        <v>44</v>
      </c>
      <c r="C12" s="296">
        <v>3.6934377492993428E-2</v>
      </c>
      <c r="D12" s="296">
        <v>6.0412996245941576E-2</v>
      </c>
      <c r="G12" s="296">
        <v>3.7251339258620939E-2</v>
      </c>
      <c r="H12" s="296">
        <v>7.7700474291856975E-2</v>
      </c>
    </row>
    <row r="13" spans="1:9" x14ac:dyDescent="0.2">
      <c r="B13" s="296" t="s">
        <v>45</v>
      </c>
      <c r="C13" s="296">
        <v>3.9542317218209756E-2</v>
      </c>
      <c r="D13" s="296">
        <v>6.110643883657349E-2</v>
      </c>
      <c r="G13" s="296">
        <v>3.9485004622921302E-2</v>
      </c>
      <c r="H13" s="296">
        <v>7.7557381471072398E-2</v>
      </c>
    </row>
    <row r="14" spans="1:9" x14ac:dyDescent="0.2">
      <c r="B14" s="296" t="s">
        <v>46</v>
      </c>
      <c r="C14" s="296">
        <v>3.5271643516572332E-2</v>
      </c>
      <c r="D14" s="296">
        <v>6.0590792341586965E-2</v>
      </c>
      <c r="G14" s="296">
        <v>3.5052231531424317E-2</v>
      </c>
      <c r="H14" s="296">
        <v>7.6611551239286521E-2</v>
      </c>
    </row>
    <row r="15" spans="1:9" x14ac:dyDescent="0.2">
      <c r="B15" s="296" t="s">
        <v>47</v>
      </c>
      <c r="C15" s="296">
        <v>3.6834607150578243E-2</v>
      </c>
      <c r="D15" s="296">
        <v>6.0016125293587137E-2</v>
      </c>
      <c r="G15" s="296">
        <v>3.6959832375328759E-2</v>
      </c>
      <c r="H15" s="296">
        <v>7.6277738996861924E-2</v>
      </c>
    </row>
    <row r="16" spans="1:9" x14ac:dyDescent="0.2">
      <c r="B16" s="296" t="s">
        <v>48</v>
      </c>
      <c r="C16" s="296">
        <v>3.4141755901481219E-2</v>
      </c>
      <c r="D16" s="296">
        <v>5.980075068103944E-2</v>
      </c>
      <c r="G16" s="296">
        <v>3.3415183491260964E-2</v>
      </c>
      <c r="H16" s="296">
        <v>7.6164106746489699E-2</v>
      </c>
    </row>
    <row r="17" spans="1:8" x14ac:dyDescent="0.2">
      <c r="B17" s="296" t="s">
        <v>49</v>
      </c>
      <c r="C17" s="296">
        <v>3.2809290968900451E-2</v>
      </c>
      <c r="D17" s="296">
        <v>5.9423014585093296E-2</v>
      </c>
      <c r="G17" s="296">
        <v>3.269898032993105E-2</v>
      </c>
      <c r="H17" s="296">
        <v>7.5975510609979188E-2</v>
      </c>
    </row>
    <row r="18" spans="1:8" x14ac:dyDescent="0.2">
      <c r="B18" s="296" t="s">
        <v>50</v>
      </c>
      <c r="C18" s="296">
        <v>3.0138593845821567E-2</v>
      </c>
      <c r="D18" s="296">
        <v>6.0247070229374089E-2</v>
      </c>
      <c r="G18" s="296">
        <v>2.9485438912324746E-2</v>
      </c>
      <c r="H18" s="296">
        <v>7.5783729081586121E-2</v>
      </c>
    </row>
    <row r="19" spans="1:8" x14ac:dyDescent="0.2">
      <c r="A19" s="296">
        <v>2019</v>
      </c>
      <c r="B19" s="296" t="s">
        <v>39</v>
      </c>
      <c r="C19" s="296">
        <v>3.8651452390359761E-2</v>
      </c>
      <c r="D19" s="296">
        <v>6.1684620541800628E-2</v>
      </c>
      <c r="G19" s="296">
        <v>3.8346023777673439E-2</v>
      </c>
      <c r="H19" s="296">
        <v>7.699560077352445E-2</v>
      </c>
    </row>
    <row r="20" spans="1:8" x14ac:dyDescent="0.2">
      <c r="B20" s="296" t="s">
        <v>40</v>
      </c>
      <c r="C20" s="296">
        <v>3.3613438585584417E-2</v>
      </c>
      <c r="D20" s="296">
        <v>6.202403856519241E-2</v>
      </c>
      <c r="G20" s="296">
        <v>3.3177910565851919E-2</v>
      </c>
      <c r="H20" s="296">
        <v>7.6914850574331672E-2</v>
      </c>
    </row>
    <row r="21" spans="1:8" x14ac:dyDescent="0.2">
      <c r="B21" s="296" t="s">
        <v>41</v>
      </c>
      <c r="C21" s="296">
        <v>3.5476956093233307E-2</v>
      </c>
      <c r="D21" s="296">
        <v>6.2566353255355076E-2</v>
      </c>
      <c r="G21" s="296">
        <v>3.4425613970336465E-2</v>
      </c>
      <c r="H21" s="296">
        <v>7.7220714023111106E-2</v>
      </c>
    </row>
    <row r="22" spans="1:8" x14ac:dyDescent="0.2">
      <c r="B22" s="296" t="s">
        <v>42</v>
      </c>
      <c r="C22" s="296">
        <v>3.3674163585528813E-2</v>
      </c>
      <c r="D22" s="296">
        <v>6.1446917608619429E-2</v>
      </c>
      <c r="G22" s="296">
        <v>3.233458188127282E-2</v>
      </c>
      <c r="H22" s="296">
        <v>7.7188017406474463E-2</v>
      </c>
    </row>
    <row r="23" spans="1:8" x14ac:dyDescent="0.2">
      <c r="B23" s="296" t="s">
        <v>43</v>
      </c>
      <c r="C23" s="296">
        <v>3.6569421704101643E-2</v>
      </c>
      <c r="D23" s="296">
        <v>6.2770041613867067E-2</v>
      </c>
      <c r="G23" s="296">
        <v>3.4555412576495921E-2</v>
      </c>
      <c r="H23" s="296">
        <v>7.8254181047467647E-2</v>
      </c>
    </row>
    <row r="24" spans="1:8" x14ac:dyDescent="0.2">
      <c r="B24" s="296" t="s">
        <v>44</v>
      </c>
      <c r="C24" s="296">
        <v>3.4624249404285178E-2</v>
      </c>
      <c r="D24" s="296">
        <v>6.3450441874328536E-2</v>
      </c>
      <c r="G24" s="296">
        <v>3.3133171722488496E-2</v>
      </c>
      <c r="H24" s="296">
        <v>7.8186505196954373E-2</v>
      </c>
    </row>
    <row r="25" spans="1:8" x14ac:dyDescent="0.2">
      <c r="B25" s="296" t="s">
        <v>45</v>
      </c>
      <c r="C25" s="296">
        <v>3.8245710236100627E-2</v>
      </c>
      <c r="D25" s="296">
        <v>6.4298340886633873E-2</v>
      </c>
      <c r="G25" s="296">
        <v>3.6442472099498392E-2</v>
      </c>
      <c r="H25" s="296">
        <v>7.8440036039788705E-2</v>
      </c>
    </row>
    <row r="26" spans="1:8" x14ac:dyDescent="0.2">
      <c r="B26" s="296" t="s">
        <v>46</v>
      </c>
      <c r="C26" s="296">
        <v>3.7596605911798045E-2</v>
      </c>
      <c r="D26" s="296">
        <v>6.5141205451279743E-2</v>
      </c>
      <c r="G26" s="296">
        <v>3.5708040014824707E-2</v>
      </c>
      <c r="H26" s="296">
        <v>7.8821348570396299E-2</v>
      </c>
    </row>
    <row r="27" spans="1:8" x14ac:dyDescent="0.2">
      <c r="B27" s="296" t="s">
        <v>47</v>
      </c>
      <c r="C27" s="296">
        <v>3.9761456518229335E-2</v>
      </c>
      <c r="D27" s="296">
        <v>6.7480420346656203E-2</v>
      </c>
      <c r="G27" s="296">
        <v>3.8629680895040666E-2</v>
      </c>
      <c r="H27" s="296">
        <v>8.0757780900566484E-2</v>
      </c>
    </row>
    <row r="28" spans="1:8" x14ac:dyDescent="0.2">
      <c r="B28" s="296" t="s">
        <v>48</v>
      </c>
      <c r="C28" s="296">
        <v>3.6136716644600365E-2</v>
      </c>
      <c r="D28" s="296">
        <v>7.1638299820573584E-2</v>
      </c>
      <c r="G28" s="296">
        <v>3.6132368843057261E-2</v>
      </c>
      <c r="H28" s="296">
        <v>8.5576751265161913E-2</v>
      </c>
    </row>
    <row r="29" spans="1:8" x14ac:dyDescent="0.2">
      <c r="B29" s="296" t="s">
        <v>49</v>
      </c>
      <c r="C29" s="296">
        <v>4.970618679522773E-2</v>
      </c>
      <c r="D29" s="296">
        <v>7.7184710587249322E-2</v>
      </c>
      <c r="G29" s="296">
        <v>4.7941964336866309E-2</v>
      </c>
      <c r="H29" s="296">
        <v>9.2256082538805212E-2</v>
      </c>
    </row>
    <row r="30" spans="1:8" x14ac:dyDescent="0.2">
      <c r="B30" s="296" t="s">
        <v>50</v>
      </c>
      <c r="C30" s="296">
        <v>3.8872545902774717E-2</v>
      </c>
      <c r="D30" s="296">
        <v>9.7835689908061033E-2</v>
      </c>
      <c r="G30" s="296">
        <v>3.7390053101261096E-2</v>
      </c>
      <c r="H30" s="296">
        <v>0.11689497138863619</v>
      </c>
    </row>
    <row r="31" spans="1:8" x14ac:dyDescent="0.2">
      <c r="A31" s="296">
        <v>2020</v>
      </c>
      <c r="B31" s="296" t="s">
        <v>39</v>
      </c>
      <c r="C31" s="296">
        <v>4.685005625796277E-2</v>
      </c>
      <c r="D31" s="296">
        <v>0.10703821064883803</v>
      </c>
      <c r="G31" s="296">
        <v>4.4919010750206032E-2</v>
      </c>
      <c r="H31" s="296">
        <v>0.12760889315478124</v>
      </c>
    </row>
    <row r="32" spans="1:8" x14ac:dyDescent="0.2">
      <c r="B32" s="296" t="s">
        <v>40</v>
      </c>
      <c r="C32" s="296">
        <v>4.1815207584014039E-2</v>
      </c>
      <c r="D32" s="296">
        <v>0.11212391642062181</v>
      </c>
      <c r="G32" s="296">
        <v>4.0529445304394437E-2</v>
      </c>
      <c r="H32" s="296">
        <v>0.1339019421336026</v>
      </c>
    </row>
    <row r="33" spans="1:8" x14ac:dyDescent="0.2">
      <c r="B33" s="296" t="s">
        <v>41</v>
      </c>
      <c r="C33" s="296">
        <v>3.937618872108975E-2</v>
      </c>
      <c r="D33" s="296">
        <v>0.11536050731019142</v>
      </c>
      <c r="G33" s="296">
        <v>3.7854973297316206E-2</v>
      </c>
      <c r="H33" s="296">
        <v>0.13788089784138308</v>
      </c>
    </row>
    <row r="34" spans="1:8" x14ac:dyDescent="0.2">
      <c r="B34" s="296" t="s">
        <v>42</v>
      </c>
      <c r="C34" s="296">
        <v>4.3349119138567302E-2</v>
      </c>
      <c r="D34" s="296">
        <v>0.11940737063929616</v>
      </c>
      <c r="G34" s="296">
        <v>4.4668014207687359E-2</v>
      </c>
      <c r="H34" s="296">
        <v>0.14285723981673676</v>
      </c>
    </row>
    <row r="35" spans="1:8" x14ac:dyDescent="0.2">
      <c r="B35" s="296" t="s">
        <v>43</v>
      </c>
      <c r="C35" s="296">
        <v>6.3526464902228505E-2</v>
      </c>
      <c r="D35" s="296">
        <v>0.12229239777500057</v>
      </c>
      <c r="G35" s="296">
        <v>6.4602585520551217E-2</v>
      </c>
      <c r="H35" s="296">
        <v>0.14630507796333814</v>
      </c>
    </row>
    <row r="36" spans="1:8" x14ac:dyDescent="0.2">
      <c r="B36" s="296" t="s">
        <v>44</v>
      </c>
      <c r="C36" s="296">
        <v>5.0601103397093367E-2</v>
      </c>
      <c r="D36" s="296">
        <v>0.12493221195745094</v>
      </c>
      <c r="G36" s="296">
        <v>5.3601777782284497E-2</v>
      </c>
      <c r="H36" s="296">
        <v>0.14928476222702736</v>
      </c>
    </row>
    <row r="37" spans="1:8" x14ac:dyDescent="0.2">
      <c r="B37" s="296" t="s">
        <v>45</v>
      </c>
      <c r="C37" s="296">
        <v>5.8049707239328681E-2</v>
      </c>
      <c r="D37" s="296">
        <v>0.12585438445376496</v>
      </c>
      <c r="G37" s="296">
        <v>5.8574803340557063E-2</v>
      </c>
      <c r="H37" s="296">
        <v>0.15113912866114548</v>
      </c>
    </row>
    <row r="38" spans="1:8" x14ac:dyDescent="0.2">
      <c r="B38" s="296" t="s">
        <v>46</v>
      </c>
      <c r="C38" s="296">
        <v>3.9415393279741792E-2</v>
      </c>
      <c r="D38" s="296">
        <v>0.12716774317970189</v>
      </c>
      <c r="G38" s="296">
        <v>4.0085754659612345E-2</v>
      </c>
      <c r="H38" s="296">
        <v>0.15287797197849309</v>
      </c>
    </row>
    <row r="39" spans="1:8" x14ac:dyDescent="0.2">
      <c r="B39" s="296" t="s">
        <v>47</v>
      </c>
      <c r="C39" s="296">
        <v>5.3295790511521904E-2</v>
      </c>
      <c r="D39" s="296">
        <v>0.12837884802016086</v>
      </c>
      <c r="G39" s="296">
        <v>5.4417987253325945E-2</v>
      </c>
      <c r="H39" s="296">
        <v>0.15418725384274212</v>
      </c>
    </row>
    <row r="40" spans="1:8" x14ac:dyDescent="0.2">
      <c r="B40" s="296" t="s">
        <v>48</v>
      </c>
      <c r="C40" s="296">
        <v>3.7493826706857615E-2</v>
      </c>
      <c r="D40" s="296">
        <v>0.12999483922141555</v>
      </c>
      <c r="G40" s="296">
        <v>3.9015694609885562E-2</v>
      </c>
      <c r="H40" s="296">
        <v>0.15624547182727491</v>
      </c>
    </row>
    <row r="41" spans="1:8" x14ac:dyDescent="0.2">
      <c r="B41" s="296" t="s">
        <v>49</v>
      </c>
      <c r="C41" s="296">
        <v>5.4363643978593577E-2</v>
      </c>
      <c r="D41" s="296">
        <v>0.13135424495762513</v>
      </c>
      <c r="G41" s="296">
        <v>5.6099816642968398E-2</v>
      </c>
      <c r="H41" s="296">
        <v>0.15830099499295511</v>
      </c>
    </row>
    <row r="42" spans="1:8" x14ac:dyDescent="0.2">
      <c r="B42" s="296" t="s">
        <v>50</v>
      </c>
      <c r="C42" s="296">
        <v>5.1588153641549984E-2</v>
      </c>
      <c r="D42" s="296">
        <v>0.13323370927851563</v>
      </c>
      <c r="G42" s="296">
        <v>5.3039713624676153E-2</v>
      </c>
      <c r="H42" s="296">
        <v>0.15997891853743451</v>
      </c>
    </row>
    <row r="43" spans="1:8" x14ac:dyDescent="0.2">
      <c r="A43" s="296">
        <v>2021</v>
      </c>
      <c r="B43" s="296" t="s">
        <v>39</v>
      </c>
      <c r="C43" s="296">
        <v>6.6292687098387454E-2</v>
      </c>
      <c r="D43" s="296">
        <v>0.13647210028858506</v>
      </c>
      <c r="G43" s="296">
        <v>6.6834523488522229E-2</v>
      </c>
      <c r="H43" s="296">
        <v>0.16401720048668958</v>
      </c>
    </row>
    <row r="44" spans="1:8" x14ac:dyDescent="0.2">
      <c r="B44" s="296" t="s">
        <v>40</v>
      </c>
      <c r="C44" s="296">
        <v>6.7373296133710375E-2</v>
      </c>
      <c r="D44" s="296">
        <v>0.13897586473101525</v>
      </c>
      <c r="G44" s="296">
        <v>6.7884006749311304E-2</v>
      </c>
      <c r="H44" s="296">
        <v>0.16663575368851871</v>
      </c>
    </row>
    <row r="45" spans="1:8" x14ac:dyDescent="0.2">
      <c r="B45" s="296" t="s">
        <v>41</v>
      </c>
      <c r="C45" s="296">
        <v>7.0864849621042073E-2</v>
      </c>
      <c r="D45" s="296">
        <v>0.13995034096954945</v>
      </c>
      <c r="G45" s="296">
        <v>7.1208634898172488E-2</v>
      </c>
      <c r="H45" s="296">
        <v>0.1673554829535065</v>
      </c>
    </row>
    <row r="46" spans="1:8" x14ac:dyDescent="0.2">
      <c r="B46" s="296" t="s">
        <v>42</v>
      </c>
      <c r="C46" s="296">
        <v>5.0434852213563378E-2</v>
      </c>
      <c r="D46" s="296">
        <v>0.14235163178314456</v>
      </c>
      <c r="G46" s="296">
        <v>4.9322279526174816E-2</v>
      </c>
      <c r="H46" s="296">
        <v>0.16991521222450953</v>
      </c>
    </row>
    <row r="47" spans="1:8" x14ac:dyDescent="0.2">
      <c r="B47" s="296" t="s">
        <v>43</v>
      </c>
      <c r="C47" s="296">
        <v>5.3332984012631049E-2</v>
      </c>
      <c r="D47" s="296">
        <v>0.14413848800101189</v>
      </c>
      <c r="G47" s="296">
        <v>5.300748200854339E-2</v>
      </c>
      <c r="H47" s="296">
        <v>0.17104496589193238</v>
      </c>
    </row>
    <row r="48" spans="1:8" x14ac:dyDescent="0.2">
      <c r="B48" s="296" t="s">
        <v>44</v>
      </c>
      <c r="C48" s="296">
        <v>3.9157399618078091E-2</v>
      </c>
      <c r="D48" s="296">
        <v>0.14532963629816115</v>
      </c>
      <c r="G48" s="296">
        <v>3.9179293128660538E-2</v>
      </c>
      <c r="H48" s="296">
        <v>0.17227064155611621</v>
      </c>
    </row>
    <row r="49" spans="1:8" x14ac:dyDescent="0.2">
      <c r="B49" s="296" t="s">
        <v>45</v>
      </c>
      <c r="C49" s="296">
        <v>4.7877332158901144E-2</v>
      </c>
      <c r="D49" s="296">
        <v>0.14407608636901786</v>
      </c>
      <c r="G49" s="296">
        <v>4.818131164294661E-2</v>
      </c>
      <c r="H49" s="296">
        <v>0.17075570933695286</v>
      </c>
    </row>
    <row r="50" spans="1:8" x14ac:dyDescent="0.2">
      <c r="B50" s="296" t="s">
        <v>46</v>
      </c>
      <c r="C50" s="296">
        <v>3.7155119123653546E-2</v>
      </c>
      <c r="D50" s="296">
        <v>0.14546689708457103</v>
      </c>
      <c r="G50" s="296">
        <v>3.6853815095306608E-2</v>
      </c>
      <c r="H50" s="296">
        <v>0.17169394662862253</v>
      </c>
    </row>
    <row r="51" spans="1:8" x14ac:dyDescent="0.2">
      <c r="B51" s="296" t="s">
        <v>47</v>
      </c>
      <c r="C51" s="296">
        <v>4.4193421728809509E-2</v>
      </c>
      <c r="D51" s="296">
        <v>0.14522828272141136</v>
      </c>
      <c r="G51" s="296">
        <v>4.3320422460700912E-2</v>
      </c>
      <c r="H51" s="296">
        <v>0.17120702491378825</v>
      </c>
    </row>
    <row r="52" spans="1:8" x14ac:dyDescent="0.2">
      <c r="B52" s="296" t="s">
        <v>48</v>
      </c>
      <c r="C52" s="296">
        <v>3.6121091115825801E-2</v>
      </c>
      <c r="D52" s="296">
        <v>0.14616988611586695</v>
      </c>
      <c r="G52" s="296">
        <v>3.5290075541425887E-2</v>
      </c>
      <c r="H52" s="296">
        <v>0.17159309065821016</v>
      </c>
    </row>
    <row r="53" spans="1:8" x14ac:dyDescent="0.2">
      <c r="B53" s="296" t="s">
        <v>49</v>
      </c>
      <c r="C53" s="296">
        <v>4.5436716161880525E-2</v>
      </c>
      <c r="D53" s="296">
        <v>0.14490057520124505</v>
      </c>
      <c r="G53" s="296">
        <v>4.4361957061377751E-2</v>
      </c>
      <c r="H53" s="296">
        <v>0.16972002812876569</v>
      </c>
    </row>
    <row r="54" spans="1:8" x14ac:dyDescent="0.2">
      <c r="B54" s="296" t="s">
        <v>50</v>
      </c>
      <c r="C54" s="296">
        <v>3.5071314938752658E-2</v>
      </c>
      <c r="D54" s="296">
        <v>0.14600987791177503</v>
      </c>
      <c r="G54" s="296">
        <v>3.4053092654728404E-2</v>
      </c>
      <c r="H54" s="296">
        <v>0.16987781537282684</v>
      </c>
    </row>
    <row r="55" spans="1:8" x14ac:dyDescent="0.2">
      <c r="A55" s="296">
        <v>2022</v>
      </c>
      <c r="B55" s="296" t="s">
        <v>39</v>
      </c>
      <c r="C55" s="296">
        <v>4.3332886628525948E-2</v>
      </c>
      <c r="D55" s="296">
        <v>0.14822831210346379</v>
      </c>
      <c r="G55" s="296">
        <v>4.1952144183965416E-2</v>
      </c>
      <c r="H55" s="296">
        <v>0.17251876985475412</v>
      </c>
    </row>
    <row r="56" spans="1:8" x14ac:dyDescent="0.2">
      <c r="B56" s="296" t="s">
        <v>40</v>
      </c>
      <c r="C56" s="296">
        <v>3.5080999710907904E-2</v>
      </c>
      <c r="D56" s="296">
        <v>0.15024801026790502</v>
      </c>
      <c r="G56" s="296">
        <v>3.4173665452440993E-2</v>
      </c>
      <c r="H56" s="296">
        <v>0.17429460481217657</v>
      </c>
    </row>
    <row r="57" spans="1:8" x14ac:dyDescent="0.2">
      <c r="B57" s="296" t="s">
        <v>41</v>
      </c>
      <c r="C57" s="296">
        <v>4.0063573140926269E-2</v>
      </c>
      <c r="D57" s="296">
        <v>0.15080873643625239</v>
      </c>
      <c r="G57" s="296">
        <v>3.9905989492006688E-2</v>
      </c>
      <c r="H57" s="296">
        <v>0.17416098116396331</v>
      </c>
    </row>
    <row r="58" spans="1:8" x14ac:dyDescent="0.2">
      <c r="B58" s="296" t="s">
        <v>42</v>
      </c>
      <c r="C58" s="296">
        <v>3.3287434992584269E-2</v>
      </c>
      <c r="D58" s="296">
        <v>0.15368512589095776</v>
      </c>
      <c r="G58" s="296">
        <v>3.2482893792538083E-2</v>
      </c>
      <c r="H58" s="296">
        <v>0.17672388849792839</v>
      </c>
    </row>
    <row r="59" spans="1:8" x14ac:dyDescent="0.2">
      <c r="B59" s="296" t="s">
        <v>43</v>
      </c>
      <c r="C59" s="296">
        <v>4.0562583911229327E-2</v>
      </c>
      <c r="D59" s="296">
        <v>0.1547296502290747</v>
      </c>
      <c r="G59" s="296">
        <v>3.9412352899691014E-2</v>
      </c>
      <c r="H59" s="296">
        <v>0.17764171418304006</v>
      </c>
    </row>
    <row r="60" spans="1:8" x14ac:dyDescent="0.2">
      <c r="B60" s="296" t="s">
        <v>44</v>
      </c>
      <c r="C60" s="296">
        <v>3.5509834092780267E-2</v>
      </c>
      <c r="D60" s="296">
        <v>0.15586461430339718</v>
      </c>
      <c r="G60" s="296">
        <v>3.4663325240432738E-2</v>
      </c>
      <c r="H60" s="296">
        <v>0.17848552855952096</v>
      </c>
    </row>
    <row r="61" spans="1:8" x14ac:dyDescent="0.2">
      <c r="B61" s="296" t="s">
        <v>45</v>
      </c>
      <c r="C61" s="296">
        <v>4.1393810250234704E-2</v>
      </c>
      <c r="D61" s="296">
        <v>0.15629647154114051</v>
      </c>
      <c r="G61" s="296">
        <v>4.1510399979741958E-2</v>
      </c>
      <c r="H61" s="296">
        <v>0.17847215961489776</v>
      </c>
    </row>
    <row r="62" spans="1:8" x14ac:dyDescent="0.2">
      <c r="B62" s="296" t="s">
        <v>46</v>
      </c>
      <c r="C62" s="296">
        <v>3.352005328016814E-2</v>
      </c>
      <c r="D62" s="296">
        <v>0.15809448820173946</v>
      </c>
      <c r="G62" s="296">
        <v>3.3600873378454119E-2</v>
      </c>
      <c r="H62" s="296">
        <v>0.17993154045581167</v>
      </c>
    </row>
    <row r="63" spans="1:8" x14ac:dyDescent="0.2">
      <c r="B63" s="296" t="s">
        <v>47</v>
      </c>
      <c r="C63" s="296">
        <v>3.8452830332331191E-2</v>
      </c>
      <c r="D63" s="296">
        <v>0.15762791947786073</v>
      </c>
      <c r="G63" s="296">
        <v>3.7831611058409265E-2</v>
      </c>
      <c r="H63" s="296">
        <v>0.17937748835586248</v>
      </c>
    </row>
    <row r="64" spans="1:8" x14ac:dyDescent="0.2">
      <c r="B64" s="296" t="s">
        <v>48</v>
      </c>
      <c r="C64" s="296">
        <v>3.2305054665018672E-2</v>
      </c>
      <c r="D64" s="296">
        <v>0.15904624492184552</v>
      </c>
      <c r="G64" s="296">
        <v>3.1967861608754464E-2</v>
      </c>
      <c r="H64" s="296">
        <v>0.18027966482978378</v>
      </c>
    </row>
    <row r="65" spans="1:8" x14ac:dyDescent="0.2">
      <c r="B65" s="296" t="s">
        <v>49</v>
      </c>
      <c r="C65" s="296">
        <v>4.2501065983467937E-2</v>
      </c>
      <c r="D65" s="296">
        <v>0.15793826859421958</v>
      </c>
      <c r="G65" s="296">
        <v>4.0523942639033778E-2</v>
      </c>
      <c r="H65" s="296">
        <v>0.17895034636644566</v>
      </c>
    </row>
    <row r="66" spans="1:8" x14ac:dyDescent="0.2">
      <c r="B66" s="107" t="s">
        <v>50</v>
      </c>
      <c r="C66" s="296">
        <v>3.1941752197392349E-2</v>
      </c>
      <c r="D66" s="296">
        <v>0.16021564869670682</v>
      </c>
      <c r="G66" s="296">
        <v>3.2463665794267543E-2</v>
      </c>
      <c r="H66" s="296">
        <v>0.1809359231099989</v>
      </c>
    </row>
    <row r="67" spans="1:8" x14ac:dyDescent="0.2">
      <c r="A67" s="296">
        <v>2023</v>
      </c>
      <c r="B67" s="296" t="s">
        <v>39</v>
      </c>
      <c r="C67" s="296">
        <v>3.4973685549285108E-2</v>
      </c>
      <c r="D67" s="296">
        <v>0.16080211397124081</v>
      </c>
      <c r="G67" s="296">
        <v>3.5686285870838476E-2</v>
      </c>
      <c r="H67" s="296">
        <v>0.18181556527516515</v>
      </c>
    </row>
  </sheetData>
  <mergeCells count="1">
    <mergeCell ref="H1:I1"/>
  </mergeCells>
  <hyperlinks>
    <hyperlink ref="H1:I1" location="Index!A1" display="Regresar al Índice" xr:uid="{00000000-0004-0000-3100-000000000000}"/>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
  <dimension ref="A1:I72"/>
  <sheetViews>
    <sheetView zoomScaleNormal="100" workbookViewId="0">
      <selection activeCell="A2" sqref="A2"/>
    </sheetView>
  </sheetViews>
  <sheetFormatPr baseColWidth="10" defaultColWidth="8.7109375" defaultRowHeight="12.75" x14ac:dyDescent="0.2"/>
  <cols>
    <col min="1" max="16384" width="8.7109375" style="296"/>
  </cols>
  <sheetData>
    <row r="1" spans="1:9" x14ac:dyDescent="0.2">
      <c r="A1" s="107" t="s">
        <v>1689</v>
      </c>
      <c r="H1" s="409" t="s">
        <v>38</v>
      </c>
      <c r="I1" s="409"/>
    </row>
    <row r="2" spans="1:9" x14ac:dyDescent="0.2">
      <c r="A2" s="69" t="s">
        <v>669</v>
      </c>
    </row>
    <row r="5" spans="1:9" x14ac:dyDescent="0.2">
      <c r="A5" s="107" t="s">
        <v>28</v>
      </c>
      <c r="B5" s="136">
        <v>0.27734272442483304</v>
      </c>
    </row>
    <row r="6" spans="1:9" x14ac:dyDescent="0.2">
      <c r="A6" s="107" t="s">
        <v>15</v>
      </c>
      <c r="B6" s="136">
        <v>0.22939978450864171</v>
      </c>
    </row>
    <row r="7" spans="1:9" x14ac:dyDescent="0.2">
      <c r="A7" s="107" t="s">
        <v>27</v>
      </c>
      <c r="B7" s="136">
        <v>0.22905362643137217</v>
      </c>
    </row>
    <row r="8" spans="1:9" x14ac:dyDescent="0.2">
      <c r="A8" s="107" t="s">
        <v>31</v>
      </c>
      <c r="B8" s="136">
        <v>0.2259789854214255</v>
      </c>
    </row>
    <row r="9" spans="1:9" x14ac:dyDescent="0.2">
      <c r="A9" s="107" t="s">
        <v>9</v>
      </c>
      <c r="B9" s="136">
        <v>0.2198468893673278</v>
      </c>
    </row>
    <row r="10" spans="1:9" x14ac:dyDescent="0.2">
      <c r="A10" s="107" t="s">
        <v>29</v>
      </c>
      <c r="B10" s="136">
        <v>0.21360761064896391</v>
      </c>
    </row>
    <row r="11" spans="1:9" x14ac:dyDescent="0.2">
      <c r="A11" s="107" t="s">
        <v>51</v>
      </c>
      <c r="B11" s="136">
        <v>0.21306996451234497</v>
      </c>
    </row>
    <row r="12" spans="1:9" x14ac:dyDescent="0.2">
      <c r="A12" s="107" t="s">
        <v>21</v>
      </c>
      <c r="B12" s="136">
        <v>0.21165768654970482</v>
      </c>
    </row>
    <row r="13" spans="1:9" x14ac:dyDescent="0.2">
      <c r="A13" s="107" t="s">
        <v>6</v>
      </c>
      <c r="B13" s="136">
        <v>0.20047990776318789</v>
      </c>
    </row>
    <row r="14" spans="1:9" x14ac:dyDescent="0.2">
      <c r="A14" s="107" t="s">
        <v>18</v>
      </c>
      <c r="B14" s="136">
        <v>0.19439130628613605</v>
      </c>
    </row>
    <row r="15" spans="1:9" x14ac:dyDescent="0.2">
      <c r="A15" s="107" t="s">
        <v>24</v>
      </c>
      <c r="B15" s="136">
        <v>0.19204186785485222</v>
      </c>
    </row>
    <row r="16" spans="1:9" x14ac:dyDescent="0.2">
      <c r="A16" s="107" t="s">
        <v>10</v>
      </c>
      <c r="B16" s="136">
        <v>0.19145783543652373</v>
      </c>
    </row>
    <row r="17" spans="1:2" x14ac:dyDescent="0.2">
      <c r="A17" s="107" t="s">
        <v>1</v>
      </c>
      <c r="B17" s="136">
        <v>0.18181556527516515</v>
      </c>
    </row>
    <row r="18" spans="1:2" x14ac:dyDescent="0.2">
      <c r="A18" s="107" t="s">
        <v>22</v>
      </c>
      <c r="B18" s="136">
        <v>0.18133706379593956</v>
      </c>
    </row>
    <row r="19" spans="1:2" x14ac:dyDescent="0.2">
      <c r="A19" s="107" t="s">
        <v>32</v>
      </c>
      <c r="B19" s="136">
        <v>0.17929507431731739</v>
      </c>
    </row>
    <row r="20" spans="1:2" x14ac:dyDescent="0.2">
      <c r="A20" s="107" t="s">
        <v>5</v>
      </c>
      <c r="B20" s="136">
        <v>0.17872095986746275</v>
      </c>
    </row>
    <row r="21" spans="1:2" x14ac:dyDescent="0.2">
      <c r="A21" s="107" t="s">
        <v>12</v>
      </c>
      <c r="B21" s="136">
        <v>0.17765962279282901</v>
      </c>
    </row>
    <row r="22" spans="1:2" x14ac:dyDescent="0.2">
      <c r="A22" s="107" t="s">
        <v>7</v>
      </c>
      <c r="B22" s="136">
        <v>0.17750635255572758</v>
      </c>
    </row>
    <row r="23" spans="1:2" x14ac:dyDescent="0.2">
      <c r="A23" s="107" t="s">
        <v>16</v>
      </c>
      <c r="B23" s="136">
        <v>0.17733338686378747</v>
      </c>
    </row>
    <row r="24" spans="1:2" x14ac:dyDescent="0.2">
      <c r="A24" s="107" t="s">
        <v>30</v>
      </c>
      <c r="B24" s="136">
        <v>0.17610418613947676</v>
      </c>
    </row>
    <row r="25" spans="1:2" x14ac:dyDescent="0.2">
      <c r="A25" s="107" t="s">
        <v>20</v>
      </c>
      <c r="B25" s="136">
        <v>0.17511078880215861</v>
      </c>
    </row>
    <row r="26" spans="1:2" x14ac:dyDescent="0.2">
      <c r="A26" s="107" t="s">
        <v>26</v>
      </c>
      <c r="B26" s="136">
        <v>0.17169675682942517</v>
      </c>
    </row>
    <row r="27" spans="1:2" x14ac:dyDescent="0.2">
      <c r="A27" s="107" t="s">
        <v>4</v>
      </c>
      <c r="B27" s="136">
        <v>0.163861542846931</v>
      </c>
    </row>
    <row r="28" spans="1:2" x14ac:dyDescent="0.2">
      <c r="A28" s="107" t="s">
        <v>17</v>
      </c>
      <c r="B28" s="136">
        <v>0.16385797575715391</v>
      </c>
    </row>
    <row r="29" spans="1:2" x14ac:dyDescent="0.2">
      <c r="A29" s="107" t="s">
        <v>8</v>
      </c>
      <c r="B29" s="136">
        <v>0.16324299374047321</v>
      </c>
    </row>
    <row r="30" spans="1:2" x14ac:dyDescent="0.2">
      <c r="A30" s="107" t="s">
        <v>11</v>
      </c>
      <c r="B30" s="136">
        <v>0.16190816973708957</v>
      </c>
    </row>
    <row r="31" spans="1:2" x14ac:dyDescent="0.2">
      <c r="A31" s="107" t="s">
        <v>0</v>
      </c>
      <c r="B31" s="136">
        <v>0.16080211397124081</v>
      </c>
    </row>
    <row r="32" spans="1:2" x14ac:dyDescent="0.2">
      <c r="A32" s="107" t="s">
        <v>19</v>
      </c>
      <c r="B32" s="136">
        <v>0.15408850009234426</v>
      </c>
    </row>
    <row r="33" spans="1:3" x14ac:dyDescent="0.2">
      <c r="A33" s="107" t="s">
        <v>14</v>
      </c>
      <c r="B33" s="136">
        <v>0.15006331537540715</v>
      </c>
    </row>
    <row r="34" spans="1:3" x14ac:dyDescent="0.2">
      <c r="A34" s="107" t="s">
        <v>23</v>
      </c>
      <c r="B34" s="136">
        <v>0.13854495070687478</v>
      </c>
    </row>
    <row r="35" spans="1:3" x14ac:dyDescent="0.2">
      <c r="A35" s="107" t="s">
        <v>3</v>
      </c>
      <c r="B35" s="136">
        <v>0.12602624813437041</v>
      </c>
    </row>
    <row r="36" spans="1:3" x14ac:dyDescent="0.2">
      <c r="A36" s="107" t="s">
        <v>25</v>
      </c>
      <c r="B36" s="136">
        <v>0.11725429757628579</v>
      </c>
    </row>
    <row r="37" spans="1:3" x14ac:dyDescent="0.2">
      <c r="A37" s="107" t="s">
        <v>33</v>
      </c>
      <c r="B37" s="136">
        <v>0.1099700365809609</v>
      </c>
      <c r="C37" s="297"/>
    </row>
    <row r="40" spans="1:3" x14ac:dyDescent="0.2">
      <c r="A40" s="107"/>
      <c r="B40" s="107"/>
      <c r="C40" s="107"/>
    </row>
    <row r="41" spans="1:3" x14ac:dyDescent="0.2">
      <c r="A41" s="107"/>
      <c r="B41" s="107"/>
      <c r="C41" s="107"/>
    </row>
    <row r="42" spans="1:3" x14ac:dyDescent="0.2">
      <c r="A42" s="107"/>
      <c r="B42" s="107"/>
      <c r="C42" s="107"/>
    </row>
    <row r="43" spans="1:3" x14ac:dyDescent="0.2">
      <c r="A43" s="107"/>
      <c r="B43" s="107"/>
      <c r="C43" s="107"/>
    </row>
    <row r="44" spans="1:3" x14ac:dyDescent="0.2">
      <c r="A44" s="107"/>
      <c r="B44" s="107"/>
      <c r="C44" s="107"/>
    </row>
    <row r="45" spans="1:3" x14ac:dyDescent="0.2">
      <c r="A45" s="107"/>
      <c r="B45" s="107"/>
      <c r="C45" s="107"/>
    </row>
    <row r="46" spans="1:3" x14ac:dyDescent="0.2">
      <c r="A46" s="107"/>
      <c r="B46" s="107"/>
      <c r="C46" s="107"/>
    </row>
    <row r="47" spans="1:3" x14ac:dyDescent="0.2">
      <c r="A47" s="107"/>
      <c r="B47" s="107"/>
      <c r="C47" s="107"/>
    </row>
    <row r="48" spans="1:3" x14ac:dyDescent="0.2">
      <c r="A48" s="107"/>
      <c r="B48" s="107"/>
      <c r="C48" s="107"/>
    </row>
    <row r="49" spans="1:3" x14ac:dyDescent="0.2">
      <c r="A49" s="107"/>
      <c r="B49" s="107"/>
      <c r="C49" s="107"/>
    </row>
    <row r="50" spans="1:3" x14ac:dyDescent="0.2">
      <c r="A50" s="107"/>
      <c r="B50" s="107"/>
      <c r="C50" s="107"/>
    </row>
    <row r="51" spans="1:3" x14ac:dyDescent="0.2">
      <c r="A51" s="107"/>
      <c r="B51" s="107"/>
      <c r="C51" s="107"/>
    </row>
    <row r="52" spans="1:3" x14ac:dyDescent="0.2">
      <c r="A52" s="107"/>
      <c r="B52" s="107"/>
      <c r="C52" s="107"/>
    </row>
    <row r="53" spans="1:3" x14ac:dyDescent="0.2">
      <c r="A53" s="107"/>
      <c r="B53" s="107"/>
      <c r="C53" s="107"/>
    </row>
    <row r="54" spans="1:3" x14ac:dyDescent="0.2">
      <c r="A54" s="107"/>
      <c r="B54" s="107"/>
      <c r="C54" s="107"/>
    </row>
    <row r="55" spans="1:3" x14ac:dyDescent="0.2">
      <c r="A55" s="107"/>
      <c r="B55" s="107"/>
      <c r="C55" s="107"/>
    </row>
    <row r="56" spans="1:3" x14ac:dyDescent="0.2">
      <c r="A56" s="107"/>
      <c r="B56" s="107"/>
      <c r="C56" s="107"/>
    </row>
    <row r="57" spans="1:3" x14ac:dyDescent="0.2">
      <c r="A57" s="107"/>
      <c r="B57" s="107"/>
      <c r="C57" s="107"/>
    </row>
    <row r="58" spans="1:3" x14ac:dyDescent="0.2">
      <c r="A58" s="107"/>
      <c r="B58" s="107"/>
      <c r="C58" s="107"/>
    </row>
    <row r="59" spans="1:3" x14ac:dyDescent="0.2">
      <c r="A59" s="107"/>
      <c r="B59" s="107"/>
      <c r="C59" s="107"/>
    </row>
    <row r="60" spans="1:3" x14ac:dyDescent="0.2">
      <c r="A60" s="107"/>
      <c r="B60" s="107"/>
      <c r="C60" s="107"/>
    </row>
    <row r="61" spans="1:3" x14ac:dyDescent="0.2">
      <c r="A61" s="107"/>
      <c r="B61" s="107"/>
      <c r="C61" s="107"/>
    </row>
    <row r="62" spans="1:3" x14ac:dyDescent="0.2">
      <c r="A62" s="107"/>
      <c r="B62" s="107"/>
      <c r="C62" s="107"/>
    </row>
    <row r="63" spans="1:3" x14ac:dyDescent="0.2">
      <c r="A63" s="107"/>
      <c r="B63" s="107"/>
      <c r="C63" s="107"/>
    </row>
    <row r="64" spans="1:3" x14ac:dyDescent="0.2">
      <c r="A64" s="107"/>
      <c r="B64" s="107"/>
      <c r="C64" s="107"/>
    </row>
    <row r="65" spans="1:3" x14ac:dyDescent="0.2">
      <c r="A65" s="107"/>
      <c r="B65" s="107"/>
      <c r="C65" s="107"/>
    </row>
    <row r="66" spans="1:3" x14ac:dyDescent="0.2">
      <c r="A66" s="107"/>
      <c r="B66" s="107"/>
      <c r="C66" s="107"/>
    </row>
    <row r="67" spans="1:3" x14ac:dyDescent="0.2">
      <c r="A67" s="107"/>
      <c r="B67" s="107"/>
      <c r="C67" s="107"/>
    </row>
    <row r="68" spans="1:3" x14ac:dyDescent="0.2">
      <c r="A68" s="107"/>
      <c r="B68" s="107"/>
      <c r="C68" s="107"/>
    </row>
    <row r="69" spans="1:3" x14ac:dyDescent="0.2">
      <c r="A69" s="107"/>
      <c r="B69" s="107"/>
      <c r="C69" s="107"/>
    </row>
    <row r="70" spans="1:3" x14ac:dyDescent="0.2">
      <c r="A70" s="107"/>
      <c r="B70" s="107"/>
      <c r="C70" s="107"/>
    </row>
    <row r="71" spans="1:3" x14ac:dyDescent="0.2">
      <c r="A71" s="107"/>
      <c r="B71" s="107"/>
      <c r="C71" s="107"/>
    </row>
    <row r="72" spans="1:3" x14ac:dyDescent="0.2">
      <c r="A72" s="107"/>
      <c r="B72" s="107"/>
      <c r="C72" s="107"/>
    </row>
  </sheetData>
  <mergeCells count="1">
    <mergeCell ref="H1:I1"/>
  </mergeCells>
  <hyperlinks>
    <hyperlink ref="H1:I1" location="Index!A1" display="Regresar al Índice" xr:uid="{00000000-0004-0000-3200-000000000000}"/>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3C6AA-B2DA-41F7-8826-AF2F9668D8A0}">
  <sheetPr codeName="Hoja7"/>
  <dimension ref="A1:I46"/>
  <sheetViews>
    <sheetView zoomScaleNormal="100" workbookViewId="0">
      <selection activeCell="A2" sqref="A2"/>
    </sheetView>
  </sheetViews>
  <sheetFormatPr baseColWidth="10" defaultColWidth="11.42578125" defaultRowHeight="12.75" x14ac:dyDescent="0.2"/>
  <cols>
    <col min="1" max="16384" width="11.42578125" style="249"/>
  </cols>
  <sheetData>
    <row r="1" spans="1:9" x14ac:dyDescent="0.2">
      <c r="A1" s="107" t="s">
        <v>1690</v>
      </c>
      <c r="H1" s="409" t="s">
        <v>38</v>
      </c>
      <c r="I1" s="409"/>
    </row>
    <row r="2" spans="1:9" x14ac:dyDescent="0.2">
      <c r="A2" s="249" t="s">
        <v>1520</v>
      </c>
    </row>
    <row r="3" spans="1:9" x14ac:dyDescent="0.2">
      <c r="A3" s="249" t="s">
        <v>1521</v>
      </c>
    </row>
    <row r="5" spans="1:9" x14ac:dyDescent="0.2">
      <c r="A5" s="249" t="s">
        <v>451</v>
      </c>
      <c r="B5" s="249" t="s">
        <v>53</v>
      </c>
    </row>
    <row r="6" spans="1:9" x14ac:dyDescent="0.2">
      <c r="A6" s="249">
        <v>2013</v>
      </c>
      <c r="B6" s="249">
        <v>6146</v>
      </c>
    </row>
    <row r="7" spans="1:9" x14ac:dyDescent="0.2">
      <c r="A7" s="249">
        <v>2014</v>
      </c>
      <c r="B7" s="249">
        <v>3179</v>
      </c>
      <c r="C7" s="333">
        <f t="shared" ref="C7:C16" si="0">B7/B6 -1</f>
        <v>-0.48275301008786198</v>
      </c>
    </row>
    <row r="8" spans="1:9" x14ac:dyDescent="0.2">
      <c r="A8" s="249">
        <v>2015</v>
      </c>
      <c r="B8" s="249">
        <v>3335</v>
      </c>
      <c r="C8" s="333">
        <f t="shared" si="0"/>
        <v>4.9072035231204847E-2</v>
      </c>
    </row>
    <row r="9" spans="1:9" x14ac:dyDescent="0.2">
      <c r="A9" s="249">
        <v>2016</v>
      </c>
      <c r="B9" s="249">
        <v>2831</v>
      </c>
      <c r="C9" s="333">
        <f t="shared" si="0"/>
        <v>-0.1511244377811094</v>
      </c>
    </row>
    <row r="10" spans="1:9" x14ac:dyDescent="0.2">
      <c r="A10" s="249">
        <v>2017</v>
      </c>
      <c r="B10" s="249">
        <v>1719</v>
      </c>
      <c r="C10" s="333">
        <f t="shared" si="0"/>
        <v>-0.39279406570116571</v>
      </c>
    </row>
    <row r="11" spans="1:9" x14ac:dyDescent="0.2">
      <c r="A11" s="249">
        <v>2018</v>
      </c>
      <c r="B11" s="249">
        <v>3403</v>
      </c>
      <c r="C11" s="333">
        <f t="shared" si="0"/>
        <v>0.97963932518906338</v>
      </c>
    </row>
    <row r="12" spans="1:9" x14ac:dyDescent="0.2">
      <c r="A12" s="249">
        <v>2019</v>
      </c>
      <c r="B12" s="249">
        <v>2748</v>
      </c>
      <c r="C12" s="333">
        <f t="shared" si="0"/>
        <v>-0.19247722597707906</v>
      </c>
    </row>
    <row r="13" spans="1:9" x14ac:dyDescent="0.2">
      <c r="A13" s="249">
        <v>2020</v>
      </c>
      <c r="B13" s="249">
        <v>2563</v>
      </c>
      <c r="C13" s="333">
        <f t="shared" si="0"/>
        <v>-6.7321688500727839E-2</v>
      </c>
    </row>
    <row r="14" spans="1:9" x14ac:dyDescent="0.2">
      <c r="A14" s="249">
        <v>2021</v>
      </c>
      <c r="B14" s="249">
        <v>2638</v>
      </c>
      <c r="C14" s="333">
        <f t="shared" si="0"/>
        <v>2.9262582910651647E-2</v>
      </c>
    </row>
    <row r="15" spans="1:9" x14ac:dyDescent="0.2">
      <c r="A15" s="249">
        <v>2022</v>
      </c>
      <c r="B15" s="249">
        <v>2601</v>
      </c>
      <c r="C15" s="333">
        <f t="shared" si="0"/>
        <v>-1.4025777103866544E-2</v>
      </c>
    </row>
    <row r="16" spans="1:9" x14ac:dyDescent="0.2">
      <c r="A16" s="249">
        <v>2023</v>
      </c>
      <c r="B16" s="249">
        <v>2714</v>
      </c>
      <c r="C16" s="333">
        <f t="shared" si="0"/>
        <v>4.344482891195689E-2</v>
      </c>
    </row>
    <row r="17" spans="1:4" x14ac:dyDescent="0.2">
      <c r="A17" s="249" t="s">
        <v>53</v>
      </c>
      <c r="B17" s="249">
        <v>33877</v>
      </c>
    </row>
    <row r="18" spans="1:4" x14ac:dyDescent="0.2">
      <c r="D18" s="378"/>
    </row>
    <row r="19" spans="1:4" x14ac:dyDescent="0.2">
      <c r="A19" s="249" t="s">
        <v>451</v>
      </c>
      <c r="B19" s="249" t="s">
        <v>53</v>
      </c>
    </row>
    <row r="20" spans="1:4" x14ac:dyDescent="0.2">
      <c r="A20" s="249">
        <v>2013</v>
      </c>
      <c r="B20" s="249">
        <v>6146</v>
      </c>
    </row>
    <row r="21" spans="1:4" x14ac:dyDescent="0.2">
      <c r="A21" s="249">
        <v>2014</v>
      </c>
      <c r="B21" s="249">
        <v>3179</v>
      </c>
      <c r="C21" s="333">
        <f t="shared" ref="C21:C30" si="1">B21/B20 -1</f>
        <v>-0.48275301008786198</v>
      </c>
    </row>
    <row r="22" spans="1:4" x14ac:dyDescent="0.2">
      <c r="A22" s="249">
        <v>2015</v>
      </c>
      <c r="B22" s="249">
        <v>3335</v>
      </c>
      <c r="C22" s="333">
        <f t="shared" si="1"/>
        <v>4.9072035231204847E-2</v>
      </c>
    </row>
    <row r="23" spans="1:4" x14ac:dyDescent="0.2">
      <c r="A23" s="249">
        <v>2016</v>
      </c>
      <c r="B23" s="249">
        <v>2831</v>
      </c>
      <c r="C23" s="333">
        <f t="shared" si="1"/>
        <v>-0.1511244377811094</v>
      </c>
    </row>
    <row r="24" spans="1:4" x14ac:dyDescent="0.2">
      <c r="A24" s="249">
        <v>2017</v>
      </c>
      <c r="B24" s="249">
        <v>1719</v>
      </c>
      <c r="C24" s="333">
        <f t="shared" si="1"/>
        <v>-0.39279406570116571</v>
      </c>
    </row>
    <row r="25" spans="1:4" x14ac:dyDescent="0.2">
      <c r="A25" s="249">
        <v>2018</v>
      </c>
      <c r="B25" s="249">
        <v>3403</v>
      </c>
      <c r="C25" s="333">
        <f t="shared" si="1"/>
        <v>0.97963932518906338</v>
      </c>
    </row>
    <row r="26" spans="1:4" ht="15" customHeight="1" x14ac:dyDescent="0.2">
      <c r="A26" s="249">
        <v>2019</v>
      </c>
      <c r="B26" s="249">
        <v>2748</v>
      </c>
      <c r="C26" s="333">
        <f t="shared" si="1"/>
        <v>-0.19247722597707906</v>
      </c>
    </row>
    <row r="27" spans="1:4" ht="15" customHeight="1" x14ac:dyDescent="0.2">
      <c r="A27" s="249">
        <v>2020</v>
      </c>
      <c r="B27" s="249">
        <v>2563</v>
      </c>
      <c r="C27" s="333">
        <f t="shared" si="1"/>
        <v>-6.7321688500727839E-2</v>
      </c>
    </row>
    <row r="28" spans="1:4" ht="15" customHeight="1" x14ac:dyDescent="0.2">
      <c r="A28" s="249">
        <v>2021</v>
      </c>
      <c r="B28" s="249">
        <v>2638</v>
      </c>
      <c r="C28" s="333">
        <f t="shared" si="1"/>
        <v>2.9262582910651647E-2</v>
      </c>
    </row>
    <row r="29" spans="1:4" ht="15" customHeight="1" x14ac:dyDescent="0.2">
      <c r="A29" s="249">
        <v>2022</v>
      </c>
      <c r="B29" s="249">
        <v>2601</v>
      </c>
      <c r="C29" s="333">
        <f t="shared" si="1"/>
        <v>-1.4025777103866544E-2</v>
      </c>
    </row>
    <row r="30" spans="1:4" ht="15" customHeight="1" x14ac:dyDescent="0.2">
      <c r="A30" s="249">
        <v>2023</v>
      </c>
      <c r="B30" s="249">
        <v>2714</v>
      </c>
      <c r="C30" s="333">
        <f t="shared" si="1"/>
        <v>4.344482891195689E-2</v>
      </c>
    </row>
    <row r="31" spans="1:4" ht="15" customHeight="1" x14ac:dyDescent="0.2">
      <c r="A31" s="249" t="s">
        <v>53</v>
      </c>
      <c r="B31" s="249">
        <v>33877</v>
      </c>
    </row>
    <row r="32" spans="1:4" ht="15" customHeight="1" x14ac:dyDescent="0.2"/>
    <row r="33" spans="1:2" ht="15" customHeight="1" x14ac:dyDescent="0.2"/>
    <row r="34" spans="1:2" ht="15" customHeight="1" x14ac:dyDescent="0.2">
      <c r="A34" s="249" t="s">
        <v>451</v>
      </c>
      <c r="B34" s="249" t="s">
        <v>53</v>
      </c>
    </row>
    <row r="35" spans="1:2" ht="15" customHeight="1" x14ac:dyDescent="0.2">
      <c r="A35" s="249">
        <v>2013</v>
      </c>
      <c r="B35" s="249">
        <v>6146</v>
      </c>
    </row>
    <row r="36" spans="1:2" ht="15" customHeight="1" x14ac:dyDescent="0.2">
      <c r="A36" s="249">
        <v>2014</v>
      </c>
      <c r="B36" s="249">
        <v>3179</v>
      </c>
    </row>
    <row r="37" spans="1:2" ht="15" customHeight="1" x14ac:dyDescent="0.2">
      <c r="A37" s="249">
        <v>2015</v>
      </c>
      <c r="B37" s="249">
        <v>3335</v>
      </c>
    </row>
    <row r="38" spans="1:2" ht="15" customHeight="1" x14ac:dyDescent="0.2">
      <c r="A38" s="249">
        <v>2016</v>
      </c>
      <c r="B38" s="249">
        <v>2831</v>
      </c>
    </row>
    <row r="39" spans="1:2" ht="15" customHeight="1" x14ac:dyDescent="0.2">
      <c r="A39" s="249">
        <v>2017</v>
      </c>
      <c r="B39" s="249">
        <v>1719</v>
      </c>
    </row>
    <row r="40" spans="1:2" ht="15" customHeight="1" x14ac:dyDescent="0.2">
      <c r="A40" s="249">
        <v>2018</v>
      </c>
      <c r="B40" s="249">
        <v>3403</v>
      </c>
    </row>
    <row r="41" spans="1:2" ht="15" customHeight="1" x14ac:dyDescent="0.2">
      <c r="A41" s="249">
        <v>2019</v>
      </c>
      <c r="B41" s="249">
        <v>2748</v>
      </c>
    </row>
    <row r="42" spans="1:2" ht="15" customHeight="1" x14ac:dyDescent="0.2">
      <c r="A42" s="249">
        <v>2020</v>
      </c>
      <c r="B42" s="249">
        <v>2563</v>
      </c>
    </row>
    <row r="43" spans="1:2" ht="15" customHeight="1" x14ac:dyDescent="0.2">
      <c r="A43" s="249">
        <v>2021</v>
      </c>
      <c r="B43" s="249">
        <v>2638</v>
      </c>
    </row>
    <row r="44" spans="1:2" ht="15" customHeight="1" x14ac:dyDescent="0.2">
      <c r="A44" s="249">
        <v>2022</v>
      </c>
      <c r="B44" s="249">
        <v>2601</v>
      </c>
    </row>
    <row r="45" spans="1:2" ht="15" customHeight="1" x14ac:dyDescent="0.2">
      <c r="A45" s="249">
        <v>2023</v>
      </c>
      <c r="B45" s="249">
        <v>2714</v>
      </c>
    </row>
    <row r="46" spans="1:2" ht="15" customHeight="1" x14ac:dyDescent="0.2">
      <c r="A46" s="249" t="s">
        <v>53</v>
      </c>
      <c r="B46" s="249">
        <v>33877</v>
      </c>
    </row>
  </sheetData>
  <mergeCells count="1">
    <mergeCell ref="H1:I1"/>
  </mergeCells>
  <hyperlinks>
    <hyperlink ref="H1:I1" location="Index!A1" display="Regresar al Índice" xr:uid="{54717BFB-9EF6-4904-93E9-BD2CC3833AC2}"/>
  </hyperlink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17398-E63E-4556-9AC1-FA8140A17FF1}">
  <sheetPr codeName="Hoja8"/>
  <dimension ref="A1:I117"/>
  <sheetViews>
    <sheetView zoomScale="55" zoomScaleNormal="55" workbookViewId="0">
      <selection activeCell="A2" sqref="A2"/>
    </sheetView>
  </sheetViews>
  <sheetFormatPr baseColWidth="10" defaultColWidth="11.42578125" defaultRowHeight="12.75" x14ac:dyDescent="0.2"/>
  <cols>
    <col min="1" max="1" width="18" style="249" customWidth="1"/>
    <col min="2" max="2" width="11.42578125" style="249"/>
    <col min="3" max="3" width="14.42578125" style="249" customWidth="1"/>
    <col min="4" max="8" width="11.42578125" style="249"/>
    <col min="9" max="9" width="22.140625" style="249" customWidth="1"/>
    <col min="10" max="16384" width="11.42578125" style="249"/>
  </cols>
  <sheetData>
    <row r="1" spans="1:9" x14ac:dyDescent="0.2">
      <c r="A1" s="107" t="s">
        <v>1691</v>
      </c>
      <c r="H1" s="409" t="s">
        <v>38</v>
      </c>
      <c r="I1" s="409"/>
    </row>
    <row r="2" spans="1:9" x14ac:dyDescent="0.2">
      <c r="A2" s="249" t="s">
        <v>1520</v>
      </c>
    </row>
    <row r="4" spans="1:9" x14ac:dyDescent="0.2">
      <c r="A4" s="249" t="s">
        <v>1522</v>
      </c>
      <c r="B4" s="249" t="s">
        <v>1523</v>
      </c>
      <c r="C4" s="249" t="s">
        <v>1524</v>
      </c>
      <c r="D4" s="249" t="s">
        <v>52</v>
      </c>
      <c r="G4" s="249" t="s">
        <v>1522</v>
      </c>
      <c r="H4" s="249" t="s">
        <v>52</v>
      </c>
    </row>
    <row r="5" spans="1:9" x14ac:dyDescent="0.2">
      <c r="A5" s="249" t="s">
        <v>3</v>
      </c>
      <c r="B5" s="249">
        <v>669</v>
      </c>
      <c r="C5" s="249">
        <v>591</v>
      </c>
      <c r="D5" s="333">
        <f>C5/B5-1</f>
        <v>-0.11659192825112108</v>
      </c>
      <c r="G5" s="249" t="s">
        <v>9</v>
      </c>
      <c r="H5" s="333">
        <v>-0.7136650868878357</v>
      </c>
    </row>
    <row r="6" spans="1:9" x14ac:dyDescent="0.2">
      <c r="A6" s="249" t="s">
        <v>4</v>
      </c>
      <c r="B6" s="249">
        <v>1115</v>
      </c>
      <c r="C6" s="249">
        <v>1134</v>
      </c>
      <c r="D6" s="333">
        <f t="shared" ref="D6:D37" si="0">C6/B6-1</f>
        <v>1.7040358744394579E-2</v>
      </c>
      <c r="G6" s="249" t="s">
        <v>21</v>
      </c>
      <c r="H6" s="333">
        <v>-0.58394160583941601</v>
      </c>
    </row>
    <row r="7" spans="1:9" x14ac:dyDescent="0.2">
      <c r="A7" s="249" t="s">
        <v>5</v>
      </c>
      <c r="B7" s="249">
        <v>240</v>
      </c>
      <c r="C7" s="249">
        <v>195</v>
      </c>
      <c r="D7" s="333">
        <f t="shared" si="0"/>
        <v>-0.1875</v>
      </c>
      <c r="G7" s="249" t="s">
        <v>30</v>
      </c>
      <c r="H7" s="333">
        <v>-0.53804347826086962</v>
      </c>
    </row>
    <row r="8" spans="1:9" x14ac:dyDescent="0.2">
      <c r="A8" s="249" t="s">
        <v>6</v>
      </c>
      <c r="B8" s="249">
        <v>122</v>
      </c>
      <c r="C8" s="249">
        <v>88</v>
      </c>
      <c r="D8" s="333">
        <f t="shared" si="0"/>
        <v>-0.27868852459016391</v>
      </c>
      <c r="G8" s="249" t="s">
        <v>7</v>
      </c>
      <c r="H8" s="333">
        <v>-0.52815013404825739</v>
      </c>
    </row>
    <row r="9" spans="1:9" x14ac:dyDescent="0.2">
      <c r="A9" s="249" t="s">
        <v>7</v>
      </c>
      <c r="B9" s="249">
        <v>373</v>
      </c>
      <c r="C9" s="249">
        <v>176</v>
      </c>
      <c r="D9" s="333">
        <f t="shared" si="0"/>
        <v>-0.52815013404825739</v>
      </c>
      <c r="G9" s="249" t="s">
        <v>18</v>
      </c>
      <c r="H9" s="333">
        <v>-0.45033112582781454</v>
      </c>
    </row>
    <row r="10" spans="1:9" x14ac:dyDescent="0.2">
      <c r="A10" s="249" t="s">
        <v>8</v>
      </c>
      <c r="B10" s="249">
        <v>1123</v>
      </c>
      <c r="C10" s="249">
        <v>1346</v>
      </c>
      <c r="D10" s="333">
        <f t="shared" si="0"/>
        <v>0.19857524487978639</v>
      </c>
      <c r="G10" s="249" t="s">
        <v>15</v>
      </c>
      <c r="H10" s="333">
        <v>-0.43359375</v>
      </c>
    </row>
    <row r="11" spans="1:9" x14ac:dyDescent="0.2">
      <c r="A11" s="249" t="s">
        <v>9</v>
      </c>
      <c r="B11" s="249">
        <v>2532</v>
      </c>
      <c r="C11" s="249">
        <v>725</v>
      </c>
      <c r="D11" s="333">
        <f t="shared" si="0"/>
        <v>-0.7136650868878357</v>
      </c>
      <c r="G11" s="249" t="s">
        <v>19</v>
      </c>
      <c r="H11" s="333">
        <v>-0.40686274509803921</v>
      </c>
    </row>
    <row r="12" spans="1:9" x14ac:dyDescent="0.2">
      <c r="A12" s="249" t="s">
        <v>10</v>
      </c>
      <c r="B12" s="249">
        <v>973</v>
      </c>
      <c r="C12" s="249">
        <v>913</v>
      </c>
      <c r="D12" s="333">
        <f t="shared" si="0"/>
        <v>-6.1664953751284668E-2</v>
      </c>
      <c r="G12" s="249" t="s">
        <v>16</v>
      </c>
      <c r="H12" s="333">
        <v>-0.31433224755700329</v>
      </c>
    </row>
    <row r="13" spans="1:9" x14ac:dyDescent="0.2">
      <c r="A13" s="249" t="s">
        <v>11</v>
      </c>
      <c r="B13" s="249">
        <v>173</v>
      </c>
      <c r="C13" s="249">
        <v>162</v>
      </c>
      <c r="D13" s="333">
        <f t="shared" si="0"/>
        <v>-6.3583815028901758E-2</v>
      </c>
      <c r="G13" s="249" t="s">
        <v>6</v>
      </c>
      <c r="H13" s="333">
        <v>-0.27868852459016391</v>
      </c>
    </row>
    <row r="14" spans="1:9" x14ac:dyDescent="0.2">
      <c r="A14" s="249" t="s">
        <v>12</v>
      </c>
      <c r="B14" s="249">
        <v>349</v>
      </c>
      <c r="C14" s="249">
        <v>275</v>
      </c>
      <c r="D14" s="333">
        <f t="shared" si="0"/>
        <v>-0.21203438395415475</v>
      </c>
      <c r="G14" s="249" t="s">
        <v>12</v>
      </c>
      <c r="H14" s="333">
        <v>-0.21203438395415475</v>
      </c>
    </row>
    <row r="15" spans="1:9" x14ac:dyDescent="0.2">
      <c r="A15" s="249" t="s">
        <v>14</v>
      </c>
      <c r="B15" s="249">
        <v>1199</v>
      </c>
      <c r="C15" s="249">
        <v>1091</v>
      </c>
      <c r="D15" s="333">
        <f t="shared" si="0"/>
        <v>-9.0075062552126828E-2</v>
      </c>
      <c r="G15" s="249" t="s">
        <v>33</v>
      </c>
      <c r="H15" s="333">
        <v>-0.20238095238095233</v>
      </c>
    </row>
    <row r="16" spans="1:9" x14ac:dyDescent="0.2">
      <c r="A16" s="249" t="s">
        <v>15</v>
      </c>
      <c r="B16" s="249">
        <v>256</v>
      </c>
      <c r="C16" s="249">
        <v>145</v>
      </c>
      <c r="D16" s="333">
        <f t="shared" si="0"/>
        <v>-0.43359375</v>
      </c>
      <c r="G16" s="249" t="s">
        <v>5</v>
      </c>
      <c r="H16" s="333">
        <v>-0.1875</v>
      </c>
    </row>
    <row r="17" spans="1:8" x14ac:dyDescent="0.2">
      <c r="A17" s="249" t="s">
        <v>16</v>
      </c>
      <c r="B17" s="249">
        <v>614</v>
      </c>
      <c r="C17" s="249">
        <v>421</v>
      </c>
      <c r="D17" s="333">
        <f t="shared" si="0"/>
        <v>-0.31433224755700329</v>
      </c>
      <c r="G17" s="249" t="s">
        <v>25</v>
      </c>
      <c r="H17" s="333">
        <v>-0.18435013262599464</v>
      </c>
    </row>
    <row r="18" spans="1:8" x14ac:dyDescent="0.2">
      <c r="A18" s="249" t="s">
        <v>0</v>
      </c>
      <c r="B18" s="249">
        <v>2601</v>
      </c>
      <c r="C18" s="249">
        <v>2714</v>
      </c>
      <c r="D18" s="333">
        <f t="shared" si="0"/>
        <v>4.344482891195689E-2</v>
      </c>
      <c r="G18" s="249" t="s">
        <v>51</v>
      </c>
      <c r="H18" s="333">
        <v>-0.17388857625211029</v>
      </c>
    </row>
    <row r="19" spans="1:8" x14ac:dyDescent="0.2">
      <c r="A19" s="249" t="s">
        <v>17</v>
      </c>
      <c r="B19" s="249">
        <v>312</v>
      </c>
      <c r="C19" s="249">
        <v>283</v>
      </c>
      <c r="D19" s="333">
        <f t="shared" si="0"/>
        <v>-9.2948717948717952E-2</v>
      </c>
      <c r="G19" s="249" t="s">
        <v>27</v>
      </c>
      <c r="H19" s="333">
        <v>-0.16101694915254239</v>
      </c>
    </row>
    <row r="20" spans="1:8" x14ac:dyDescent="0.2">
      <c r="A20" s="249" t="s">
        <v>18</v>
      </c>
      <c r="B20" s="249">
        <v>453</v>
      </c>
      <c r="C20" s="249">
        <v>249</v>
      </c>
      <c r="D20" s="333">
        <f t="shared" si="0"/>
        <v>-0.45033112582781454</v>
      </c>
      <c r="G20" s="249" t="s">
        <v>1</v>
      </c>
      <c r="H20" s="333">
        <v>-0.15205127221092218</v>
      </c>
    </row>
    <row r="21" spans="1:8" x14ac:dyDescent="0.2">
      <c r="A21" s="249" t="s">
        <v>51</v>
      </c>
      <c r="B21" s="249">
        <v>1777</v>
      </c>
      <c r="C21" s="249">
        <v>1468</v>
      </c>
      <c r="D21" s="333">
        <f t="shared" si="0"/>
        <v>-0.17388857625211029</v>
      </c>
      <c r="G21" s="249" t="s">
        <v>28</v>
      </c>
      <c r="H21" s="333">
        <v>-0.14107883817427391</v>
      </c>
    </row>
    <row r="22" spans="1:8" x14ac:dyDescent="0.2">
      <c r="A22" s="249" t="s">
        <v>19</v>
      </c>
      <c r="B22" s="249">
        <v>204</v>
      </c>
      <c r="C22" s="249">
        <v>121</v>
      </c>
      <c r="D22" s="333">
        <f t="shared" si="0"/>
        <v>-0.40686274509803921</v>
      </c>
      <c r="G22" s="249" t="s">
        <v>22</v>
      </c>
      <c r="H22" s="333">
        <v>-0.14013605442176869</v>
      </c>
    </row>
    <row r="23" spans="1:8" x14ac:dyDescent="0.2">
      <c r="A23" s="249" t="s">
        <v>20</v>
      </c>
      <c r="B23" s="249">
        <v>2957</v>
      </c>
      <c r="C23" s="249">
        <v>2564</v>
      </c>
      <c r="D23" s="333">
        <f t="shared" si="0"/>
        <v>-0.13290497125464995</v>
      </c>
      <c r="G23" s="249" t="s">
        <v>20</v>
      </c>
      <c r="H23" s="333">
        <v>-0.13290497125464995</v>
      </c>
    </row>
    <row r="24" spans="1:8" x14ac:dyDescent="0.2">
      <c r="A24" s="249" t="s">
        <v>21</v>
      </c>
      <c r="B24" s="249">
        <v>137</v>
      </c>
      <c r="C24" s="249">
        <v>57</v>
      </c>
      <c r="D24" s="333">
        <f t="shared" si="0"/>
        <v>-0.58394160583941601</v>
      </c>
      <c r="G24" s="249" t="s">
        <v>3</v>
      </c>
      <c r="H24" s="333">
        <v>-0.11659192825112108</v>
      </c>
    </row>
    <row r="25" spans="1:8" x14ac:dyDescent="0.2">
      <c r="A25" s="249" t="s">
        <v>22</v>
      </c>
      <c r="B25" s="249">
        <v>735</v>
      </c>
      <c r="C25" s="249">
        <v>632</v>
      </c>
      <c r="D25" s="333">
        <f t="shared" si="0"/>
        <v>-0.14013605442176869</v>
      </c>
      <c r="G25" s="249" t="s">
        <v>17</v>
      </c>
      <c r="H25" s="333">
        <v>-9.2948717948717952E-2</v>
      </c>
    </row>
    <row r="26" spans="1:8" x14ac:dyDescent="0.2">
      <c r="A26" s="249" t="s">
        <v>23</v>
      </c>
      <c r="B26" s="249">
        <v>921</v>
      </c>
      <c r="C26" s="249">
        <v>899</v>
      </c>
      <c r="D26" s="333">
        <f t="shared" si="0"/>
        <v>-2.3887079261672106E-2</v>
      </c>
      <c r="G26" s="249" t="s">
        <v>14</v>
      </c>
      <c r="H26" s="333">
        <v>-9.0075062552126828E-2</v>
      </c>
    </row>
    <row r="27" spans="1:8" x14ac:dyDescent="0.2">
      <c r="A27" s="249" t="s">
        <v>24</v>
      </c>
      <c r="B27" s="249">
        <v>960</v>
      </c>
      <c r="C27" s="249">
        <v>968</v>
      </c>
      <c r="D27" s="333">
        <f t="shared" si="0"/>
        <v>8.3333333333333037E-3</v>
      </c>
      <c r="G27" s="249" t="s">
        <v>32</v>
      </c>
      <c r="H27" s="333">
        <v>-6.8775790921595581E-2</v>
      </c>
    </row>
    <row r="28" spans="1:8" x14ac:dyDescent="0.2">
      <c r="A28" s="249" t="s">
        <v>25</v>
      </c>
      <c r="B28" s="249">
        <v>754</v>
      </c>
      <c r="C28" s="249">
        <v>615</v>
      </c>
      <c r="D28" s="333">
        <f t="shared" si="0"/>
        <v>-0.18435013262599464</v>
      </c>
      <c r="G28" s="249" t="s">
        <v>11</v>
      </c>
      <c r="H28" s="333">
        <v>-6.3583815028901758E-2</v>
      </c>
    </row>
    <row r="29" spans="1:8" x14ac:dyDescent="0.2">
      <c r="A29" s="249" t="s">
        <v>26</v>
      </c>
      <c r="B29" s="249">
        <v>734</v>
      </c>
      <c r="C29" s="249">
        <v>833</v>
      </c>
      <c r="D29" s="333">
        <f t="shared" si="0"/>
        <v>0.13487738419618522</v>
      </c>
      <c r="G29" s="249" t="s">
        <v>10</v>
      </c>
      <c r="H29" s="333">
        <v>-6.1664953751284668E-2</v>
      </c>
    </row>
    <row r="30" spans="1:8" x14ac:dyDescent="0.2">
      <c r="A30" s="249" t="s">
        <v>27</v>
      </c>
      <c r="B30" s="249">
        <v>708</v>
      </c>
      <c r="C30" s="249">
        <v>594</v>
      </c>
      <c r="D30" s="333">
        <f t="shared" si="0"/>
        <v>-0.16101694915254239</v>
      </c>
      <c r="G30" s="249" t="s">
        <v>23</v>
      </c>
      <c r="H30" s="333">
        <v>-2.3887079261672106E-2</v>
      </c>
    </row>
    <row r="31" spans="1:8" x14ac:dyDescent="0.2">
      <c r="A31" s="249" t="s">
        <v>28</v>
      </c>
      <c r="B31" s="249">
        <v>241</v>
      </c>
      <c r="C31" s="249">
        <v>207</v>
      </c>
      <c r="D31" s="333">
        <f t="shared" si="0"/>
        <v>-0.14107883817427391</v>
      </c>
      <c r="G31" s="249" t="s">
        <v>29</v>
      </c>
      <c r="H31" s="333">
        <v>-2.0202020202020221E-2</v>
      </c>
    </row>
    <row r="32" spans="1:8" x14ac:dyDescent="0.2">
      <c r="A32" s="249" t="s">
        <v>29</v>
      </c>
      <c r="B32" s="249">
        <v>891</v>
      </c>
      <c r="C32" s="249">
        <v>873</v>
      </c>
      <c r="D32" s="333">
        <f t="shared" si="0"/>
        <v>-2.0202020202020221E-2</v>
      </c>
      <c r="G32" s="249" t="s">
        <v>31</v>
      </c>
      <c r="H32" s="333">
        <v>5.8479532163742132E-3</v>
      </c>
    </row>
    <row r="33" spans="1:8" x14ac:dyDescent="0.2">
      <c r="A33" s="249" t="s">
        <v>30</v>
      </c>
      <c r="B33" s="249">
        <v>184</v>
      </c>
      <c r="C33" s="249">
        <v>85</v>
      </c>
      <c r="D33" s="333">
        <f t="shared" si="0"/>
        <v>-0.53804347826086962</v>
      </c>
      <c r="G33" s="249" t="s">
        <v>24</v>
      </c>
      <c r="H33" s="333">
        <v>8.3333333333333037E-3</v>
      </c>
    </row>
    <row r="34" spans="1:8" x14ac:dyDescent="0.2">
      <c r="A34" s="249" t="s">
        <v>31</v>
      </c>
      <c r="B34" s="249">
        <v>855</v>
      </c>
      <c r="C34" s="249">
        <v>860</v>
      </c>
      <c r="D34" s="333">
        <f t="shared" si="0"/>
        <v>5.8479532163742132E-3</v>
      </c>
      <c r="G34" s="249" t="s">
        <v>4</v>
      </c>
      <c r="H34" s="333">
        <v>1.7040358744394579E-2</v>
      </c>
    </row>
    <row r="35" spans="1:8" x14ac:dyDescent="0.2">
      <c r="A35" s="249" t="s">
        <v>32</v>
      </c>
      <c r="B35" s="249">
        <v>727</v>
      </c>
      <c r="C35" s="249">
        <v>677</v>
      </c>
      <c r="D35" s="333">
        <f t="shared" si="0"/>
        <v>-6.8775790921595581E-2</v>
      </c>
      <c r="G35" s="249" t="s">
        <v>0</v>
      </c>
      <c r="H35" s="333">
        <v>4.344482891195689E-2</v>
      </c>
    </row>
    <row r="36" spans="1:8" x14ac:dyDescent="0.2">
      <c r="A36" s="249" t="s">
        <v>33</v>
      </c>
      <c r="B36" s="249">
        <v>168</v>
      </c>
      <c r="C36" s="249">
        <v>134</v>
      </c>
      <c r="D36" s="333">
        <f t="shared" si="0"/>
        <v>-0.20238095238095233</v>
      </c>
      <c r="G36" s="249" t="s">
        <v>26</v>
      </c>
      <c r="H36" s="333">
        <v>0.13487738419618522</v>
      </c>
    </row>
    <row r="37" spans="1:8" x14ac:dyDescent="0.2">
      <c r="A37" s="249" t="s">
        <v>1</v>
      </c>
      <c r="B37" s="249">
        <v>26057</v>
      </c>
      <c r="C37" s="249">
        <v>22095</v>
      </c>
      <c r="D37" s="333">
        <f t="shared" si="0"/>
        <v>-0.15205127221092218</v>
      </c>
      <c r="G37" s="249" t="s">
        <v>8</v>
      </c>
      <c r="H37" s="333">
        <v>0.19857524487978639</v>
      </c>
    </row>
    <row r="40" spans="1:8" ht="15" customHeight="1" x14ac:dyDescent="0.2"/>
    <row r="41" spans="1:8" ht="15" customHeight="1" x14ac:dyDescent="0.2"/>
    <row r="42" spans="1:8" ht="15" customHeight="1" x14ac:dyDescent="0.2"/>
    <row r="43" spans="1:8" ht="15" customHeight="1" x14ac:dyDescent="0.2"/>
    <row r="44" spans="1:8" ht="15" customHeight="1" x14ac:dyDescent="0.2"/>
    <row r="45" spans="1:8" ht="15" customHeight="1" x14ac:dyDescent="0.2">
      <c r="A45" s="376"/>
    </row>
    <row r="46" spans="1:8" ht="15" customHeight="1" x14ac:dyDescent="0.2">
      <c r="A46" s="249" t="s">
        <v>451</v>
      </c>
      <c r="B46" s="249">
        <v>2022</v>
      </c>
      <c r="C46" s="249">
        <v>2023</v>
      </c>
      <c r="D46" s="249" t="s">
        <v>53</v>
      </c>
      <c r="F46" s="249" t="s">
        <v>1525</v>
      </c>
      <c r="G46" s="249">
        <f>COUNTIF(G47:G79,"NO")</f>
        <v>0</v>
      </c>
    </row>
    <row r="47" spans="1:8" ht="15" customHeight="1" x14ac:dyDescent="0.2">
      <c r="A47" s="249" t="s">
        <v>3</v>
      </c>
      <c r="B47" s="249">
        <v>669</v>
      </c>
      <c r="C47" s="249">
        <v>591</v>
      </c>
      <c r="D47" s="249">
        <v>1260</v>
      </c>
      <c r="E47" s="333">
        <f t="shared" ref="E47:E79" si="1">C47/B47-1</f>
        <v>-0.11659192825112108</v>
      </c>
      <c r="F47" s="249">
        <f>VLOOKUP(A47,$G$5:$H$37,2,FALSE)</f>
        <v>-0.11659192825112108</v>
      </c>
      <c r="G47" s="249" t="str">
        <f>IF(E47=F47,"SI", "NO")</f>
        <v>SI</v>
      </c>
    </row>
    <row r="48" spans="1:8" ht="15" customHeight="1" x14ac:dyDescent="0.2">
      <c r="A48" s="249" t="s">
        <v>4</v>
      </c>
      <c r="B48" s="249">
        <v>1115</v>
      </c>
      <c r="C48" s="249">
        <v>1134</v>
      </c>
      <c r="D48" s="249">
        <v>2249</v>
      </c>
      <c r="E48" s="333">
        <f t="shared" si="1"/>
        <v>1.7040358744394579E-2</v>
      </c>
      <c r="F48" s="249">
        <f t="shared" ref="F48:F79" si="2">VLOOKUP(A48,$G$5:$H$37,2,FALSE)</f>
        <v>1.7040358744394579E-2</v>
      </c>
      <c r="G48" s="249" t="str">
        <f t="shared" ref="G48:G79" si="3">IF(E48=F48,"SI", "NO")</f>
        <v>SI</v>
      </c>
    </row>
    <row r="49" spans="1:7" ht="15" customHeight="1" x14ac:dyDescent="0.2">
      <c r="A49" s="249" t="s">
        <v>5</v>
      </c>
      <c r="B49" s="249">
        <v>240</v>
      </c>
      <c r="C49" s="249">
        <v>195</v>
      </c>
      <c r="D49" s="249">
        <v>435</v>
      </c>
      <c r="E49" s="333">
        <f t="shared" si="1"/>
        <v>-0.1875</v>
      </c>
      <c r="F49" s="249">
        <f t="shared" si="2"/>
        <v>-0.1875</v>
      </c>
      <c r="G49" s="249" t="str">
        <f t="shared" si="3"/>
        <v>SI</v>
      </c>
    </row>
    <row r="50" spans="1:7" ht="15" customHeight="1" x14ac:dyDescent="0.2">
      <c r="A50" s="249" t="s">
        <v>6</v>
      </c>
      <c r="B50" s="249">
        <v>122</v>
      </c>
      <c r="C50" s="249">
        <v>88</v>
      </c>
      <c r="D50" s="249">
        <v>210</v>
      </c>
      <c r="E50" s="333">
        <f t="shared" si="1"/>
        <v>-0.27868852459016391</v>
      </c>
      <c r="F50" s="249">
        <f t="shared" si="2"/>
        <v>-0.27868852459016391</v>
      </c>
      <c r="G50" s="249" t="str">
        <f t="shared" si="3"/>
        <v>SI</v>
      </c>
    </row>
    <row r="51" spans="1:7" ht="15" customHeight="1" x14ac:dyDescent="0.2">
      <c r="A51" s="249" t="s">
        <v>7</v>
      </c>
      <c r="B51" s="249">
        <v>373</v>
      </c>
      <c r="C51" s="249">
        <v>176</v>
      </c>
      <c r="D51" s="249">
        <v>549</v>
      </c>
      <c r="E51" s="333">
        <f t="shared" si="1"/>
        <v>-0.52815013404825739</v>
      </c>
      <c r="F51" s="249">
        <f t="shared" si="2"/>
        <v>-0.52815013404825739</v>
      </c>
      <c r="G51" s="249" t="str">
        <f t="shared" si="3"/>
        <v>SI</v>
      </c>
    </row>
    <row r="52" spans="1:7" ht="15" customHeight="1" x14ac:dyDescent="0.2">
      <c r="A52" s="249" t="s">
        <v>8</v>
      </c>
      <c r="B52" s="249">
        <v>1123</v>
      </c>
      <c r="C52" s="249">
        <v>1346</v>
      </c>
      <c r="D52" s="249">
        <v>2469</v>
      </c>
      <c r="E52" s="333">
        <f t="shared" si="1"/>
        <v>0.19857524487978639</v>
      </c>
      <c r="F52" s="249">
        <f t="shared" si="2"/>
        <v>0.19857524487978639</v>
      </c>
      <c r="G52" s="249" t="str">
        <f t="shared" si="3"/>
        <v>SI</v>
      </c>
    </row>
    <row r="53" spans="1:7" ht="15" customHeight="1" x14ac:dyDescent="0.2">
      <c r="A53" s="249" t="s">
        <v>9</v>
      </c>
      <c r="B53" s="249">
        <v>2532</v>
      </c>
      <c r="C53" s="249">
        <v>725</v>
      </c>
      <c r="D53" s="249">
        <v>3257</v>
      </c>
      <c r="E53" s="333">
        <f t="shared" si="1"/>
        <v>-0.7136650868878357</v>
      </c>
      <c r="F53" s="249">
        <f t="shared" si="2"/>
        <v>-0.7136650868878357</v>
      </c>
      <c r="G53" s="249" t="str">
        <f t="shared" si="3"/>
        <v>SI</v>
      </c>
    </row>
    <row r="54" spans="1:7" ht="15" customHeight="1" x14ac:dyDescent="0.2">
      <c r="A54" s="249" t="s">
        <v>10</v>
      </c>
      <c r="B54" s="249">
        <v>973</v>
      </c>
      <c r="C54" s="249">
        <v>913</v>
      </c>
      <c r="D54" s="249">
        <v>1886</v>
      </c>
      <c r="E54" s="333">
        <f t="shared" si="1"/>
        <v>-6.1664953751284668E-2</v>
      </c>
      <c r="F54" s="249">
        <f t="shared" si="2"/>
        <v>-6.1664953751284668E-2</v>
      </c>
      <c r="G54" s="249" t="str">
        <f t="shared" si="3"/>
        <v>SI</v>
      </c>
    </row>
    <row r="55" spans="1:7" ht="15" customHeight="1" x14ac:dyDescent="0.2">
      <c r="A55" s="249" t="s">
        <v>11</v>
      </c>
      <c r="B55" s="249">
        <v>173</v>
      </c>
      <c r="C55" s="249">
        <v>162</v>
      </c>
      <c r="D55" s="249">
        <v>335</v>
      </c>
      <c r="E55" s="333">
        <f t="shared" si="1"/>
        <v>-6.3583815028901758E-2</v>
      </c>
      <c r="F55" s="249">
        <f t="shared" si="2"/>
        <v>-6.3583815028901758E-2</v>
      </c>
      <c r="G55" s="249" t="str">
        <f t="shared" si="3"/>
        <v>SI</v>
      </c>
    </row>
    <row r="56" spans="1:7" ht="15" customHeight="1" x14ac:dyDescent="0.2">
      <c r="A56" s="249" t="s">
        <v>12</v>
      </c>
      <c r="B56" s="249">
        <v>349</v>
      </c>
      <c r="C56" s="249">
        <v>275</v>
      </c>
      <c r="D56" s="249">
        <v>624</v>
      </c>
      <c r="E56" s="333">
        <f t="shared" si="1"/>
        <v>-0.21203438395415475</v>
      </c>
      <c r="F56" s="249">
        <f t="shared" si="2"/>
        <v>-0.21203438395415475</v>
      </c>
      <c r="G56" s="249" t="str">
        <f t="shared" si="3"/>
        <v>SI</v>
      </c>
    </row>
    <row r="57" spans="1:7" ht="15" customHeight="1" x14ac:dyDescent="0.2">
      <c r="A57" s="249" t="s">
        <v>14</v>
      </c>
      <c r="B57" s="249">
        <v>1199</v>
      </c>
      <c r="C57" s="249">
        <v>1091</v>
      </c>
      <c r="D57" s="249">
        <v>2290</v>
      </c>
      <c r="E57" s="333">
        <f t="shared" si="1"/>
        <v>-9.0075062552126828E-2</v>
      </c>
      <c r="F57" s="249">
        <f t="shared" si="2"/>
        <v>-9.0075062552126828E-2</v>
      </c>
      <c r="G57" s="249" t="str">
        <f t="shared" si="3"/>
        <v>SI</v>
      </c>
    </row>
    <row r="58" spans="1:7" ht="15" customHeight="1" x14ac:dyDescent="0.2">
      <c r="A58" s="249" t="s">
        <v>15</v>
      </c>
      <c r="B58" s="249">
        <v>256</v>
      </c>
      <c r="C58" s="249">
        <v>145</v>
      </c>
      <c r="D58" s="249">
        <v>401</v>
      </c>
      <c r="E58" s="333">
        <f t="shared" si="1"/>
        <v>-0.43359375</v>
      </c>
      <c r="F58" s="249">
        <f t="shared" si="2"/>
        <v>-0.43359375</v>
      </c>
      <c r="G58" s="249" t="str">
        <f t="shared" si="3"/>
        <v>SI</v>
      </c>
    </row>
    <row r="59" spans="1:7" ht="15" customHeight="1" x14ac:dyDescent="0.2">
      <c r="A59" s="249" t="s">
        <v>16</v>
      </c>
      <c r="B59" s="249">
        <v>614</v>
      </c>
      <c r="C59" s="249">
        <v>421</v>
      </c>
      <c r="D59" s="249">
        <v>1035</v>
      </c>
      <c r="E59" s="333">
        <f t="shared" si="1"/>
        <v>-0.31433224755700329</v>
      </c>
      <c r="F59" s="249">
        <f t="shared" si="2"/>
        <v>-0.31433224755700329</v>
      </c>
      <c r="G59" s="249" t="str">
        <f t="shared" si="3"/>
        <v>SI</v>
      </c>
    </row>
    <row r="60" spans="1:7" ht="15" customHeight="1" x14ac:dyDescent="0.2">
      <c r="A60" s="249" t="s">
        <v>0</v>
      </c>
      <c r="B60" s="249">
        <v>2601</v>
      </c>
      <c r="C60" s="249">
        <v>2714</v>
      </c>
      <c r="D60" s="249">
        <v>5315</v>
      </c>
      <c r="E60" s="333">
        <f t="shared" si="1"/>
        <v>4.344482891195689E-2</v>
      </c>
      <c r="F60" s="249">
        <f t="shared" si="2"/>
        <v>4.344482891195689E-2</v>
      </c>
      <c r="G60" s="249" t="str">
        <f t="shared" si="3"/>
        <v>SI</v>
      </c>
    </row>
    <row r="61" spans="1:7" ht="15" customHeight="1" x14ac:dyDescent="0.2">
      <c r="A61" s="249" t="s">
        <v>17</v>
      </c>
      <c r="B61" s="249">
        <v>312</v>
      </c>
      <c r="C61" s="249">
        <v>283</v>
      </c>
      <c r="D61" s="249">
        <v>595</v>
      </c>
      <c r="E61" s="333">
        <f t="shared" si="1"/>
        <v>-9.2948717948717952E-2</v>
      </c>
      <c r="F61" s="249">
        <f t="shared" si="2"/>
        <v>-9.2948717948717952E-2</v>
      </c>
      <c r="G61" s="249" t="str">
        <f t="shared" si="3"/>
        <v>SI</v>
      </c>
    </row>
    <row r="62" spans="1:7" ht="15" customHeight="1" x14ac:dyDescent="0.2">
      <c r="A62" s="249" t="s">
        <v>18</v>
      </c>
      <c r="B62" s="249">
        <v>453</v>
      </c>
      <c r="C62" s="249">
        <v>249</v>
      </c>
      <c r="D62" s="249">
        <v>702</v>
      </c>
      <c r="E62" s="333">
        <f t="shared" si="1"/>
        <v>-0.45033112582781454</v>
      </c>
      <c r="F62" s="249">
        <f t="shared" si="2"/>
        <v>-0.45033112582781454</v>
      </c>
      <c r="G62" s="249" t="str">
        <f t="shared" si="3"/>
        <v>SI</v>
      </c>
    </row>
    <row r="63" spans="1:7" ht="15" customHeight="1" x14ac:dyDescent="0.2">
      <c r="A63" s="249" t="s">
        <v>51</v>
      </c>
      <c r="B63" s="249">
        <v>1777</v>
      </c>
      <c r="C63" s="249">
        <v>1468</v>
      </c>
      <c r="D63" s="249">
        <v>3245</v>
      </c>
      <c r="E63" s="333">
        <f t="shared" si="1"/>
        <v>-0.17388857625211029</v>
      </c>
      <c r="F63" s="249">
        <f t="shared" si="2"/>
        <v>-0.17388857625211029</v>
      </c>
      <c r="G63" s="249" t="str">
        <f t="shared" si="3"/>
        <v>SI</v>
      </c>
    </row>
    <row r="64" spans="1:7" ht="15" customHeight="1" x14ac:dyDescent="0.2">
      <c r="A64" s="249" t="s">
        <v>19</v>
      </c>
      <c r="B64" s="249">
        <v>204</v>
      </c>
      <c r="C64" s="249">
        <v>121</v>
      </c>
      <c r="D64" s="249">
        <v>325</v>
      </c>
      <c r="E64" s="333">
        <f t="shared" si="1"/>
        <v>-0.40686274509803921</v>
      </c>
      <c r="F64" s="249">
        <f t="shared" si="2"/>
        <v>-0.40686274509803921</v>
      </c>
      <c r="G64" s="249" t="str">
        <f t="shared" si="3"/>
        <v>SI</v>
      </c>
    </row>
    <row r="65" spans="1:7" ht="15" customHeight="1" x14ac:dyDescent="0.2">
      <c r="A65" s="249" t="s">
        <v>20</v>
      </c>
      <c r="B65" s="249">
        <v>2957</v>
      </c>
      <c r="C65" s="249">
        <v>2564</v>
      </c>
      <c r="D65" s="249">
        <v>5521</v>
      </c>
      <c r="E65" s="333">
        <f t="shared" si="1"/>
        <v>-0.13290497125464995</v>
      </c>
      <c r="F65" s="249">
        <f t="shared" si="2"/>
        <v>-0.13290497125464995</v>
      </c>
      <c r="G65" s="249" t="str">
        <f t="shared" si="3"/>
        <v>SI</v>
      </c>
    </row>
    <row r="66" spans="1:7" ht="15" customHeight="1" x14ac:dyDescent="0.2">
      <c r="A66" s="249" t="s">
        <v>21</v>
      </c>
      <c r="B66" s="249">
        <v>137</v>
      </c>
      <c r="C66" s="249">
        <v>57</v>
      </c>
      <c r="D66" s="249">
        <v>194</v>
      </c>
      <c r="E66" s="333">
        <f t="shared" si="1"/>
        <v>-0.58394160583941601</v>
      </c>
      <c r="F66" s="249">
        <f t="shared" si="2"/>
        <v>-0.58394160583941601</v>
      </c>
      <c r="G66" s="249" t="str">
        <f t="shared" si="3"/>
        <v>SI</v>
      </c>
    </row>
    <row r="67" spans="1:7" ht="15" customHeight="1" x14ac:dyDescent="0.2">
      <c r="A67" s="249" t="s">
        <v>22</v>
      </c>
      <c r="B67" s="249">
        <v>735</v>
      </c>
      <c r="C67" s="249">
        <v>632</v>
      </c>
      <c r="D67" s="249">
        <v>1367</v>
      </c>
      <c r="E67" s="333">
        <f t="shared" si="1"/>
        <v>-0.14013605442176869</v>
      </c>
      <c r="F67" s="249">
        <f t="shared" si="2"/>
        <v>-0.14013605442176869</v>
      </c>
      <c r="G67" s="249" t="str">
        <f t="shared" si="3"/>
        <v>SI</v>
      </c>
    </row>
    <row r="68" spans="1:7" ht="15" customHeight="1" x14ac:dyDescent="0.2">
      <c r="A68" s="249" t="s">
        <v>23</v>
      </c>
      <c r="B68" s="249">
        <v>921</v>
      </c>
      <c r="C68" s="249">
        <v>899</v>
      </c>
      <c r="D68" s="249">
        <v>1820</v>
      </c>
      <c r="E68" s="333">
        <f t="shared" si="1"/>
        <v>-2.3887079261672106E-2</v>
      </c>
      <c r="F68" s="249">
        <f t="shared" si="2"/>
        <v>-2.3887079261672106E-2</v>
      </c>
      <c r="G68" s="249" t="str">
        <f t="shared" si="3"/>
        <v>SI</v>
      </c>
    </row>
    <row r="69" spans="1:7" ht="30" customHeight="1" x14ac:dyDescent="0.2">
      <c r="A69" s="249" t="s">
        <v>24</v>
      </c>
      <c r="B69" s="249">
        <v>960</v>
      </c>
      <c r="C69" s="249">
        <v>968</v>
      </c>
      <c r="D69" s="249">
        <v>1928</v>
      </c>
      <c r="E69" s="333">
        <f t="shared" si="1"/>
        <v>8.3333333333333037E-3</v>
      </c>
      <c r="F69" s="249">
        <f t="shared" si="2"/>
        <v>8.3333333333333037E-3</v>
      </c>
      <c r="G69" s="249" t="str">
        <f t="shared" si="3"/>
        <v>SI</v>
      </c>
    </row>
    <row r="70" spans="1:7" ht="15" customHeight="1" x14ac:dyDescent="0.2">
      <c r="A70" s="249" t="s">
        <v>25</v>
      </c>
      <c r="B70" s="249">
        <v>754</v>
      </c>
      <c r="C70" s="249">
        <v>615</v>
      </c>
      <c r="D70" s="249">
        <v>1369</v>
      </c>
      <c r="E70" s="333">
        <f t="shared" si="1"/>
        <v>-0.18435013262599464</v>
      </c>
      <c r="F70" s="249">
        <f t="shared" si="2"/>
        <v>-0.18435013262599464</v>
      </c>
      <c r="G70" s="249" t="str">
        <f t="shared" si="3"/>
        <v>SI</v>
      </c>
    </row>
    <row r="71" spans="1:7" ht="15" customHeight="1" x14ac:dyDescent="0.2">
      <c r="A71" s="249" t="s">
        <v>26</v>
      </c>
      <c r="B71" s="249">
        <v>734</v>
      </c>
      <c r="C71" s="249">
        <v>833</v>
      </c>
      <c r="D71" s="249">
        <v>1567</v>
      </c>
      <c r="E71" s="333">
        <f t="shared" si="1"/>
        <v>0.13487738419618522</v>
      </c>
      <c r="F71" s="249">
        <f t="shared" si="2"/>
        <v>0.13487738419618522</v>
      </c>
      <c r="G71" s="249" t="str">
        <f t="shared" si="3"/>
        <v>SI</v>
      </c>
    </row>
    <row r="72" spans="1:7" ht="30" customHeight="1" x14ac:dyDescent="0.2">
      <c r="A72" s="249" t="s">
        <v>27</v>
      </c>
      <c r="B72" s="249">
        <v>708</v>
      </c>
      <c r="C72" s="249">
        <v>594</v>
      </c>
      <c r="D72" s="249">
        <v>1302</v>
      </c>
      <c r="E72" s="333">
        <f t="shared" si="1"/>
        <v>-0.16101694915254239</v>
      </c>
      <c r="F72" s="249">
        <f t="shared" si="2"/>
        <v>-0.16101694915254239</v>
      </c>
      <c r="G72" s="249" t="str">
        <f t="shared" si="3"/>
        <v>SI</v>
      </c>
    </row>
    <row r="73" spans="1:7" ht="30" customHeight="1" x14ac:dyDescent="0.2">
      <c r="A73" s="249" t="s">
        <v>28</v>
      </c>
      <c r="B73" s="249">
        <v>241</v>
      </c>
      <c r="C73" s="249">
        <v>207</v>
      </c>
      <c r="D73" s="249">
        <v>448</v>
      </c>
      <c r="E73" s="333">
        <f t="shared" si="1"/>
        <v>-0.14107883817427391</v>
      </c>
      <c r="F73" s="249">
        <f t="shared" si="2"/>
        <v>-0.14107883817427391</v>
      </c>
      <c r="G73" s="249" t="str">
        <f t="shared" si="3"/>
        <v>SI</v>
      </c>
    </row>
    <row r="74" spans="1:7" ht="15" customHeight="1" x14ac:dyDescent="0.2">
      <c r="A74" s="249" t="s">
        <v>29</v>
      </c>
      <c r="B74" s="249">
        <v>891</v>
      </c>
      <c r="C74" s="249">
        <v>873</v>
      </c>
      <c r="D74" s="249">
        <v>1764</v>
      </c>
      <c r="E74" s="333">
        <f t="shared" si="1"/>
        <v>-2.0202020202020221E-2</v>
      </c>
      <c r="F74" s="249">
        <f t="shared" si="2"/>
        <v>-2.0202020202020221E-2</v>
      </c>
      <c r="G74" s="249" t="str">
        <f t="shared" si="3"/>
        <v>SI</v>
      </c>
    </row>
    <row r="75" spans="1:7" ht="15" customHeight="1" x14ac:dyDescent="0.2">
      <c r="A75" s="249" t="s">
        <v>30</v>
      </c>
      <c r="B75" s="249">
        <v>184</v>
      </c>
      <c r="C75" s="249">
        <v>85</v>
      </c>
      <c r="D75" s="249">
        <v>269</v>
      </c>
      <c r="E75" s="333">
        <f t="shared" si="1"/>
        <v>-0.53804347826086962</v>
      </c>
      <c r="F75" s="249">
        <f t="shared" si="2"/>
        <v>-0.53804347826086962</v>
      </c>
      <c r="G75" s="249" t="str">
        <f t="shared" si="3"/>
        <v>SI</v>
      </c>
    </row>
    <row r="76" spans="1:7" ht="15" customHeight="1" x14ac:dyDescent="0.2">
      <c r="A76" s="249" t="s">
        <v>31</v>
      </c>
      <c r="B76" s="249">
        <v>855</v>
      </c>
      <c r="C76" s="249">
        <v>860</v>
      </c>
      <c r="D76" s="249">
        <v>1715</v>
      </c>
      <c r="E76" s="333">
        <f t="shared" si="1"/>
        <v>5.8479532163742132E-3</v>
      </c>
      <c r="F76" s="249">
        <f t="shared" si="2"/>
        <v>5.8479532163742132E-3</v>
      </c>
      <c r="G76" s="249" t="str">
        <f t="shared" si="3"/>
        <v>SI</v>
      </c>
    </row>
    <row r="77" spans="1:7" ht="15" customHeight="1" x14ac:dyDescent="0.2">
      <c r="A77" s="249" t="s">
        <v>32</v>
      </c>
      <c r="B77" s="249">
        <v>727</v>
      </c>
      <c r="C77" s="249">
        <v>677</v>
      </c>
      <c r="D77" s="249">
        <v>1404</v>
      </c>
      <c r="E77" s="333">
        <f t="shared" si="1"/>
        <v>-6.8775790921595581E-2</v>
      </c>
      <c r="F77" s="249">
        <f t="shared" si="2"/>
        <v>-6.8775790921595581E-2</v>
      </c>
      <c r="G77" s="249" t="str">
        <f t="shared" si="3"/>
        <v>SI</v>
      </c>
    </row>
    <row r="78" spans="1:7" ht="15" customHeight="1" x14ac:dyDescent="0.2">
      <c r="A78" s="249" t="s">
        <v>33</v>
      </c>
      <c r="B78" s="249">
        <v>168</v>
      </c>
      <c r="C78" s="249">
        <v>134</v>
      </c>
      <c r="D78" s="249">
        <v>302</v>
      </c>
      <c r="E78" s="333">
        <f t="shared" si="1"/>
        <v>-0.20238095238095233</v>
      </c>
      <c r="F78" s="249">
        <f t="shared" si="2"/>
        <v>-0.20238095238095233</v>
      </c>
      <c r="G78" s="249" t="str">
        <f t="shared" si="3"/>
        <v>SI</v>
      </c>
    </row>
    <row r="79" spans="1:7" ht="15" customHeight="1" x14ac:dyDescent="0.2">
      <c r="A79" s="249" t="s">
        <v>1</v>
      </c>
      <c r="B79" s="249">
        <v>26057</v>
      </c>
      <c r="C79" s="249">
        <v>22095</v>
      </c>
      <c r="D79" s="249">
        <v>48152</v>
      </c>
      <c r="E79" s="333">
        <f t="shared" si="1"/>
        <v>-0.15205127221092218</v>
      </c>
      <c r="F79" s="249">
        <f t="shared" si="2"/>
        <v>-0.15205127221092218</v>
      </c>
      <c r="G79" s="249" t="str">
        <f t="shared" si="3"/>
        <v>SI</v>
      </c>
    </row>
    <row r="80" spans="1:7" ht="15" customHeight="1" x14ac:dyDescent="0.2"/>
    <row r="81" spans="1:4" ht="15" customHeight="1" x14ac:dyDescent="0.2"/>
    <row r="82" spans="1:4" ht="15" customHeight="1" x14ac:dyDescent="0.2"/>
    <row r="83" spans="1:4" ht="15" customHeight="1" x14ac:dyDescent="0.2"/>
    <row r="84" spans="1:4" ht="15" customHeight="1" x14ac:dyDescent="0.2">
      <c r="B84" s="249">
        <v>2022</v>
      </c>
      <c r="C84" s="249">
        <v>2023</v>
      </c>
      <c r="D84" s="249" t="s">
        <v>53</v>
      </c>
    </row>
    <row r="85" spans="1:4" ht="15" customHeight="1" x14ac:dyDescent="0.2">
      <c r="A85" s="249" t="s">
        <v>3</v>
      </c>
      <c r="B85" s="249">
        <v>669</v>
      </c>
      <c r="C85" s="249">
        <v>591</v>
      </c>
      <c r="D85" s="249">
        <v>1260</v>
      </c>
    </row>
    <row r="86" spans="1:4" ht="15" customHeight="1" x14ac:dyDescent="0.2">
      <c r="A86" s="249" t="s">
        <v>4</v>
      </c>
      <c r="B86" s="249">
        <v>1115</v>
      </c>
      <c r="C86" s="249">
        <v>1134</v>
      </c>
      <c r="D86" s="249">
        <v>2249</v>
      </c>
    </row>
    <row r="87" spans="1:4" ht="15" customHeight="1" x14ac:dyDescent="0.2">
      <c r="A87" s="249" t="s">
        <v>5</v>
      </c>
      <c r="B87" s="249">
        <v>240</v>
      </c>
      <c r="C87" s="249">
        <v>195</v>
      </c>
      <c r="D87" s="249">
        <v>435</v>
      </c>
    </row>
    <row r="88" spans="1:4" ht="15" customHeight="1" x14ac:dyDescent="0.2">
      <c r="A88" s="249" t="s">
        <v>6</v>
      </c>
      <c r="B88" s="249">
        <v>122</v>
      </c>
      <c r="C88" s="249">
        <v>88</v>
      </c>
      <c r="D88" s="249">
        <v>210</v>
      </c>
    </row>
    <row r="89" spans="1:4" ht="15" customHeight="1" x14ac:dyDescent="0.2">
      <c r="A89" s="249" t="s">
        <v>7</v>
      </c>
      <c r="B89" s="249">
        <v>373</v>
      </c>
      <c r="C89" s="249">
        <v>176</v>
      </c>
      <c r="D89" s="249">
        <v>549</v>
      </c>
    </row>
    <row r="90" spans="1:4" ht="15" customHeight="1" x14ac:dyDescent="0.2">
      <c r="A90" s="249" t="s">
        <v>8</v>
      </c>
      <c r="B90" s="249">
        <v>1123</v>
      </c>
      <c r="C90" s="249">
        <v>1346</v>
      </c>
      <c r="D90" s="249">
        <v>2469</v>
      </c>
    </row>
    <row r="91" spans="1:4" ht="15" customHeight="1" x14ac:dyDescent="0.2">
      <c r="A91" s="249" t="s">
        <v>9</v>
      </c>
      <c r="B91" s="249">
        <v>2532</v>
      </c>
      <c r="C91" s="249">
        <v>725</v>
      </c>
      <c r="D91" s="249">
        <v>3257</v>
      </c>
    </row>
    <row r="92" spans="1:4" ht="15" customHeight="1" x14ac:dyDescent="0.2">
      <c r="A92" s="249" t="s">
        <v>1136</v>
      </c>
      <c r="B92" s="249">
        <v>973</v>
      </c>
      <c r="C92" s="249">
        <v>913</v>
      </c>
      <c r="D92" s="249">
        <v>1886</v>
      </c>
    </row>
    <row r="93" spans="1:4" ht="15" customHeight="1" x14ac:dyDescent="0.2">
      <c r="A93" s="249" t="s">
        <v>11</v>
      </c>
      <c r="B93" s="249">
        <v>173</v>
      </c>
      <c r="C93" s="249">
        <v>162</v>
      </c>
      <c r="D93" s="249">
        <v>335</v>
      </c>
    </row>
    <row r="94" spans="1:4" ht="15" customHeight="1" x14ac:dyDescent="0.2">
      <c r="A94" s="249" t="s">
        <v>12</v>
      </c>
      <c r="B94" s="249">
        <v>349</v>
      </c>
      <c r="C94" s="249">
        <v>275</v>
      </c>
      <c r="D94" s="249">
        <v>624</v>
      </c>
    </row>
    <row r="95" spans="1:4" ht="15" customHeight="1" x14ac:dyDescent="0.2">
      <c r="A95" s="249" t="s">
        <v>14</v>
      </c>
      <c r="B95" s="249">
        <v>1199</v>
      </c>
      <c r="C95" s="249">
        <v>1091</v>
      </c>
      <c r="D95" s="249">
        <v>2290</v>
      </c>
    </row>
    <row r="96" spans="1:4" ht="15" customHeight="1" x14ac:dyDescent="0.2">
      <c r="A96" s="249" t="s">
        <v>15</v>
      </c>
      <c r="B96" s="249">
        <v>256</v>
      </c>
      <c r="C96" s="249">
        <v>145</v>
      </c>
      <c r="D96" s="249">
        <v>401</v>
      </c>
    </row>
    <row r="97" spans="1:4" ht="15" customHeight="1" x14ac:dyDescent="0.2">
      <c r="A97" s="249" t="s">
        <v>16</v>
      </c>
      <c r="B97" s="249">
        <v>614</v>
      </c>
      <c r="C97" s="249">
        <v>421</v>
      </c>
      <c r="D97" s="249">
        <v>1035</v>
      </c>
    </row>
    <row r="98" spans="1:4" ht="15" customHeight="1" x14ac:dyDescent="0.2">
      <c r="A98" s="249" t="s">
        <v>0</v>
      </c>
      <c r="B98" s="249">
        <v>2601</v>
      </c>
      <c r="C98" s="249">
        <v>2714</v>
      </c>
      <c r="D98" s="249">
        <v>5315</v>
      </c>
    </row>
    <row r="99" spans="1:4" ht="15" customHeight="1" x14ac:dyDescent="0.2">
      <c r="A99" s="249" t="s">
        <v>1137</v>
      </c>
      <c r="B99" s="249">
        <v>312</v>
      </c>
      <c r="C99" s="249">
        <v>283</v>
      </c>
      <c r="D99" s="249">
        <v>595</v>
      </c>
    </row>
    <row r="100" spans="1:4" ht="15" customHeight="1" x14ac:dyDescent="0.2">
      <c r="A100" s="249" t="s">
        <v>18</v>
      </c>
      <c r="B100" s="249">
        <v>453</v>
      </c>
      <c r="C100" s="249">
        <v>249</v>
      </c>
      <c r="D100" s="249">
        <v>702</v>
      </c>
    </row>
    <row r="101" spans="1:4" ht="15" customHeight="1" x14ac:dyDescent="0.2">
      <c r="A101" s="249" t="s">
        <v>51</v>
      </c>
      <c r="B101" s="249">
        <v>1777</v>
      </c>
      <c r="C101" s="249">
        <v>1468</v>
      </c>
      <c r="D101" s="249">
        <v>3245</v>
      </c>
    </row>
    <row r="102" spans="1:4" ht="15" customHeight="1" x14ac:dyDescent="0.2">
      <c r="A102" s="249" t="s">
        <v>19</v>
      </c>
      <c r="B102" s="249">
        <v>204</v>
      </c>
      <c r="C102" s="249">
        <v>121</v>
      </c>
      <c r="D102" s="249">
        <v>325</v>
      </c>
    </row>
    <row r="103" spans="1:4" ht="15" customHeight="1" x14ac:dyDescent="0.2">
      <c r="A103" s="249" t="s">
        <v>20</v>
      </c>
      <c r="B103" s="249">
        <v>2957</v>
      </c>
      <c r="C103" s="249">
        <v>2564</v>
      </c>
      <c r="D103" s="249">
        <v>5521</v>
      </c>
    </row>
    <row r="104" spans="1:4" ht="15" customHeight="1" x14ac:dyDescent="0.2">
      <c r="A104" s="249" t="s">
        <v>21</v>
      </c>
      <c r="B104" s="249">
        <v>137</v>
      </c>
      <c r="C104" s="249">
        <v>57</v>
      </c>
      <c r="D104" s="249">
        <v>194</v>
      </c>
    </row>
    <row r="105" spans="1:4" ht="15" customHeight="1" x14ac:dyDescent="0.2">
      <c r="A105" s="249" t="s">
        <v>22</v>
      </c>
      <c r="B105" s="249">
        <v>735</v>
      </c>
      <c r="C105" s="249">
        <v>632</v>
      </c>
      <c r="D105" s="249">
        <v>1367</v>
      </c>
    </row>
    <row r="106" spans="1:4" ht="15" customHeight="1" x14ac:dyDescent="0.2">
      <c r="A106" s="249" t="s">
        <v>23</v>
      </c>
      <c r="B106" s="249">
        <v>921</v>
      </c>
      <c r="C106" s="249">
        <v>899</v>
      </c>
      <c r="D106" s="249">
        <v>1820</v>
      </c>
    </row>
    <row r="107" spans="1:4" ht="15" customHeight="1" x14ac:dyDescent="0.2">
      <c r="A107" s="249" t="s">
        <v>24</v>
      </c>
      <c r="B107" s="249">
        <v>960</v>
      </c>
      <c r="C107" s="249">
        <v>968</v>
      </c>
      <c r="D107" s="249">
        <v>1928</v>
      </c>
    </row>
    <row r="108" spans="1:4" ht="15" customHeight="1" x14ac:dyDescent="0.2">
      <c r="A108" s="249" t="s">
        <v>25</v>
      </c>
      <c r="B108" s="249">
        <v>754</v>
      </c>
      <c r="C108" s="249">
        <v>615</v>
      </c>
      <c r="D108" s="249">
        <v>1369</v>
      </c>
    </row>
    <row r="109" spans="1:4" ht="15" customHeight="1" x14ac:dyDescent="0.2">
      <c r="A109" s="249" t="s">
        <v>26</v>
      </c>
      <c r="B109" s="249">
        <v>734</v>
      </c>
      <c r="C109" s="249">
        <v>833</v>
      </c>
      <c r="D109" s="249">
        <v>1567</v>
      </c>
    </row>
    <row r="110" spans="1:4" ht="15" customHeight="1" x14ac:dyDescent="0.2">
      <c r="A110" s="249" t="s">
        <v>27</v>
      </c>
      <c r="B110" s="249">
        <v>708</v>
      </c>
      <c r="C110" s="249">
        <v>594</v>
      </c>
      <c r="D110" s="249">
        <v>1302</v>
      </c>
    </row>
    <row r="111" spans="1:4" ht="15" customHeight="1" x14ac:dyDescent="0.2">
      <c r="A111" s="249" t="s">
        <v>28</v>
      </c>
      <c r="B111" s="249">
        <v>241</v>
      </c>
      <c r="C111" s="249">
        <v>207</v>
      </c>
      <c r="D111" s="249">
        <v>448</v>
      </c>
    </row>
    <row r="112" spans="1:4" ht="15" customHeight="1" x14ac:dyDescent="0.2">
      <c r="A112" s="249" t="s">
        <v>29</v>
      </c>
      <c r="B112" s="249">
        <v>891</v>
      </c>
      <c r="C112" s="249">
        <v>873</v>
      </c>
      <c r="D112" s="249">
        <v>1764</v>
      </c>
    </row>
    <row r="113" spans="1:4" ht="15" customHeight="1" x14ac:dyDescent="0.2">
      <c r="A113" s="249" t="s">
        <v>30</v>
      </c>
      <c r="B113" s="249">
        <v>184</v>
      </c>
      <c r="C113" s="249">
        <v>85</v>
      </c>
      <c r="D113" s="249">
        <v>269</v>
      </c>
    </row>
    <row r="114" spans="1:4" ht="15" customHeight="1" x14ac:dyDescent="0.2">
      <c r="A114" s="249" t="s">
        <v>1138</v>
      </c>
      <c r="B114" s="249">
        <v>855</v>
      </c>
      <c r="C114" s="249">
        <v>860</v>
      </c>
      <c r="D114" s="249">
        <v>1715</v>
      </c>
    </row>
    <row r="115" spans="1:4" ht="15" customHeight="1" x14ac:dyDescent="0.2">
      <c r="A115" s="249" t="s">
        <v>32</v>
      </c>
      <c r="B115" s="249">
        <v>727</v>
      </c>
      <c r="C115" s="249">
        <v>677</v>
      </c>
      <c r="D115" s="249">
        <v>1404</v>
      </c>
    </row>
    <row r="116" spans="1:4" ht="15" customHeight="1" x14ac:dyDescent="0.2">
      <c r="A116" s="249" t="s">
        <v>33</v>
      </c>
      <c r="B116" s="249">
        <v>168</v>
      </c>
      <c r="C116" s="249">
        <v>134</v>
      </c>
      <c r="D116" s="249">
        <v>302</v>
      </c>
    </row>
    <row r="117" spans="1:4" x14ac:dyDescent="0.2">
      <c r="A117" s="249" t="s">
        <v>53</v>
      </c>
      <c r="B117" s="249">
        <v>26057</v>
      </c>
      <c r="C117" s="249">
        <v>22095</v>
      </c>
      <c r="D117" s="249">
        <v>48152</v>
      </c>
    </row>
  </sheetData>
  <autoFilter ref="G4:H37" xr:uid="{00000000-0009-0000-0000-000001000000}">
    <sortState ref="G5:H37">
      <sortCondition ref="H4:H37"/>
    </sortState>
  </autoFilter>
  <mergeCells count="1">
    <mergeCell ref="H1:I1"/>
  </mergeCells>
  <hyperlinks>
    <hyperlink ref="H1:I1" location="Index!A1" display="Regresar al Índice" xr:uid="{CC97AF50-50A9-48A0-94A2-6A450DC414C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7BFCF-EFB0-44B5-8BAF-E125115EB29F}">
  <sheetPr codeName="Hoja4"/>
  <dimension ref="A1:I31"/>
  <sheetViews>
    <sheetView topLeftCell="A4" workbookViewId="0">
      <selection activeCell="A2" sqref="A2"/>
    </sheetView>
  </sheetViews>
  <sheetFormatPr baseColWidth="10" defaultRowHeight="12.75" x14ac:dyDescent="0.2"/>
  <cols>
    <col min="1" max="16384" width="11.42578125" style="107"/>
  </cols>
  <sheetData>
    <row r="1" spans="1:9" x14ac:dyDescent="0.2">
      <c r="A1" s="107" t="s">
        <v>1485</v>
      </c>
      <c r="H1" s="408" t="s">
        <v>38</v>
      </c>
      <c r="I1" s="408"/>
    </row>
    <row r="6" spans="1:9" ht="63.75" x14ac:dyDescent="0.2">
      <c r="A6" s="258" t="s">
        <v>591</v>
      </c>
      <c r="B6" s="258" t="s">
        <v>631</v>
      </c>
      <c r="C6" s="259" t="s">
        <v>1363</v>
      </c>
    </row>
    <row r="7" spans="1:9" x14ac:dyDescent="0.2">
      <c r="A7" s="255" t="s">
        <v>1364</v>
      </c>
      <c r="B7" s="256" t="s">
        <v>24</v>
      </c>
      <c r="C7" s="256">
        <v>66.400000000000006</v>
      </c>
    </row>
    <row r="8" spans="1:9" x14ac:dyDescent="0.2">
      <c r="A8" s="255" t="s">
        <v>1365</v>
      </c>
      <c r="B8" s="257" t="s">
        <v>27</v>
      </c>
      <c r="C8" s="257">
        <v>50.6</v>
      </c>
    </row>
    <row r="9" spans="1:9" x14ac:dyDescent="0.2">
      <c r="A9" s="255" t="s">
        <v>1366</v>
      </c>
      <c r="B9" s="256" t="s">
        <v>1367</v>
      </c>
      <c r="C9" s="256">
        <v>42</v>
      </c>
    </row>
    <row r="10" spans="1:9" x14ac:dyDescent="0.2">
      <c r="A10" s="255" t="s">
        <v>1368</v>
      </c>
      <c r="B10" s="257" t="s">
        <v>27</v>
      </c>
      <c r="C10" s="257">
        <v>39</v>
      </c>
    </row>
    <row r="11" spans="1:9" x14ac:dyDescent="0.2">
      <c r="A11" s="255" t="s">
        <v>1369</v>
      </c>
      <c r="B11" s="256" t="s">
        <v>27</v>
      </c>
      <c r="C11" s="256">
        <v>38</v>
      </c>
    </row>
    <row r="12" spans="1:9" x14ac:dyDescent="0.2">
      <c r="A12" s="255" t="s">
        <v>1370</v>
      </c>
      <c r="B12" s="257" t="s">
        <v>51</v>
      </c>
      <c r="C12" s="257">
        <v>34.6</v>
      </c>
    </row>
    <row r="13" spans="1:9" x14ac:dyDescent="0.2">
      <c r="A13" s="255" t="s">
        <v>165</v>
      </c>
      <c r="B13" s="256" t="s">
        <v>0</v>
      </c>
      <c r="C13" s="256">
        <v>33.4</v>
      </c>
    </row>
    <row r="14" spans="1:9" x14ac:dyDescent="0.2">
      <c r="A14" s="255" t="s">
        <v>157</v>
      </c>
      <c r="B14" s="257" t="s">
        <v>0</v>
      </c>
      <c r="C14" s="257">
        <v>30.8</v>
      </c>
    </row>
    <row r="15" spans="1:9" x14ac:dyDescent="0.2">
      <c r="A15" s="255" t="s">
        <v>1371</v>
      </c>
      <c r="B15" s="256" t="s">
        <v>24</v>
      </c>
      <c r="C15" s="256">
        <v>30.6</v>
      </c>
    </row>
    <row r="16" spans="1:9" x14ac:dyDescent="0.2">
      <c r="A16" s="255" t="s">
        <v>1270</v>
      </c>
      <c r="B16" s="257" t="s">
        <v>27</v>
      </c>
      <c r="C16" s="257">
        <v>30.1</v>
      </c>
    </row>
    <row r="17" spans="1:3" x14ac:dyDescent="0.2">
      <c r="A17" s="255" t="s">
        <v>1272</v>
      </c>
      <c r="B17" s="256" t="s">
        <v>31</v>
      </c>
      <c r="C17" s="256">
        <v>29.9</v>
      </c>
    </row>
    <row r="18" spans="1:3" x14ac:dyDescent="0.2">
      <c r="A18" s="255" t="s">
        <v>1372</v>
      </c>
      <c r="B18" s="257" t="s">
        <v>27</v>
      </c>
      <c r="C18" s="257">
        <v>29.2</v>
      </c>
    </row>
    <row r="19" spans="1:3" x14ac:dyDescent="0.2">
      <c r="A19" s="255" t="s">
        <v>240</v>
      </c>
      <c r="B19" s="256" t="s">
        <v>18</v>
      </c>
      <c r="C19" s="256">
        <v>27.3</v>
      </c>
    </row>
    <row r="20" spans="1:3" x14ac:dyDescent="0.2">
      <c r="A20" s="255" t="s">
        <v>1373</v>
      </c>
      <c r="B20" s="257" t="s">
        <v>4</v>
      </c>
      <c r="C20" s="257">
        <v>27.3</v>
      </c>
    </row>
    <row r="21" spans="1:3" x14ac:dyDescent="0.2">
      <c r="A21" s="255" t="s">
        <v>1268</v>
      </c>
      <c r="B21" s="256" t="s">
        <v>27</v>
      </c>
      <c r="C21" s="256">
        <v>27.2</v>
      </c>
    </row>
    <row r="22" spans="1:3" x14ac:dyDescent="0.2">
      <c r="A22" s="255" t="s">
        <v>1259</v>
      </c>
      <c r="B22" s="257" t="s">
        <v>4</v>
      </c>
      <c r="C22" s="257">
        <v>26.7</v>
      </c>
    </row>
    <row r="23" spans="1:3" x14ac:dyDescent="0.2">
      <c r="A23" s="255" t="s">
        <v>169</v>
      </c>
      <c r="B23" s="256" t="s">
        <v>31</v>
      </c>
      <c r="C23" s="256">
        <v>25.5</v>
      </c>
    </row>
    <row r="24" spans="1:3" x14ac:dyDescent="0.2">
      <c r="A24" s="255" t="s">
        <v>1274</v>
      </c>
      <c r="B24" s="257" t="s">
        <v>20</v>
      </c>
      <c r="C24" s="257">
        <v>24.7</v>
      </c>
    </row>
    <row r="25" spans="1:3" x14ac:dyDescent="0.2">
      <c r="A25" s="255" t="s">
        <v>1276</v>
      </c>
      <c r="B25" s="256" t="s">
        <v>20</v>
      </c>
      <c r="C25" s="256">
        <v>23.7</v>
      </c>
    </row>
    <row r="26" spans="1:3" x14ac:dyDescent="0.2">
      <c r="A26" s="255" t="s">
        <v>155</v>
      </c>
      <c r="B26" s="257" t="s">
        <v>0</v>
      </c>
      <c r="C26" s="257">
        <v>23.4</v>
      </c>
    </row>
    <row r="27" spans="1:3" x14ac:dyDescent="0.2">
      <c r="A27" s="255" t="s">
        <v>1374</v>
      </c>
      <c r="B27" s="256" t="s">
        <v>20</v>
      </c>
      <c r="C27" s="256">
        <v>23.2</v>
      </c>
    </row>
    <row r="28" spans="1:3" x14ac:dyDescent="0.2">
      <c r="A28" s="255" t="s">
        <v>1375</v>
      </c>
      <c r="B28" s="257" t="s">
        <v>4</v>
      </c>
      <c r="C28" s="257">
        <v>23.1</v>
      </c>
    </row>
    <row r="29" spans="1:3" x14ac:dyDescent="0.2">
      <c r="A29" s="255" t="s">
        <v>1081</v>
      </c>
      <c r="B29" s="256" t="s">
        <v>0</v>
      </c>
      <c r="C29" s="256">
        <v>21.9</v>
      </c>
    </row>
    <row r="30" spans="1:3" x14ac:dyDescent="0.2">
      <c r="A30" s="255" t="s">
        <v>1376</v>
      </c>
      <c r="B30" s="257" t="s">
        <v>27</v>
      </c>
      <c r="C30" s="257">
        <v>21.9</v>
      </c>
    </row>
    <row r="31" spans="1:3" x14ac:dyDescent="0.2">
      <c r="A31" s="255" t="s">
        <v>270</v>
      </c>
      <c r="B31" s="256" t="s">
        <v>0</v>
      </c>
      <c r="C31" s="256">
        <v>21.5</v>
      </c>
    </row>
  </sheetData>
  <mergeCells count="1">
    <mergeCell ref="H1:I1"/>
  </mergeCells>
  <hyperlinks>
    <hyperlink ref="H1:I1" location="Index!A1" display="Regresar al Índice" xr:uid="{34677E3C-4CEC-4FF4-981D-6D712E4F2E96}"/>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3CE63-9BFF-4F80-81EE-96B2A93103BA}">
  <sheetPr codeName="Hoja9"/>
  <dimension ref="A1:I54"/>
  <sheetViews>
    <sheetView zoomScale="55" zoomScaleNormal="55" workbookViewId="0">
      <selection activeCell="A2" sqref="A2"/>
    </sheetView>
  </sheetViews>
  <sheetFormatPr baseColWidth="10" defaultColWidth="11.42578125" defaultRowHeight="12.75" x14ac:dyDescent="0.2"/>
  <cols>
    <col min="1" max="3" width="13.85546875" style="249" customWidth="1"/>
    <col min="4" max="4" width="13.28515625" style="249" customWidth="1"/>
    <col min="5" max="5" width="11" style="249" customWidth="1"/>
    <col min="6" max="6" width="13.85546875" style="249" customWidth="1"/>
    <col min="7" max="7" width="16" style="249" customWidth="1"/>
    <col min="8" max="11" width="13.85546875" style="249" customWidth="1"/>
    <col min="12" max="16384" width="11.42578125" style="249"/>
  </cols>
  <sheetData>
    <row r="1" spans="1:9" x14ac:dyDescent="0.2">
      <c r="A1" s="107" t="s">
        <v>1692</v>
      </c>
      <c r="H1" s="409" t="s">
        <v>38</v>
      </c>
      <c r="I1" s="409"/>
    </row>
    <row r="2" spans="1:9" x14ac:dyDescent="0.2">
      <c r="A2" s="249" t="s">
        <v>1520</v>
      </c>
    </row>
    <row r="5" spans="1:9" x14ac:dyDescent="0.2">
      <c r="A5" s="249" t="s">
        <v>1526</v>
      </c>
      <c r="B5" s="249" t="s">
        <v>1527</v>
      </c>
      <c r="C5" s="249" t="s">
        <v>1528</v>
      </c>
      <c r="D5" s="249" t="s">
        <v>1529</v>
      </c>
      <c r="E5" s="249" t="s">
        <v>1530</v>
      </c>
    </row>
    <row r="6" spans="1:9" x14ac:dyDescent="0.2">
      <c r="A6" s="249" t="s">
        <v>1531</v>
      </c>
      <c r="C6" s="249">
        <v>1292</v>
      </c>
      <c r="D6" s="333">
        <f>C6/$D$13</f>
        <v>0.47605011053795138</v>
      </c>
      <c r="E6" s="333">
        <f>C6/$C$11</f>
        <v>0.60317460317460314</v>
      </c>
    </row>
    <row r="7" spans="1:9" x14ac:dyDescent="0.2">
      <c r="A7" s="249" t="s">
        <v>1532</v>
      </c>
      <c r="C7" s="249">
        <v>844</v>
      </c>
      <c r="D7" s="333">
        <f>C7/$D$13</f>
        <v>0.31098010316875463</v>
      </c>
      <c r="E7" s="333">
        <f>C7/$C$11</f>
        <v>0.39402427637721754</v>
      </c>
    </row>
    <row r="8" spans="1:9" x14ac:dyDescent="0.2">
      <c r="A8" s="249" t="s">
        <v>1533</v>
      </c>
      <c r="C8" s="249">
        <v>5</v>
      </c>
      <c r="D8" s="333">
        <f>C8/$D$13</f>
        <v>1.8422991893883567E-3</v>
      </c>
      <c r="E8" s="333">
        <f>C8/$C$11</f>
        <v>2.334267040149393E-3</v>
      </c>
    </row>
    <row r="9" spans="1:9" x14ac:dyDescent="0.2">
      <c r="A9" s="249" t="s">
        <v>1534</v>
      </c>
      <c r="C9" s="249">
        <v>1</v>
      </c>
      <c r="D9" s="333">
        <f>C9/$D$13</f>
        <v>3.6845983787767134E-4</v>
      </c>
      <c r="E9" s="333">
        <f>C9/$C$11</f>
        <v>4.6685340802987864E-4</v>
      </c>
    </row>
    <row r="10" spans="1:9" x14ac:dyDescent="0.2">
      <c r="A10" s="249" t="s">
        <v>1527</v>
      </c>
      <c r="B10" s="249">
        <v>572</v>
      </c>
      <c r="D10" s="333">
        <f>B10/$D$13</f>
        <v>0.21075902726602799</v>
      </c>
      <c r="E10" s="377">
        <f>SUM(E6:E9)</f>
        <v>1</v>
      </c>
    </row>
    <row r="11" spans="1:9" x14ac:dyDescent="0.2">
      <c r="C11" s="249">
        <f>SUM(C6:C9)</f>
        <v>2142</v>
      </c>
    </row>
    <row r="12" spans="1:9" x14ac:dyDescent="0.2">
      <c r="E12" s="377">
        <f>SUM(D6:D9)</f>
        <v>0.78924097273397209</v>
      </c>
    </row>
    <row r="13" spans="1:9" x14ac:dyDescent="0.2">
      <c r="C13" s="249" t="s">
        <v>53</v>
      </c>
      <c r="D13" s="249">
        <f>C11+B10</f>
        <v>2714</v>
      </c>
    </row>
    <row r="14" spans="1:9" x14ac:dyDescent="0.2">
      <c r="E14" s="377"/>
    </row>
    <row r="16" spans="1:9" x14ac:dyDescent="0.2">
      <c r="A16" s="249" t="s">
        <v>1527</v>
      </c>
      <c r="C16" s="333">
        <f>B10/D13</f>
        <v>0.21075902726602799</v>
      </c>
    </row>
    <row r="17" spans="1:5" x14ac:dyDescent="0.2">
      <c r="A17" s="249" t="s">
        <v>1535</v>
      </c>
      <c r="C17" s="333">
        <f>C11/D13</f>
        <v>0.78924097273397198</v>
      </c>
    </row>
    <row r="21" spans="1:5" x14ac:dyDescent="0.2">
      <c r="A21" s="249" t="s">
        <v>1536</v>
      </c>
      <c r="B21" s="249" t="s">
        <v>1527</v>
      </c>
      <c r="C21" s="249" t="s">
        <v>1535</v>
      </c>
    </row>
    <row r="22" spans="1:5" x14ac:dyDescent="0.2">
      <c r="A22" s="249" t="s">
        <v>1531</v>
      </c>
      <c r="C22" s="249">
        <v>1292</v>
      </c>
      <c r="D22" s="333">
        <f>C22/$C$27</f>
        <v>0.60317460317460314</v>
      </c>
    </row>
    <row r="23" spans="1:5" ht="30" customHeight="1" x14ac:dyDescent="0.2">
      <c r="A23" s="249" t="s">
        <v>1532</v>
      </c>
      <c r="C23" s="249">
        <v>844</v>
      </c>
      <c r="D23" s="333">
        <f>C23/$C$27</f>
        <v>0.39402427637721754</v>
      </c>
    </row>
    <row r="24" spans="1:5" x14ac:dyDescent="0.2">
      <c r="A24" s="249" t="s">
        <v>1533</v>
      </c>
      <c r="C24" s="249">
        <v>5</v>
      </c>
      <c r="D24" s="333">
        <f>C24/$C$27</f>
        <v>2.334267040149393E-3</v>
      </c>
    </row>
    <row r="25" spans="1:5" ht="15" customHeight="1" x14ac:dyDescent="0.2">
      <c r="A25" s="249" t="s">
        <v>1534</v>
      </c>
      <c r="C25" s="249">
        <v>1</v>
      </c>
      <c r="D25" s="333">
        <f>C25/$C$27</f>
        <v>4.6685340802987864E-4</v>
      </c>
    </row>
    <row r="26" spans="1:5" ht="15" customHeight="1" x14ac:dyDescent="0.2">
      <c r="A26" s="249" t="s">
        <v>1527</v>
      </c>
      <c r="B26" s="249">
        <v>572</v>
      </c>
    </row>
    <row r="27" spans="1:5" ht="15" customHeight="1" x14ac:dyDescent="0.2">
      <c r="C27" s="249">
        <f>SUM(C22:C25)</f>
        <v>2142</v>
      </c>
    </row>
    <row r="28" spans="1:5" ht="15" customHeight="1" x14ac:dyDescent="0.2">
      <c r="E28" s="377"/>
    </row>
    <row r="29" spans="1:5" x14ac:dyDescent="0.2">
      <c r="C29" s="249" t="s">
        <v>299</v>
      </c>
      <c r="D29" s="249">
        <f>C27+B26</f>
        <v>2714</v>
      </c>
    </row>
    <row r="31" spans="1:5" ht="30" customHeight="1" x14ac:dyDescent="0.2"/>
    <row r="32" spans="1:5" ht="30" customHeight="1" x14ac:dyDescent="0.2"/>
    <row r="33" spans="1:6" ht="15" customHeight="1" x14ac:dyDescent="0.2"/>
    <row r="34" spans="1:6" ht="30" customHeight="1" x14ac:dyDescent="0.2">
      <c r="F34" s="377"/>
    </row>
    <row r="35" spans="1:6" ht="15" customHeight="1" x14ac:dyDescent="0.2">
      <c r="A35" s="249" t="s">
        <v>1536</v>
      </c>
      <c r="B35" s="249" t="s">
        <v>1527</v>
      </c>
      <c r="C35" s="249" t="s">
        <v>1535</v>
      </c>
      <c r="D35" s="249" t="s">
        <v>53</v>
      </c>
    </row>
    <row r="36" spans="1:6" ht="30" customHeight="1" x14ac:dyDescent="0.2">
      <c r="A36" s="249" t="s">
        <v>1532</v>
      </c>
      <c r="B36" s="249">
        <v>87</v>
      </c>
      <c r="C36" s="249">
        <v>844</v>
      </c>
      <c r="D36" s="249">
        <v>931</v>
      </c>
    </row>
    <row r="37" spans="1:6" ht="15" customHeight="1" x14ac:dyDescent="0.2">
      <c r="A37" s="249" t="s">
        <v>1537</v>
      </c>
      <c r="C37" s="249">
        <v>1</v>
      </c>
      <c r="D37" s="249">
        <v>1</v>
      </c>
    </row>
    <row r="38" spans="1:6" ht="15" customHeight="1" x14ac:dyDescent="0.2">
      <c r="A38" s="249" t="s">
        <v>1533</v>
      </c>
      <c r="B38" s="249">
        <v>4</v>
      </c>
      <c r="C38" s="249">
        <v>5</v>
      </c>
      <c r="D38" s="249">
        <v>9</v>
      </c>
    </row>
    <row r="39" spans="1:6" ht="15" customHeight="1" x14ac:dyDescent="0.2">
      <c r="A39" s="249" t="s">
        <v>1531</v>
      </c>
      <c r="B39" s="249">
        <v>481</v>
      </c>
      <c r="C39" s="249">
        <v>1292</v>
      </c>
      <c r="D39" s="249">
        <v>1773</v>
      </c>
    </row>
    <row r="40" spans="1:6" ht="30" customHeight="1" x14ac:dyDescent="0.2">
      <c r="A40" s="249" t="s">
        <v>53</v>
      </c>
      <c r="B40" s="249">
        <v>572</v>
      </c>
      <c r="C40" s="249">
        <v>2142</v>
      </c>
      <c r="D40" s="249">
        <v>2714</v>
      </c>
    </row>
    <row r="41" spans="1:6" ht="30" customHeight="1" x14ac:dyDescent="0.2"/>
    <row r="42" spans="1:6" ht="30" customHeight="1" x14ac:dyDescent="0.2"/>
    <row r="43" spans="1:6" ht="15" customHeight="1" x14ac:dyDescent="0.2"/>
    <row r="44" spans="1:6" ht="30" customHeight="1" x14ac:dyDescent="0.2"/>
    <row r="45" spans="1:6" ht="15" customHeight="1" x14ac:dyDescent="0.2"/>
    <row r="46" spans="1:6" ht="15" customHeight="1" x14ac:dyDescent="0.2"/>
    <row r="47" spans="1:6" ht="15" customHeight="1" x14ac:dyDescent="0.2"/>
    <row r="48" spans="1:6" ht="30"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sheetData>
  <mergeCells count="1">
    <mergeCell ref="H1:I1"/>
  </mergeCells>
  <hyperlinks>
    <hyperlink ref="H1:I1" location="Index!A1" display="Regresar al Índice" xr:uid="{1D1FD892-F337-43C0-937F-DE6AAC199DAF}"/>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899F7-4EC0-4BA8-B3C0-BA925F6854E5}">
  <sheetPr codeName="Hoja10"/>
  <dimension ref="A1:J70"/>
  <sheetViews>
    <sheetView zoomScale="70" zoomScaleNormal="70" workbookViewId="0">
      <selection activeCell="A2" sqref="A2"/>
    </sheetView>
  </sheetViews>
  <sheetFormatPr baseColWidth="10" defaultColWidth="11.42578125" defaultRowHeight="12.75" x14ac:dyDescent="0.2"/>
  <cols>
    <col min="1" max="1" width="11.5703125" style="249" bestFit="1" customWidth="1"/>
    <col min="2" max="2" width="17.28515625" style="249" customWidth="1"/>
    <col min="3" max="3" width="17.42578125" style="249" bestFit="1" customWidth="1"/>
    <col min="4" max="6" width="17.28515625" style="249" customWidth="1"/>
    <col min="7" max="7" width="17.42578125" style="249" bestFit="1" customWidth="1"/>
    <col min="8" max="8" width="16" style="249" bestFit="1" customWidth="1"/>
    <col min="9" max="9" width="13.5703125" style="249" bestFit="1" customWidth="1"/>
    <col min="10" max="16384" width="11.42578125" style="249"/>
  </cols>
  <sheetData>
    <row r="1" spans="1:10" x14ac:dyDescent="0.2">
      <c r="A1" s="107" t="s">
        <v>1693</v>
      </c>
      <c r="H1" s="409" t="s">
        <v>38</v>
      </c>
      <c r="I1" s="409"/>
    </row>
    <row r="2" spans="1:10" x14ac:dyDescent="0.2">
      <c r="A2" s="249" t="s">
        <v>1520</v>
      </c>
    </row>
    <row r="5" spans="1:10" x14ac:dyDescent="0.2">
      <c r="B5" s="249" t="s">
        <v>1536</v>
      </c>
    </row>
    <row r="6" spans="1:10" x14ac:dyDescent="0.2">
      <c r="A6" s="249" t="s">
        <v>1280</v>
      </c>
      <c r="B6" s="249" t="s">
        <v>1538</v>
      </c>
      <c r="C6" s="332" t="s">
        <v>1531</v>
      </c>
      <c r="D6" s="332" t="s">
        <v>1532</v>
      </c>
      <c r="E6" s="332" t="s">
        <v>1533</v>
      </c>
      <c r="F6" s="332" t="s">
        <v>1539</v>
      </c>
      <c r="G6" s="332"/>
      <c r="H6" s="332"/>
      <c r="I6" s="332"/>
      <c r="J6" s="332"/>
    </row>
    <row r="7" spans="1:10" x14ac:dyDescent="0.2">
      <c r="A7" s="249">
        <v>1</v>
      </c>
      <c r="B7" s="333" t="s">
        <v>1540</v>
      </c>
      <c r="C7" s="333">
        <v>1.8612521150592216E-2</v>
      </c>
      <c r="D7" s="333">
        <v>2.1482277121374865E-3</v>
      </c>
      <c r="E7" s="333">
        <v>0</v>
      </c>
      <c r="F7" s="333">
        <v>0</v>
      </c>
      <c r="G7" s="333"/>
      <c r="H7" s="341"/>
      <c r="I7" s="341"/>
      <c r="J7" s="341"/>
    </row>
    <row r="8" spans="1:10" x14ac:dyDescent="0.2">
      <c r="A8" s="249">
        <v>2</v>
      </c>
      <c r="B8" s="333" t="s">
        <v>1541</v>
      </c>
      <c r="C8" s="333">
        <v>0.39650310208685841</v>
      </c>
      <c r="D8" s="333">
        <v>1.611170784103115E-2</v>
      </c>
      <c r="E8" s="333">
        <v>0</v>
      </c>
      <c r="F8" s="333">
        <v>0</v>
      </c>
      <c r="G8" s="333"/>
      <c r="H8" s="341"/>
      <c r="I8" s="341"/>
      <c r="J8" s="341"/>
    </row>
    <row r="9" spans="1:10" x14ac:dyDescent="0.2">
      <c r="A9" s="249">
        <v>3</v>
      </c>
      <c r="B9" s="333" t="s">
        <v>1542</v>
      </c>
      <c r="C9" s="333">
        <v>0.31584884376762551</v>
      </c>
      <c r="D9" s="333">
        <v>0.11170784103114931</v>
      </c>
      <c r="E9" s="333">
        <v>0.66666666666666663</v>
      </c>
      <c r="F9" s="333">
        <v>0</v>
      </c>
      <c r="G9" s="333"/>
      <c r="H9" s="341"/>
      <c r="I9" s="341"/>
      <c r="J9" s="341"/>
    </row>
    <row r="10" spans="1:10" x14ac:dyDescent="0.2">
      <c r="A10" s="249">
        <v>4</v>
      </c>
      <c r="B10" s="333" t="s">
        <v>1543</v>
      </c>
      <c r="C10" s="333">
        <v>0.19740552735476594</v>
      </c>
      <c r="D10" s="333">
        <v>0.40494092373791624</v>
      </c>
      <c r="E10" s="333">
        <v>0.33333333333333331</v>
      </c>
      <c r="F10" s="333">
        <v>1</v>
      </c>
      <c r="G10" s="333"/>
      <c r="H10" s="341"/>
      <c r="I10" s="341"/>
      <c r="J10" s="341"/>
    </row>
    <row r="11" spans="1:10" x14ac:dyDescent="0.2">
      <c r="A11" s="249">
        <v>5</v>
      </c>
      <c r="B11" s="333" t="s">
        <v>1544</v>
      </c>
      <c r="C11" s="333">
        <v>6.6553863508178226E-2</v>
      </c>
      <c r="D11" s="333">
        <v>0.3501611170784103</v>
      </c>
      <c r="E11" s="333">
        <v>0</v>
      </c>
      <c r="F11" s="333">
        <v>0</v>
      </c>
      <c r="G11" s="333"/>
      <c r="H11" s="341"/>
      <c r="I11" s="341"/>
      <c r="J11" s="341"/>
    </row>
    <row r="12" spans="1:10" x14ac:dyDescent="0.2">
      <c r="A12" s="249">
        <v>6</v>
      </c>
      <c r="B12" s="333" t="s">
        <v>1545</v>
      </c>
      <c r="C12" s="333">
        <v>3.948110547095319E-3</v>
      </c>
      <c r="D12" s="333">
        <v>0.11493018259935553</v>
      </c>
      <c r="E12" s="333">
        <v>0</v>
      </c>
      <c r="F12" s="333">
        <v>0</v>
      </c>
      <c r="G12" s="333"/>
      <c r="H12" s="341"/>
      <c r="I12" s="341"/>
      <c r="J12" s="341"/>
    </row>
    <row r="13" spans="1:10" x14ac:dyDescent="0.2">
      <c r="B13" s="249" t="s">
        <v>53</v>
      </c>
      <c r="C13" s="333">
        <v>1</v>
      </c>
      <c r="D13" s="333">
        <v>1</v>
      </c>
      <c r="E13" s="333">
        <v>1</v>
      </c>
      <c r="F13" s="333">
        <v>1</v>
      </c>
      <c r="G13" s="333"/>
      <c r="H13" s="341"/>
      <c r="I13" s="341"/>
      <c r="J13" s="341"/>
    </row>
    <row r="14" spans="1:10" x14ac:dyDescent="0.2">
      <c r="C14" s="341"/>
      <c r="D14" s="341"/>
      <c r="E14" s="341"/>
      <c r="F14" s="341"/>
    </row>
    <row r="15" spans="1:10" x14ac:dyDescent="0.2">
      <c r="C15" s="333">
        <f>SUM(C7:C8)</f>
        <v>0.4151156232374506</v>
      </c>
      <c r="D15" s="333">
        <f>SUM(D7:D8)</f>
        <v>1.8259935553168637E-2</v>
      </c>
      <c r="E15" s="333">
        <f>SUM(E11:E12)</f>
        <v>0</v>
      </c>
      <c r="F15" s="332"/>
      <c r="G15" s="332"/>
    </row>
    <row r="16" spans="1:10" x14ac:dyDescent="0.2">
      <c r="C16" s="333">
        <f>SUM(C11:C12)</f>
        <v>7.0501974055273545E-2</v>
      </c>
      <c r="D16" s="332"/>
      <c r="E16" s="332"/>
      <c r="F16" s="332"/>
      <c r="G16" s="332"/>
    </row>
    <row r="17" spans="1:8" x14ac:dyDescent="0.2">
      <c r="C17" s="332"/>
      <c r="D17" s="332"/>
      <c r="E17" s="332"/>
      <c r="F17" s="373"/>
      <c r="G17" s="332"/>
    </row>
    <row r="18" spans="1:8" x14ac:dyDescent="0.2">
      <c r="C18" s="374" t="s">
        <v>1531</v>
      </c>
      <c r="D18" s="374" t="s">
        <v>1532</v>
      </c>
      <c r="E18" s="374" t="s">
        <v>1533</v>
      </c>
      <c r="F18" s="374" t="s">
        <v>1534</v>
      </c>
    </row>
    <row r="19" spans="1:8" x14ac:dyDescent="0.2">
      <c r="A19" s="249">
        <v>1</v>
      </c>
      <c r="B19" s="374" t="s">
        <v>1540</v>
      </c>
      <c r="C19" s="375">
        <f>C28/C$34</f>
        <v>1.8612521150592216E-2</v>
      </c>
      <c r="D19" s="375">
        <f t="shared" ref="C19:E25" si="0">D28/D$34</f>
        <v>2.1482277121374865E-3</v>
      </c>
      <c r="E19" s="375">
        <f t="shared" si="0"/>
        <v>0</v>
      </c>
      <c r="F19" s="375">
        <f t="shared" ref="F19:F25" si="1">IFERROR(F28/F$34, "")</f>
        <v>0</v>
      </c>
    </row>
    <row r="20" spans="1:8" x14ac:dyDescent="0.2">
      <c r="A20" s="249">
        <v>2</v>
      </c>
      <c r="B20" s="374" t="s">
        <v>1541</v>
      </c>
      <c r="C20" s="375">
        <f>C29/C$34</f>
        <v>0.39650310208685841</v>
      </c>
      <c r="D20" s="375">
        <f t="shared" si="0"/>
        <v>1.611170784103115E-2</v>
      </c>
      <c r="E20" s="375">
        <f t="shared" si="0"/>
        <v>0</v>
      </c>
      <c r="F20" s="375">
        <f t="shared" si="1"/>
        <v>0</v>
      </c>
    </row>
    <row r="21" spans="1:8" ht="15" customHeight="1" x14ac:dyDescent="0.2">
      <c r="A21" s="249">
        <v>3</v>
      </c>
      <c r="B21" s="374" t="s">
        <v>1542</v>
      </c>
      <c r="C21" s="375">
        <f t="shared" si="0"/>
        <v>0.31584884376762551</v>
      </c>
      <c r="D21" s="375">
        <f t="shared" si="0"/>
        <v>0.11170784103114931</v>
      </c>
      <c r="E21" s="375">
        <f t="shared" si="0"/>
        <v>0.66666666666666663</v>
      </c>
      <c r="F21" s="375">
        <f t="shared" si="1"/>
        <v>0</v>
      </c>
    </row>
    <row r="22" spans="1:8" ht="15" customHeight="1" x14ac:dyDescent="0.2">
      <c r="A22" s="249">
        <v>4</v>
      </c>
      <c r="B22" s="374" t="s">
        <v>1543</v>
      </c>
      <c r="C22" s="375">
        <f t="shared" si="0"/>
        <v>0.19740552735476594</v>
      </c>
      <c r="D22" s="375">
        <f t="shared" si="0"/>
        <v>0.40494092373791624</v>
      </c>
      <c r="E22" s="375">
        <f t="shared" si="0"/>
        <v>0.33333333333333331</v>
      </c>
      <c r="F22" s="375">
        <f t="shared" si="1"/>
        <v>1</v>
      </c>
    </row>
    <row r="23" spans="1:8" ht="15" customHeight="1" x14ac:dyDescent="0.2">
      <c r="A23" s="249">
        <v>5</v>
      </c>
      <c r="B23" s="374" t="s">
        <v>1544</v>
      </c>
      <c r="C23" s="375">
        <f t="shared" si="0"/>
        <v>6.6553863508178226E-2</v>
      </c>
      <c r="D23" s="375">
        <f t="shared" si="0"/>
        <v>0.3501611170784103</v>
      </c>
      <c r="E23" s="375">
        <f t="shared" si="0"/>
        <v>0</v>
      </c>
      <c r="F23" s="375">
        <f t="shared" si="1"/>
        <v>0</v>
      </c>
    </row>
    <row r="24" spans="1:8" ht="15" customHeight="1" x14ac:dyDescent="0.2">
      <c r="A24" s="249">
        <v>6</v>
      </c>
      <c r="B24" s="374" t="s">
        <v>1545</v>
      </c>
      <c r="C24" s="375">
        <f t="shared" si="0"/>
        <v>3.948110547095319E-3</v>
      </c>
      <c r="D24" s="375">
        <f t="shared" si="0"/>
        <v>0.11493018259935553</v>
      </c>
      <c r="E24" s="375">
        <f t="shared" si="0"/>
        <v>0</v>
      </c>
      <c r="F24" s="375">
        <f t="shared" si="1"/>
        <v>0</v>
      </c>
    </row>
    <row r="25" spans="1:8" ht="15" customHeight="1" x14ac:dyDescent="0.2">
      <c r="B25" s="374" t="s">
        <v>53</v>
      </c>
      <c r="C25" s="375">
        <f t="shared" si="0"/>
        <v>1</v>
      </c>
      <c r="D25" s="375">
        <f t="shared" si="0"/>
        <v>1</v>
      </c>
      <c r="E25" s="375">
        <f t="shared" si="0"/>
        <v>1</v>
      </c>
      <c r="F25" s="375">
        <f t="shared" si="1"/>
        <v>1</v>
      </c>
    </row>
    <row r="26" spans="1:8" ht="15" customHeight="1" x14ac:dyDescent="0.2"/>
    <row r="27" spans="1:8" ht="15" customHeight="1" x14ac:dyDescent="0.2">
      <c r="C27" s="374" t="s">
        <v>1531</v>
      </c>
      <c r="D27" s="374" t="s">
        <v>1532</v>
      </c>
      <c r="E27" s="374" t="s">
        <v>1533</v>
      </c>
      <c r="F27" s="374" t="s">
        <v>1534</v>
      </c>
      <c r="G27" s="374" t="s">
        <v>53</v>
      </c>
      <c r="H27" s="249" t="s">
        <v>1546</v>
      </c>
    </row>
    <row r="28" spans="1:8" ht="15" customHeight="1" x14ac:dyDescent="0.2">
      <c r="A28" s="249">
        <v>1</v>
      </c>
      <c r="B28" s="374" t="s">
        <v>1540</v>
      </c>
      <c r="C28" s="249">
        <v>33</v>
      </c>
      <c r="D28" s="249">
        <v>2</v>
      </c>
      <c r="G28" s="249">
        <f>SUM(C28:F28)</f>
        <v>35</v>
      </c>
      <c r="H28" s="249" t="b">
        <f>IF(G39=G28,TRUE,FALSE)</f>
        <v>1</v>
      </c>
    </row>
    <row r="29" spans="1:8" ht="15" customHeight="1" x14ac:dyDescent="0.2">
      <c r="A29" s="249">
        <v>2</v>
      </c>
      <c r="B29" s="374" t="s">
        <v>1541</v>
      </c>
      <c r="C29" s="249">
        <v>703</v>
      </c>
      <c r="D29" s="249">
        <v>15</v>
      </c>
      <c r="G29" s="249">
        <f t="shared" ref="G29:G34" si="2">SUM(C29:F29)</f>
        <v>718</v>
      </c>
      <c r="H29" s="249" t="b">
        <f>IF(G41=G29,TRUE,FALSE)</f>
        <v>1</v>
      </c>
    </row>
    <row r="30" spans="1:8" x14ac:dyDescent="0.2">
      <c r="A30" s="249">
        <v>3</v>
      </c>
      <c r="B30" s="374" t="s">
        <v>1542</v>
      </c>
      <c r="C30" s="249">
        <v>560</v>
      </c>
      <c r="D30" s="249">
        <v>104</v>
      </c>
      <c r="E30" s="249">
        <v>6</v>
      </c>
      <c r="G30" s="249">
        <f t="shared" si="2"/>
        <v>670</v>
      </c>
      <c r="H30" s="249" t="b">
        <f>IF(G44=G30,TRUE,FALSE)</f>
        <v>1</v>
      </c>
    </row>
    <row r="31" spans="1:8" x14ac:dyDescent="0.2">
      <c r="A31" s="249">
        <v>4</v>
      </c>
      <c r="B31" s="374" t="s">
        <v>1543</v>
      </c>
      <c r="C31" s="249">
        <v>350</v>
      </c>
      <c r="D31" s="249">
        <v>377</v>
      </c>
      <c r="E31" s="249">
        <v>3</v>
      </c>
      <c r="F31" s="249">
        <v>1</v>
      </c>
      <c r="G31" s="249">
        <f t="shared" si="2"/>
        <v>731</v>
      </c>
      <c r="H31" s="249" t="b">
        <f>IF(G40=G31,TRUE,FALSE)</f>
        <v>1</v>
      </c>
    </row>
    <row r="32" spans="1:8" x14ac:dyDescent="0.2">
      <c r="A32" s="249">
        <v>5</v>
      </c>
      <c r="B32" s="374" t="s">
        <v>1544</v>
      </c>
      <c r="C32" s="249">
        <v>118</v>
      </c>
      <c r="D32" s="249">
        <v>326</v>
      </c>
      <c r="G32" s="249">
        <f t="shared" si="2"/>
        <v>444</v>
      </c>
      <c r="H32" s="249" t="b">
        <f>IF(G42=G32,TRUE,FALSE)</f>
        <v>1</v>
      </c>
    </row>
    <row r="33" spans="1:9" x14ac:dyDescent="0.2">
      <c r="A33" s="249">
        <v>6</v>
      </c>
      <c r="B33" s="374" t="s">
        <v>1545</v>
      </c>
      <c r="C33" s="249">
        <v>7</v>
      </c>
      <c r="D33" s="249">
        <v>107</v>
      </c>
      <c r="G33" s="249">
        <f t="shared" si="2"/>
        <v>114</v>
      </c>
      <c r="H33" s="249" t="b">
        <f>IF(G43=G33,TRUE,FALSE)</f>
        <v>1</v>
      </c>
    </row>
    <row r="34" spans="1:9" x14ac:dyDescent="0.2">
      <c r="B34" s="374" t="s">
        <v>53</v>
      </c>
      <c r="C34" s="249">
        <v>1773</v>
      </c>
      <c r="D34" s="249">
        <v>931</v>
      </c>
      <c r="E34" s="249">
        <v>9</v>
      </c>
      <c r="F34" s="249">
        <v>1</v>
      </c>
      <c r="G34" s="249">
        <f t="shared" si="2"/>
        <v>2714</v>
      </c>
      <c r="H34" s="249" t="b">
        <f>IF(G45=G34,TRUE,FALSE)</f>
        <v>1</v>
      </c>
    </row>
    <row r="38" spans="1:9" x14ac:dyDescent="0.2">
      <c r="C38" s="249" t="s">
        <v>1531</v>
      </c>
      <c r="D38" s="249" t="s">
        <v>1532</v>
      </c>
      <c r="E38" s="249" t="s">
        <v>1533</v>
      </c>
      <c r="F38" s="249" t="s">
        <v>1534</v>
      </c>
      <c r="G38" s="249" t="s">
        <v>299</v>
      </c>
      <c r="H38" s="249" t="s">
        <v>53</v>
      </c>
      <c r="I38" s="249" t="s">
        <v>1546</v>
      </c>
    </row>
    <row r="39" spans="1:9" ht="15" customHeight="1" x14ac:dyDescent="0.2">
      <c r="B39" s="249" t="s">
        <v>1540</v>
      </c>
      <c r="C39" s="249">
        <v>33</v>
      </c>
      <c r="D39" s="249">
        <v>2</v>
      </c>
      <c r="G39" s="249">
        <f>G51</f>
        <v>35</v>
      </c>
      <c r="H39" s="249">
        <f t="shared" ref="H39:H45" si="3">SUM(C39:F39)</f>
        <v>35</v>
      </c>
      <c r="I39" s="249" t="b">
        <f>IF(G39=H39,TRUE,FALSE)</f>
        <v>1</v>
      </c>
    </row>
    <row r="40" spans="1:9" ht="15" customHeight="1" x14ac:dyDescent="0.2">
      <c r="B40" s="249" t="s">
        <v>1543</v>
      </c>
      <c r="C40" s="249">
        <v>350</v>
      </c>
      <c r="D40" s="249">
        <v>377</v>
      </c>
      <c r="E40" s="249">
        <v>3</v>
      </c>
      <c r="F40" s="249">
        <v>1</v>
      </c>
      <c r="G40" s="249">
        <f t="shared" ref="G40:G45" si="4">G52</f>
        <v>731</v>
      </c>
      <c r="H40" s="249">
        <f t="shared" si="3"/>
        <v>731</v>
      </c>
      <c r="I40" s="249" t="b">
        <f t="shared" ref="I40:I45" si="5">IF(G40=H40,TRUE,FALSE)</f>
        <v>1</v>
      </c>
    </row>
    <row r="41" spans="1:9" ht="15" customHeight="1" x14ac:dyDescent="0.2">
      <c r="B41" s="249" t="s">
        <v>1541</v>
      </c>
      <c r="C41" s="249">
        <v>703</v>
      </c>
      <c r="D41" s="249">
        <v>15</v>
      </c>
      <c r="G41" s="249">
        <f t="shared" si="4"/>
        <v>718</v>
      </c>
      <c r="H41" s="249">
        <f t="shared" si="3"/>
        <v>718</v>
      </c>
      <c r="I41" s="249" t="b">
        <f t="shared" si="5"/>
        <v>1</v>
      </c>
    </row>
    <row r="42" spans="1:9" ht="15" customHeight="1" x14ac:dyDescent="0.2">
      <c r="B42" s="249" t="s">
        <v>1544</v>
      </c>
      <c r="C42" s="249">
        <v>118</v>
      </c>
      <c r="D42" s="249">
        <v>326</v>
      </c>
      <c r="G42" s="249">
        <f t="shared" si="4"/>
        <v>444</v>
      </c>
      <c r="H42" s="249">
        <f t="shared" si="3"/>
        <v>444</v>
      </c>
      <c r="I42" s="249" t="b">
        <f t="shared" si="5"/>
        <v>1</v>
      </c>
    </row>
    <row r="43" spans="1:9" ht="15" customHeight="1" x14ac:dyDescent="0.2">
      <c r="B43" s="249" t="s">
        <v>1545</v>
      </c>
      <c r="C43" s="249">
        <v>7</v>
      </c>
      <c r="D43" s="249">
        <v>107</v>
      </c>
      <c r="G43" s="249">
        <f t="shared" si="4"/>
        <v>114</v>
      </c>
      <c r="H43" s="249">
        <f t="shared" si="3"/>
        <v>114</v>
      </c>
      <c r="I43" s="249" t="b">
        <f t="shared" si="5"/>
        <v>1</v>
      </c>
    </row>
    <row r="44" spans="1:9" ht="15" customHeight="1" x14ac:dyDescent="0.2">
      <c r="B44" s="249" t="s">
        <v>1542</v>
      </c>
      <c r="C44" s="249">
        <v>560</v>
      </c>
      <c r="D44" s="249">
        <v>104</v>
      </c>
      <c r="E44" s="249">
        <v>6</v>
      </c>
      <c r="G44" s="249">
        <f t="shared" si="4"/>
        <v>670</v>
      </c>
      <c r="H44" s="249">
        <f t="shared" si="3"/>
        <v>670</v>
      </c>
      <c r="I44" s="249" t="b">
        <f t="shared" si="5"/>
        <v>1</v>
      </c>
    </row>
    <row r="45" spans="1:9" ht="15" customHeight="1" x14ac:dyDescent="0.2">
      <c r="B45" s="249" t="s">
        <v>53</v>
      </c>
      <c r="C45" s="249">
        <v>1773</v>
      </c>
      <c r="D45" s="249">
        <v>931</v>
      </c>
      <c r="E45" s="249">
        <v>9</v>
      </c>
      <c r="F45" s="249">
        <v>1</v>
      </c>
      <c r="G45" s="249">
        <f t="shared" si="4"/>
        <v>2714</v>
      </c>
      <c r="H45" s="249">
        <f t="shared" si="3"/>
        <v>2714</v>
      </c>
      <c r="I45" s="249" t="b">
        <f t="shared" si="5"/>
        <v>1</v>
      </c>
    </row>
    <row r="47" spans="1:9" ht="15" customHeight="1" x14ac:dyDescent="0.2"/>
    <row r="48" spans="1:9" ht="15" customHeight="1" x14ac:dyDescent="0.2">
      <c r="B48" s="376"/>
    </row>
    <row r="49" spans="2:7" ht="15" customHeight="1" x14ac:dyDescent="0.2"/>
    <row r="50" spans="2:7" ht="15" customHeight="1" x14ac:dyDescent="0.2">
      <c r="B50" s="249" t="s">
        <v>1538</v>
      </c>
      <c r="C50" s="249" t="s">
        <v>1532</v>
      </c>
      <c r="D50" s="249" t="s">
        <v>1537</v>
      </c>
      <c r="E50" s="249" t="s">
        <v>1533</v>
      </c>
      <c r="F50" s="249" t="s">
        <v>1531</v>
      </c>
      <c r="G50" s="249" t="s">
        <v>53</v>
      </c>
    </row>
    <row r="51" spans="2:7" ht="15" customHeight="1" x14ac:dyDescent="0.2">
      <c r="B51" s="249" t="s">
        <v>1540</v>
      </c>
      <c r="C51" s="249">
        <v>2</v>
      </c>
      <c r="F51" s="249">
        <v>33</v>
      </c>
      <c r="G51" s="249">
        <f t="shared" ref="G51:G57" si="6">SUM(C51:F51)</f>
        <v>35</v>
      </c>
    </row>
    <row r="52" spans="2:7" ht="15" customHeight="1" x14ac:dyDescent="0.2">
      <c r="B52" s="249" t="s">
        <v>1543</v>
      </c>
      <c r="C52" s="249">
        <v>377</v>
      </c>
      <c r="D52" s="249">
        <v>1</v>
      </c>
      <c r="E52" s="249">
        <v>3</v>
      </c>
      <c r="F52" s="249">
        <v>350</v>
      </c>
      <c r="G52" s="249">
        <f t="shared" si="6"/>
        <v>731</v>
      </c>
    </row>
    <row r="53" spans="2:7" ht="15" customHeight="1" x14ac:dyDescent="0.2">
      <c r="B53" s="249" t="s">
        <v>1541</v>
      </c>
      <c r="C53" s="249">
        <v>15</v>
      </c>
      <c r="F53" s="249">
        <v>703</v>
      </c>
      <c r="G53" s="249">
        <f t="shared" si="6"/>
        <v>718</v>
      </c>
    </row>
    <row r="54" spans="2:7" ht="15" customHeight="1" x14ac:dyDescent="0.2">
      <c r="B54" s="249" t="s">
        <v>1544</v>
      </c>
      <c r="C54" s="249">
        <v>326</v>
      </c>
      <c r="F54" s="249">
        <v>118</v>
      </c>
      <c r="G54" s="249">
        <f t="shared" si="6"/>
        <v>444</v>
      </c>
    </row>
    <row r="55" spans="2:7" ht="15" customHeight="1" x14ac:dyDescent="0.2">
      <c r="B55" s="249" t="s">
        <v>1545</v>
      </c>
      <c r="C55" s="249">
        <v>107</v>
      </c>
      <c r="F55" s="249">
        <v>7</v>
      </c>
      <c r="G55" s="249">
        <f t="shared" si="6"/>
        <v>114</v>
      </c>
    </row>
    <row r="56" spans="2:7" ht="15" customHeight="1" x14ac:dyDescent="0.2">
      <c r="B56" s="249" t="s">
        <v>1542</v>
      </c>
      <c r="C56" s="249">
        <v>104</v>
      </c>
      <c r="E56" s="249">
        <v>6</v>
      </c>
      <c r="F56" s="249">
        <v>560</v>
      </c>
      <c r="G56" s="249">
        <f t="shared" si="6"/>
        <v>670</v>
      </c>
    </row>
    <row r="57" spans="2:7" ht="15" customHeight="1" x14ac:dyDescent="0.2">
      <c r="B57" s="249" t="s">
        <v>53</v>
      </c>
      <c r="C57" s="249">
        <v>931</v>
      </c>
      <c r="D57" s="249">
        <v>1</v>
      </c>
      <c r="E57" s="249">
        <v>9</v>
      </c>
      <c r="F57" s="249">
        <v>1773</v>
      </c>
      <c r="G57" s="249">
        <f t="shared" si="6"/>
        <v>2714</v>
      </c>
    </row>
    <row r="58" spans="2:7" ht="15" customHeight="1" x14ac:dyDescent="0.2"/>
    <row r="59" spans="2:7" ht="15" customHeight="1" x14ac:dyDescent="0.2"/>
    <row r="60" spans="2:7" ht="15" customHeight="1" x14ac:dyDescent="0.2"/>
    <row r="61" spans="2:7" ht="15" customHeight="1" x14ac:dyDescent="0.2"/>
    <row r="62" spans="2:7" ht="15" customHeight="1" x14ac:dyDescent="0.2"/>
    <row r="63" spans="2:7" ht="15" customHeight="1" x14ac:dyDescent="0.2"/>
    <row r="64" spans="2:7"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sheetData>
  <mergeCells count="1">
    <mergeCell ref="H1:I1"/>
  </mergeCells>
  <hyperlinks>
    <hyperlink ref="H1:I1" location="Index!A1" display="Regresar al Índice" xr:uid="{E582C9B3-F5C7-445F-8F4F-86D2D72B540C}"/>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1258F-55CD-4A42-8D98-6E553229224C}">
  <sheetPr codeName="Hoja68"/>
  <dimension ref="A1:M128"/>
  <sheetViews>
    <sheetView workbookViewId="0">
      <selection activeCell="A2" sqref="A2"/>
    </sheetView>
  </sheetViews>
  <sheetFormatPr baseColWidth="10" defaultRowHeight="12.75" x14ac:dyDescent="0.2"/>
  <cols>
    <col min="1" max="16384" width="11.42578125" style="347"/>
  </cols>
  <sheetData>
    <row r="1" spans="1:13" x14ac:dyDescent="0.2">
      <c r="A1" s="107" t="s">
        <v>1694</v>
      </c>
      <c r="B1" s="347" t="s">
        <v>54</v>
      </c>
      <c r="C1" s="347" t="s">
        <v>54</v>
      </c>
      <c r="D1" s="347" t="s">
        <v>54</v>
      </c>
      <c r="E1" s="347" t="s">
        <v>54</v>
      </c>
      <c r="F1" s="347" t="s">
        <v>54</v>
      </c>
      <c r="G1" s="347" t="s">
        <v>54</v>
      </c>
      <c r="H1" s="409" t="s">
        <v>38</v>
      </c>
      <c r="I1" s="409"/>
    </row>
    <row r="2" spans="1:13" x14ac:dyDescent="0.2">
      <c r="A2" s="347" t="s">
        <v>55</v>
      </c>
      <c r="B2" s="347" t="s">
        <v>54</v>
      </c>
      <c r="C2" s="347" t="s">
        <v>54</v>
      </c>
      <c r="D2" s="347" t="s">
        <v>54</v>
      </c>
      <c r="E2" s="347" t="s">
        <v>54</v>
      </c>
      <c r="F2" s="347" t="s">
        <v>54</v>
      </c>
      <c r="G2" s="347" t="s">
        <v>54</v>
      </c>
      <c r="H2" s="347" t="s">
        <v>54</v>
      </c>
    </row>
    <row r="6" spans="1:13" x14ac:dyDescent="0.2">
      <c r="A6" s="347" t="s">
        <v>300</v>
      </c>
      <c r="B6" s="347" t="s">
        <v>344</v>
      </c>
      <c r="C6" s="347" t="s">
        <v>56</v>
      </c>
      <c r="D6" s="347" t="s">
        <v>452</v>
      </c>
      <c r="E6" s="347" t="s">
        <v>453</v>
      </c>
      <c r="F6" s="347" t="s">
        <v>1</v>
      </c>
      <c r="G6" s="347" t="s">
        <v>57</v>
      </c>
      <c r="H6" s="347" t="s">
        <v>58</v>
      </c>
      <c r="I6" s="347" t="s">
        <v>59</v>
      </c>
      <c r="J6" s="347" t="s">
        <v>60</v>
      </c>
      <c r="K6" s="347" t="s">
        <v>454</v>
      </c>
      <c r="L6" s="347" t="s">
        <v>455</v>
      </c>
      <c r="M6" s="347" t="s">
        <v>456</v>
      </c>
    </row>
    <row r="7" spans="1:13" x14ac:dyDescent="0.2">
      <c r="A7" s="347" t="s">
        <v>61</v>
      </c>
      <c r="B7" s="347" t="s">
        <v>62</v>
      </c>
      <c r="C7" s="347">
        <v>80.8927820181501</v>
      </c>
      <c r="D7" s="347">
        <v>81.002269999999996</v>
      </c>
      <c r="E7" s="347">
        <v>76.225970000000004</v>
      </c>
      <c r="F7" s="367">
        <v>3.2545700000000002</v>
      </c>
      <c r="G7" s="367">
        <v>3.3545099999999999</v>
      </c>
      <c r="H7" s="367">
        <v>5.9303299999999997</v>
      </c>
      <c r="I7" s="347">
        <v>0.45662999999999998</v>
      </c>
      <c r="J7" s="347">
        <v>0.27533000000000002</v>
      </c>
      <c r="K7" s="347">
        <v>0.57784000000000002</v>
      </c>
      <c r="L7" s="347">
        <v>1.08246</v>
      </c>
      <c r="M7" s="347">
        <v>0.48125000000000001</v>
      </c>
    </row>
    <row r="8" spans="1:13" x14ac:dyDescent="0.2">
      <c r="A8" s="347" t="s">
        <v>54</v>
      </c>
      <c r="B8" s="347" t="s">
        <v>63</v>
      </c>
      <c r="C8" s="347">
        <v>81.290942965322401</v>
      </c>
      <c r="D8" s="347">
        <v>81.448670000000007</v>
      </c>
      <c r="E8" s="347">
        <v>76.580719999999999</v>
      </c>
      <c r="F8" s="367">
        <v>3.5522900000000002</v>
      </c>
      <c r="G8" s="367">
        <v>3.6920700000000002</v>
      </c>
      <c r="H8" s="367">
        <v>6.1743100000000002</v>
      </c>
      <c r="I8" s="347">
        <v>0.55108999999999997</v>
      </c>
      <c r="J8" s="347">
        <v>0.30259000000000003</v>
      </c>
      <c r="K8" s="347">
        <v>1.01024</v>
      </c>
      <c r="L8" s="347">
        <v>0.46539999999999998</v>
      </c>
      <c r="M8" s="347">
        <v>0.50051999999999996</v>
      </c>
    </row>
    <row r="9" spans="1:13" x14ac:dyDescent="0.2">
      <c r="A9" s="347" t="s">
        <v>54</v>
      </c>
      <c r="B9" s="347" t="s">
        <v>64</v>
      </c>
      <c r="C9" s="347">
        <v>81.887433139010795</v>
      </c>
      <c r="D9" s="347">
        <v>82.092449999999999</v>
      </c>
      <c r="E9" s="347">
        <v>76.870040000000003</v>
      </c>
      <c r="F9" s="367">
        <v>4.2522700000000002</v>
      </c>
      <c r="G9" s="367">
        <v>4.3492899999999999</v>
      </c>
      <c r="H9" s="367">
        <v>6.3327200000000001</v>
      </c>
      <c r="I9" s="347">
        <v>0.79042000000000001</v>
      </c>
      <c r="J9" s="347">
        <v>0.35541</v>
      </c>
      <c r="K9" s="347">
        <v>1.3458699999999999</v>
      </c>
      <c r="L9" s="347">
        <v>0.37779000000000001</v>
      </c>
      <c r="M9" s="347">
        <v>0.51300000000000001</v>
      </c>
    </row>
    <row r="10" spans="1:13" x14ac:dyDescent="0.2">
      <c r="A10" s="347" t="s">
        <v>54</v>
      </c>
      <c r="B10" s="347" t="s">
        <v>65</v>
      </c>
      <c r="C10" s="347">
        <v>81.941522928060607</v>
      </c>
      <c r="D10" s="347">
        <v>82.305779999999999</v>
      </c>
      <c r="E10" s="347">
        <v>77.140060000000005</v>
      </c>
      <c r="F10" s="367">
        <v>4.6494200000000001</v>
      </c>
      <c r="G10" s="367">
        <v>4.5427799999999996</v>
      </c>
      <c r="H10" s="367">
        <v>6.3485300000000002</v>
      </c>
      <c r="I10" s="347">
        <v>0.25986999999999999</v>
      </c>
      <c r="J10" s="347">
        <v>0.37090000000000001</v>
      </c>
      <c r="K10" s="347">
        <v>1.0523400000000001</v>
      </c>
      <c r="L10" s="347">
        <v>0.35127999999999998</v>
      </c>
      <c r="M10" s="347">
        <v>0.51424999999999998</v>
      </c>
    </row>
    <row r="11" spans="1:13" x14ac:dyDescent="0.2">
      <c r="A11" s="347" t="s">
        <v>54</v>
      </c>
      <c r="B11" s="347" t="s">
        <v>66</v>
      </c>
      <c r="C11" s="347">
        <v>81.668820241601097</v>
      </c>
      <c r="D11" s="347">
        <v>82.42877</v>
      </c>
      <c r="E11" s="347">
        <v>77.482420000000005</v>
      </c>
      <c r="F11" s="367">
        <v>4.6314200000000003</v>
      </c>
      <c r="G11" s="367">
        <v>4.6555999999999997</v>
      </c>
      <c r="H11" s="367">
        <v>6.0250700000000004</v>
      </c>
      <c r="I11" s="347">
        <v>0.14943000000000001</v>
      </c>
      <c r="J11" s="347">
        <v>0.37992999999999999</v>
      </c>
      <c r="K11" s="347">
        <v>0.40967999999999999</v>
      </c>
      <c r="L11" s="347">
        <v>0.44380999999999998</v>
      </c>
      <c r="M11" s="347">
        <v>0.48874000000000001</v>
      </c>
    </row>
    <row r="12" spans="1:13" x14ac:dyDescent="0.2">
      <c r="A12" s="347" t="s">
        <v>54</v>
      </c>
      <c r="B12" s="347" t="s">
        <v>67</v>
      </c>
      <c r="C12" s="347">
        <v>81.619237934972006</v>
      </c>
      <c r="D12" s="347">
        <v>82.260990000000007</v>
      </c>
      <c r="E12" s="347">
        <v>77.498260000000002</v>
      </c>
      <c r="F12" s="367">
        <v>4.0880299999999998</v>
      </c>
      <c r="G12" s="367">
        <v>3.9207000000000001</v>
      </c>
      <c r="H12" s="367">
        <v>5.1428900000000004</v>
      </c>
      <c r="I12" s="347">
        <v>-0.20354</v>
      </c>
      <c r="J12" s="347">
        <v>0.32100000000000001</v>
      </c>
      <c r="K12" s="347">
        <v>-5.4420000000000003E-2</v>
      </c>
      <c r="L12" s="347">
        <v>2.0449999999999999E-2</v>
      </c>
      <c r="M12" s="347">
        <v>0.41879</v>
      </c>
    </row>
    <row r="13" spans="1:13" x14ac:dyDescent="0.2">
      <c r="A13" s="347" t="s">
        <v>54</v>
      </c>
      <c r="B13" s="347" t="s">
        <v>68</v>
      </c>
      <c r="C13" s="347">
        <v>81.5921930404471</v>
      </c>
      <c r="D13" s="347">
        <v>82.07423</v>
      </c>
      <c r="E13" s="347">
        <v>77.478279999999998</v>
      </c>
      <c r="F13" s="367">
        <v>3.47262</v>
      </c>
      <c r="G13" s="367">
        <v>2.9805700000000002</v>
      </c>
      <c r="H13" s="367">
        <v>4.3328199999999999</v>
      </c>
      <c r="I13" s="347">
        <v>-0.22703000000000001</v>
      </c>
      <c r="J13" s="347">
        <v>0.24504999999999999</v>
      </c>
      <c r="K13" s="347">
        <v>-0.43010999999999999</v>
      </c>
      <c r="L13" s="347">
        <v>-2.5780000000000001E-2</v>
      </c>
      <c r="M13" s="347">
        <v>0.35409000000000002</v>
      </c>
    </row>
    <row r="14" spans="1:13" x14ac:dyDescent="0.2">
      <c r="A14" s="347" t="s">
        <v>54</v>
      </c>
      <c r="B14" s="347" t="s">
        <v>69</v>
      </c>
      <c r="C14" s="347">
        <v>81.824328385119301</v>
      </c>
      <c r="D14" s="347">
        <v>82.263270000000006</v>
      </c>
      <c r="E14" s="347">
        <v>77.954269999999994</v>
      </c>
      <c r="F14" s="367">
        <v>3.4565299999999999</v>
      </c>
      <c r="G14" s="367">
        <v>2.91777</v>
      </c>
      <c r="H14" s="367">
        <v>4.8182299999999998</v>
      </c>
      <c r="I14" s="347">
        <v>0.23032</v>
      </c>
      <c r="J14" s="347">
        <v>0.23995</v>
      </c>
      <c r="K14" s="347">
        <v>2.7699999999999999E-3</v>
      </c>
      <c r="L14" s="347">
        <v>0.61434999999999995</v>
      </c>
      <c r="M14" s="347">
        <v>0.39291999999999999</v>
      </c>
    </row>
    <row r="15" spans="1:13" x14ac:dyDescent="0.2">
      <c r="A15" s="347" t="s">
        <v>54</v>
      </c>
      <c r="B15" s="347" t="s">
        <v>70</v>
      </c>
      <c r="C15" s="347">
        <v>82.132339683875202</v>
      </c>
      <c r="D15" s="347">
        <v>82.672470000000004</v>
      </c>
      <c r="E15" s="347">
        <v>78.476420000000005</v>
      </c>
      <c r="F15" s="367">
        <v>3.3902999999999999</v>
      </c>
      <c r="G15" s="367">
        <v>3.0012099999999999</v>
      </c>
      <c r="H15" s="367">
        <v>4.7384000000000004</v>
      </c>
      <c r="I15" s="347">
        <v>0.49742999999999998</v>
      </c>
      <c r="J15" s="347">
        <v>0.24673</v>
      </c>
      <c r="K15" s="347">
        <v>0.72889000000000004</v>
      </c>
      <c r="L15" s="347">
        <v>0.66981000000000002</v>
      </c>
      <c r="M15" s="347">
        <v>0.38653999999999999</v>
      </c>
    </row>
    <row r="16" spans="1:13" x14ac:dyDescent="0.2">
      <c r="A16" s="347" t="s">
        <v>54</v>
      </c>
      <c r="B16" s="347" t="s">
        <v>71</v>
      </c>
      <c r="C16" s="347">
        <v>82.522988160346202</v>
      </c>
      <c r="D16" s="347">
        <v>82.732439999999997</v>
      </c>
      <c r="E16" s="347">
        <v>79.267899999999997</v>
      </c>
      <c r="F16" s="367">
        <v>3.3591099999999998</v>
      </c>
      <c r="G16" s="367">
        <v>2.7610100000000002</v>
      </c>
      <c r="H16" s="367">
        <v>5.6597200000000001</v>
      </c>
      <c r="I16" s="347">
        <v>7.2550000000000003E-2</v>
      </c>
      <c r="J16" s="347">
        <v>0.22722000000000001</v>
      </c>
      <c r="K16" s="347">
        <v>0.57033</v>
      </c>
      <c r="L16" s="347">
        <v>1.0085599999999999</v>
      </c>
      <c r="M16" s="347">
        <v>0.45983000000000002</v>
      </c>
    </row>
    <row r="17" spans="1:13" x14ac:dyDescent="0.2">
      <c r="A17" s="347" t="s">
        <v>54</v>
      </c>
      <c r="B17" s="347" t="s">
        <v>72</v>
      </c>
      <c r="C17" s="347">
        <v>83.292265160165897</v>
      </c>
      <c r="D17" s="347">
        <v>83.024730000000005</v>
      </c>
      <c r="E17" s="347">
        <v>79.276160000000004</v>
      </c>
      <c r="F17" s="367">
        <v>3.61869</v>
      </c>
      <c r="G17" s="367">
        <v>3.0890599999999999</v>
      </c>
      <c r="H17" s="367">
        <v>5.6736500000000003</v>
      </c>
      <c r="I17" s="347">
        <v>0.35328999999999999</v>
      </c>
      <c r="J17" s="347">
        <v>0.25385000000000002</v>
      </c>
      <c r="K17" s="347">
        <v>0.42609000000000002</v>
      </c>
      <c r="L17" s="347">
        <v>1.043E-2</v>
      </c>
      <c r="M17" s="347">
        <v>0.46094000000000002</v>
      </c>
    </row>
    <row r="18" spans="1:13" x14ac:dyDescent="0.2">
      <c r="A18" s="347" t="s">
        <v>54</v>
      </c>
      <c r="B18" s="347" t="s">
        <v>73</v>
      </c>
      <c r="C18" s="347">
        <v>83.770058296772604</v>
      </c>
      <c r="D18" s="347">
        <v>83.623720000000006</v>
      </c>
      <c r="E18" s="347">
        <v>79.117729999999995</v>
      </c>
      <c r="F18" s="367">
        <v>3.97404</v>
      </c>
      <c r="G18" s="367">
        <v>3.7076799999999999</v>
      </c>
      <c r="H18" s="367">
        <v>4.9171899999999997</v>
      </c>
      <c r="I18" s="347">
        <v>0.72145999999999999</v>
      </c>
      <c r="J18" s="347">
        <v>0.30384</v>
      </c>
      <c r="K18" s="347">
        <v>1.0772999999999999</v>
      </c>
      <c r="L18" s="347">
        <v>-0.19985</v>
      </c>
      <c r="M18" s="347">
        <v>0.40081</v>
      </c>
    </row>
    <row r="19" spans="1:13" x14ac:dyDescent="0.2">
      <c r="A19" s="347" t="s">
        <v>74</v>
      </c>
      <c r="B19" s="347" t="s">
        <v>62</v>
      </c>
      <c r="C19" s="347">
        <v>84.519051625698694</v>
      </c>
      <c r="D19" s="347">
        <v>84.357849999999999</v>
      </c>
      <c r="E19" s="347">
        <v>79.785219999999995</v>
      </c>
      <c r="F19" s="367">
        <v>4.4828099999999997</v>
      </c>
      <c r="G19" s="367">
        <v>4.1425700000000001</v>
      </c>
      <c r="H19" s="367">
        <v>4.66934</v>
      </c>
      <c r="I19" s="347">
        <v>0.87788999999999995</v>
      </c>
      <c r="J19" s="347">
        <v>0.33883000000000002</v>
      </c>
      <c r="K19" s="347">
        <v>1.6056900000000001</v>
      </c>
      <c r="L19" s="347">
        <v>0.84367000000000003</v>
      </c>
      <c r="M19" s="347">
        <v>0.38102000000000003</v>
      </c>
    </row>
    <row r="20" spans="1:13" x14ac:dyDescent="0.2">
      <c r="A20" s="347" t="s">
        <v>54</v>
      </c>
      <c r="B20" s="347" t="s">
        <v>63</v>
      </c>
      <c r="C20" s="347">
        <v>84.733157040687601</v>
      </c>
      <c r="D20" s="347">
        <v>84.74503</v>
      </c>
      <c r="E20" s="347">
        <v>80.448570000000004</v>
      </c>
      <c r="F20" s="367">
        <v>4.2344400000000002</v>
      </c>
      <c r="G20" s="367">
        <v>4.0471599999999999</v>
      </c>
      <c r="H20" s="367">
        <v>5.0506900000000003</v>
      </c>
      <c r="I20" s="347">
        <v>0.45898</v>
      </c>
      <c r="J20" s="347">
        <v>0.33116000000000001</v>
      </c>
      <c r="K20" s="347">
        <v>1.3409</v>
      </c>
      <c r="L20" s="347">
        <v>0.83143</v>
      </c>
      <c r="M20" s="347">
        <v>0.41144999999999998</v>
      </c>
    </row>
    <row r="21" spans="1:13" x14ac:dyDescent="0.2">
      <c r="A21" s="347" t="s">
        <v>54</v>
      </c>
      <c r="B21" s="347" t="s">
        <v>64</v>
      </c>
      <c r="C21" s="347">
        <v>84.965292385359703</v>
      </c>
      <c r="D21" s="347">
        <v>84.630390000000006</v>
      </c>
      <c r="E21" s="347">
        <v>80.703450000000004</v>
      </c>
      <c r="F21" s="367">
        <v>3.7586499999999998</v>
      </c>
      <c r="G21" s="367">
        <v>3.0915599999999999</v>
      </c>
      <c r="H21" s="367">
        <v>4.9868699999999997</v>
      </c>
      <c r="I21" s="347">
        <v>-0.13527</v>
      </c>
      <c r="J21" s="347">
        <v>0.25405</v>
      </c>
      <c r="K21" s="347">
        <v>0.32307999999999998</v>
      </c>
      <c r="L21" s="347">
        <v>0.31680999999999998</v>
      </c>
      <c r="M21" s="347">
        <v>0.40637000000000001</v>
      </c>
    </row>
    <row r="22" spans="1:13" x14ac:dyDescent="0.2">
      <c r="A22" s="347" t="s">
        <v>54</v>
      </c>
      <c r="B22" s="347" t="s">
        <v>65</v>
      </c>
      <c r="C22" s="347">
        <v>84.806779253560904</v>
      </c>
      <c r="D22" s="347">
        <v>84.641019999999997</v>
      </c>
      <c r="E22" s="347">
        <v>80.963830000000002</v>
      </c>
      <c r="F22" s="367">
        <v>3.4967100000000002</v>
      </c>
      <c r="G22" s="367">
        <v>2.8372700000000002</v>
      </c>
      <c r="H22" s="367">
        <v>4.9569099999999997</v>
      </c>
      <c r="I22" s="347">
        <v>1.256E-2</v>
      </c>
      <c r="J22" s="347">
        <v>0.23341999999999999</v>
      </c>
      <c r="K22" s="347">
        <v>-0.12273000000000001</v>
      </c>
      <c r="L22" s="347">
        <v>0.32263999999999998</v>
      </c>
      <c r="M22" s="347">
        <v>0.40398000000000001</v>
      </c>
    </row>
    <row r="23" spans="1:13" x14ac:dyDescent="0.2">
      <c r="A23" s="347" t="s">
        <v>54</v>
      </c>
      <c r="B23" s="347" t="s">
        <v>66</v>
      </c>
      <c r="C23" s="347">
        <v>84.535579061241705</v>
      </c>
      <c r="D23" s="347">
        <v>84.931790000000007</v>
      </c>
      <c r="E23" s="347">
        <v>81.070599999999999</v>
      </c>
      <c r="F23" s="367">
        <v>3.5102199999999999</v>
      </c>
      <c r="G23" s="367">
        <v>3.0365799999999998</v>
      </c>
      <c r="H23" s="367">
        <v>4.63096</v>
      </c>
      <c r="I23" s="347">
        <v>0.34353</v>
      </c>
      <c r="J23" s="347">
        <v>0.24959000000000001</v>
      </c>
      <c r="K23" s="347">
        <v>0.35613</v>
      </c>
      <c r="L23" s="347">
        <v>0.13186999999999999</v>
      </c>
      <c r="M23" s="347">
        <v>0.37796000000000002</v>
      </c>
    </row>
    <row r="24" spans="1:13" x14ac:dyDescent="0.2">
      <c r="A24" s="347" t="s">
        <v>54</v>
      </c>
      <c r="B24" s="347" t="s">
        <v>67</v>
      </c>
      <c r="C24" s="347">
        <v>84.682072239918298</v>
      </c>
      <c r="D24" s="347">
        <v>85.216480000000004</v>
      </c>
      <c r="E24" s="347">
        <v>81.457729999999998</v>
      </c>
      <c r="F24" s="367">
        <v>3.7525900000000001</v>
      </c>
      <c r="G24" s="367">
        <v>3.5928200000000001</v>
      </c>
      <c r="H24" s="367">
        <v>5.1091100000000003</v>
      </c>
      <c r="I24" s="347">
        <v>0.3352</v>
      </c>
      <c r="J24" s="347">
        <v>0.29458000000000001</v>
      </c>
      <c r="K24" s="347">
        <v>0.67988000000000004</v>
      </c>
      <c r="L24" s="347">
        <v>0.47752</v>
      </c>
      <c r="M24" s="347">
        <v>0.41610000000000003</v>
      </c>
    </row>
    <row r="25" spans="1:13" x14ac:dyDescent="0.2">
      <c r="A25" s="347" t="s">
        <v>54</v>
      </c>
      <c r="B25" s="347" t="s">
        <v>68</v>
      </c>
      <c r="C25" s="347">
        <v>84.914958831660599</v>
      </c>
      <c r="D25" s="347">
        <v>85.412350000000004</v>
      </c>
      <c r="E25" s="347">
        <v>81.716049999999996</v>
      </c>
      <c r="F25" s="367">
        <v>4.0724099999999996</v>
      </c>
      <c r="G25" s="367">
        <v>4.0671900000000001</v>
      </c>
      <c r="H25" s="367">
        <v>5.4696100000000003</v>
      </c>
      <c r="I25" s="347">
        <v>0.22985</v>
      </c>
      <c r="J25" s="347">
        <v>0.33277000000000001</v>
      </c>
      <c r="K25" s="347">
        <v>0.56581999999999999</v>
      </c>
      <c r="L25" s="347">
        <v>0.31712000000000001</v>
      </c>
      <c r="M25" s="347">
        <v>0.44475999999999999</v>
      </c>
    </row>
    <row r="26" spans="1:13" x14ac:dyDescent="0.2">
      <c r="A26" s="347" t="s">
        <v>54</v>
      </c>
      <c r="B26" s="347" t="s">
        <v>69</v>
      </c>
      <c r="C26" s="347">
        <v>85.219965142135905</v>
      </c>
      <c r="D26" s="347">
        <v>85.649209999999997</v>
      </c>
      <c r="E26" s="347">
        <v>81.20975</v>
      </c>
      <c r="F26" s="367">
        <v>4.1499100000000002</v>
      </c>
      <c r="G26" s="367">
        <v>4.11599</v>
      </c>
      <c r="H26" s="367">
        <v>4.1761299999999997</v>
      </c>
      <c r="I26" s="347">
        <v>0.27732000000000001</v>
      </c>
      <c r="J26" s="347">
        <v>0.33668999999999999</v>
      </c>
      <c r="K26" s="347">
        <v>0.50780000000000003</v>
      </c>
      <c r="L26" s="347">
        <v>-0.61958000000000002</v>
      </c>
      <c r="M26" s="347">
        <v>0.34151999999999999</v>
      </c>
    </row>
    <row r="27" spans="1:13" x14ac:dyDescent="0.2">
      <c r="A27" s="347" t="s">
        <v>54</v>
      </c>
      <c r="B27" s="347" t="s">
        <v>70</v>
      </c>
      <c r="C27" s="347">
        <v>85.596339924274304</v>
      </c>
      <c r="D27" s="347">
        <v>86.192790000000002</v>
      </c>
      <c r="E27" s="347">
        <v>81.268299999999996</v>
      </c>
      <c r="F27" s="367">
        <v>4.2175799999999999</v>
      </c>
      <c r="G27" s="367">
        <v>4.2581499999999997</v>
      </c>
      <c r="H27" s="367">
        <v>3.5575999999999999</v>
      </c>
      <c r="I27" s="347">
        <v>0.63465000000000005</v>
      </c>
      <c r="J27" s="347">
        <v>0.34810000000000002</v>
      </c>
      <c r="K27" s="347">
        <v>0.91373000000000004</v>
      </c>
      <c r="L27" s="347">
        <v>7.2099999999999997E-2</v>
      </c>
      <c r="M27" s="347">
        <v>0.29174</v>
      </c>
    </row>
    <row r="28" spans="1:13" x14ac:dyDescent="0.2">
      <c r="A28" s="347" t="s">
        <v>54</v>
      </c>
      <c r="B28" s="347" t="s">
        <v>71</v>
      </c>
      <c r="C28" s="347">
        <v>86.069625578460204</v>
      </c>
      <c r="D28" s="347">
        <v>86.288439999999994</v>
      </c>
      <c r="E28" s="347">
        <v>81.698819999999998</v>
      </c>
      <c r="F28" s="367">
        <v>4.2977600000000002</v>
      </c>
      <c r="G28" s="367">
        <v>4.29819</v>
      </c>
      <c r="H28" s="367">
        <v>3.0667200000000001</v>
      </c>
      <c r="I28" s="347">
        <v>0.11098</v>
      </c>
      <c r="J28" s="347">
        <v>0.35131000000000001</v>
      </c>
      <c r="K28" s="347">
        <v>0.74633000000000005</v>
      </c>
      <c r="L28" s="347">
        <v>0.52976000000000001</v>
      </c>
      <c r="M28" s="347">
        <v>0.25203999999999999</v>
      </c>
    </row>
    <row r="29" spans="1:13" x14ac:dyDescent="0.2">
      <c r="A29" s="347" t="s">
        <v>54</v>
      </c>
      <c r="B29" s="347" t="s">
        <v>72</v>
      </c>
      <c r="C29" s="347">
        <v>86.763777871266299</v>
      </c>
      <c r="D29" s="347">
        <v>86.45926</v>
      </c>
      <c r="E29" s="347">
        <v>81.875169999999997</v>
      </c>
      <c r="F29" s="367">
        <v>4.1678699999999997</v>
      </c>
      <c r="G29" s="367">
        <v>4.1367599999999998</v>
      </c>
      <c r="H29" s="367">
        <v>3.2784200000000001</v>
      </c>
      <c r="I29" s="347">
        <v>0.19796</v>
      </c>
      <c r="J29" s="347">
        <v>0.33835999999999999</v>
      </c>
      <c r="K29" s="347">
        <v>0.30915999999999999</v>
      </c>
      <c r="L29" s="347">
        <v>0.21584999999999999</v>
      </c>
      <c r="M29" s="347">
        <v>0.26917999999999997</v>
      </c>
    </row>
    <row r="30" spans="1:13" x14ac:dyDescent="0.2">
      <c r="A30" s="347" t="s">
        <v>54</v>
      </c>
      <c r="B30" s="347" t="s">
        <v>73</v>
      </c>
      <c r="C30" s="347">
        <v>87.188983712963505</v>
      </c>
      <c r="D30" s="347">
        <v>86.932990000000004</v>
      </c>
      <c r="E30" s="347">
        <v>82.197550000000007</v>
      </c>
      <c r="F30" s="367">
        <v>4.0813199999999998</v>
      </c>
      <c r="G30" s="367">
        <v>3.9573299999999998</v>
      </c>
      <c r="H30" s="367">
        <v>3.8927</v>
      </c>
      <c r="I30" s="347">
        <v>0.54791999999999996</v>
      </c>
      <c r="J30" s="347">
        <v>0.32394000000000001</v>
      </c>
      <c r="K30" s="347">
        <v>0.74695999999999996</v>
      </c>
      <c r="L30" s="347">
        <v>0.39373999999999998</v>
      </c>
      <c r="M30" s="347">
        <v>0.31874000000000002</v>
      </c>
    </row>
    <row r="31" spans="1:13" x14ac:dyDescent="0.2">
      <c r="A31" s="347" t="s">
        <v>75</v>
      </c>
      <c r="B31" s="347" t="s">
        <v>62</v>
      </c>
      <c r="C31" s="347">
        <v>87.110102770599198</v>
      </c>
      <c r="D31" s="347">
        <v>86.930710000000005</v>
      </c>
      <c r="E31" s="347">
        <v>82.29674</v>
      </c>
      <c r="F31" s="367">
        <v>3.0656400000000001</v>
      </c>
      <c r="G31" s="367">
        <v>3.0499399999999999</v>
      </c>
      <c r="H31" s="367">
        <v>3.14785</v>
      </c>
      <c r="I31" s="347">
        <v>-2.6199999999999999E-3</v>
      </c>
      <c r="J31" s="347">
        <v>0.25068000000000001</v>
      </c>
      <c r="K31" s="347">
        <v>0.54529000000000005</v>
      </c>
      <c r="L31" s="347">
        <v>0.12068</v>
      </c>
      <c r="M31" s="347">
        <v>0.25861000000000001</v>
      </c>
    </row>
    <row r="32" spans="1:13" x14ac:dyDescent="0.2">
      <c r="A32" s="347" t="s">
        <v>54</v>
      </c>
      <c r="B32" s="347" t="s">
        <v>63</v>
      </c>
      <c r="C32" s="347">
        <v>87.275377126029198</v>
      </c>
      <c r="D32" s="347">
        <v>87.361159999999998</v>
      </c>
      <c r="E32" s="347">
        <v>82.412469999999999</v>
      </c>
      <c r="F32" s="367">
        <v>3.00027</v>
      </c>
      <c r="G32" s="367">
        <v>3.0870700000000002</v>
      </c>
      <c r="H32" s="367">
        <v>2.4411800000000001</v>
      </c>
      <c r="I32" s="347">
        <v>0.49517</v>
      </c>
      <c r="J32" s="347">
        <v>0.25369000000000003</v>
      </c>
      <c r="K32" s="347">
        <v>0.49253999999999998</v>
      </c>
      <c r="L32" s="347">
        <v>0.14061999999999999</v>
      </c>
      <c r="M32" s="347">
        <v>0.20119000000000001</v>
      </c>
    </row>
    <row r="33" spans="1:13" x14ac:dyDescent="0.2">
      <c r="A33" s="347" t="s">
        <v>54</v>
      </c>
      <c r="B33" s="347" t="s">
        <v>64</v>
      </c>
      <c r="C33" s="347">
        <v>87.630716990203695</v>
      </c>
      <c r="D33" s="347">
        <v>87.461380000000005</v>
      </c>
      <c r="E33" s="347">
        <v>82.898790000000005</v>
      </c>
      <c r="F33" s="367">
        <v>3.13707</v>
      </c>
      <c r="G33" s="367">
        <v>3.34511</v>
      </c>
      <c r="H33" s="367">
        <v>2.7202600000000001</v>
      </c>
      <c r="I33" s="347">
        <v>0.11471000000000001</v>
      </c>
      <c r="J33" s="347">
        <v>0.27456999999999998</v>
      </c>
      <c r="K33" s="347">
        <v>0.61045000000000005</v>
      </c>
      <c r="L33" s="347">
        <v>0.59011000000000002</v>
      </c>
      <c r="M33" s="347">
        <v>0.22391</v>
      </c>
    </row>
    <row r="34" spans="1:13" x14ac:dyDescent="0.2">
      <c r="A34" s="347" t="s">
        <v>54</v>
      </c>
      <c r="B34" s="347" t="s">
        <v>65</v>
      </c>
      <c r="C34" s="347">
        <v>87.403840375022497</v>
      </c>
      <c r="D34" s="347">
        <v>87.457579999999993</v>
      </c>
      <c r="E34" s="347">
        <v>83.418859999999995</v>
      </c>
      <c r="F34" s="367">
        <v>3.0623300000000002</v>
      </c>
      <c r="G34" s="367">
        <v>3.3276500000000002</v>
      </c>
      <c r="H34" s="367">
        <v>3.03226</v>
      </c>
      <c r="I34" s="347">
        <v>-4.3400000000000001E-3</v>
      </c>
      <c r="J34" s="347">
        <v>0.27316000000000001</v>
      </c>
      <c r="K34" s="347">
        <v>0.11036</v>
      </c>
      <c r="L34" s="347">
        <v>0.62736000000000003</v>
      </c>
      <c r="M34" s="347">
        <v>0.24923999999999999</v>
      </c>
    </row>
    <row r="35" spans="1:13" x14ac:dyDescent="0.2">
      <c r="A35" s="347" t="s">
        <v>54</v>
      </c>
      <c r="B35" s="347" t="s">
        <v>66</v>
      </c>
      <c r="C35" s="347">
        <v>86.967365827273298</v>
      </c>
      <c r="D35" s="347">
        <v>87.386219999999994</v>
      </c>
      <c r="E35" s="347">
        <v>83.711619999999996</v>
      </c>
      <c r="F35" s="367">
        <v>2.8766400000000001</v>
      </c>
      <c r="G35" s="367">
        <v>2.8898799999999998</v>
      </c>
      <c r="H35" s="367">
        <v>3.2576800000000001</v>
      </c>
      <c r="I35" s="347">
        <v>-8.1600000000000006E-2</v>
      </c>
      <c r="J35" s="347">
        <v>0.23769000000000001</v>
      </c>
      <c r="K35" s="347">
        <v>-8.5930000000000006E-2</v>
      </c>
      <c r="L35" s="347">
        <v>0.35094999999999998</v>
      </c>
      <c r="M35" s="347">
        <v>0.26750000000000002</v>
      </c>
    </row>
    <row r="36" spans="1:13" x14ac:dyDescent="0.2">
      <c r="A36" s="347" t="s">
        <v>54</v>
      </c>
      <c r="B36" s="347" t="s">
        <v>67</v>
      </c>
      <c r="C36" s="347">
        <v>87.113107758879707</v>
      </c>
      <c r="D36" s="347">
        <v>87.651929999999993</v>
      </c>
      <c r="E36" s="347">
        <v>84.226190000000003</v>
      </c>
      <c r="F36" s="367">
        <v>2.8707799999999999</v>
      </c>
      <c r="G36" s="367">
        <v>2.8579599999999998</v>
      </c>
      <c r="H36" s="367">
        <v>3.3986499999999999</v>
      </c>
      <c r="I36" s="347">
        <v>0.30407000000000001</v>
      </c>
      <c r="J36" s="347">
        <v>0.2351</v>
      </c>
      <c r="K36" s="347">
        <v>0.22222</v>
      </c>
      <c r="L36" s="347">
        <v>0.61468999999999996</v>
      </c>
      <c r="M36" s="347">
        <v>0.27889999999999998</v>
      </c>
    </row>
    <row r="37" spans="1:13" x14ac:dyDescent="0.2">
      <c r="A37" s="347" t="s">
        <v>54</v>
      </c>
      <c r="B37" s="347" t="s">
        <v>68</v>
      </c>
      <c r="C37" s="347">
        <v>87.240819760802907</v>
      </c>
      <c r="D37" s="347">
        <v>87.867540000000005</v>
      </c>
      <c r="E37" s="347">
        <v>84.862679999999997</v>
      </c>
      <c r="F37" s="367">
        <v>2.7390500000000002</v>
      </c>
      <c r="G37" s="367">
        <v>2.8745099999999999</v>
      </c>
      <c r="H37" s="367">
        <v>3.8506900000000002</v>
      </c>
      <c r="I37" s="347">
        <v>0.24598</v>
      </c>
      <c r="J37" s="347">
        <v>0.23644000000000001</v>
      </c>
      <c r="K37" s="347">
        <v>0.55079999999999996</v>
      </c>
      <c r="L37" s="347">
        <v>0.75568999999999997</v>
      </c>
      <c r="M37" s="347">
        <v>0.31535999999999997</v>
      </c>
    </row>
    <row r="38" spans="1:13" x14ac:dyDescent="0.2">
      <c r="A38" s="347" t="s">
        <v>54</v>
      </c>
      <c r="B38" s="347" t="s">
        <v>69</v>
      </c>
      <c r="C38" s="347">
        <v>87.4248752929864</v>
      </c>
      <c r="D38" s="347">
        <v>87.950289999999995</v>
      </c>
      <c r="E38" s="347">
        <v>84.584389999999999</v>
      </c>
      <c r="F38" s="367">
        <v>2.5873200000000001</v>
      </c>
      <c r="G38" s="367">
        <v>2.6866300000000001</v>
      </c>
      <c r="H38" s="367">
        <v>4.1554599999999997</v>
      </c>
      <c r="I38" s="347">
        <v>9.418E-2</v>
      </c>
      <c r="J38" s="347">
        <v>0.22117999999999999</v>
      </c>
      <c r="K38" s="347">
        <v>0.34039000000000003</v>
      </c>
      <c r="L38" s="347">
        <v>-0.32793</v>
      </c>
      <c r="M38" s="347">
        <v>0.33986</v>
      </c>
    </row>
    <row r="39" spans="1:13" x14ac:dyDescent="0.2">
      <c r="A39" s="347" t="s">
        <v>54</v>
      </c>
      <c r="B39" s="347" t="s">
        <v>70</v>
      </c>
      <c r="C39" s="347">
        <v>87.752419015565806</v>
      </c>
      <c r="D39" s="347">
        <v>88.524230000000003</v>
      </c>
      <c r="E39" s="347">
        <v>85.098259999999996</v>
      </c>
      <c r="F39" s="367">
        <v>2.5188899999999999</v>
      </c>
      <c r="G39" s="367">
        <v>2.70492</v>
      </c>
      <c r="H39" s="367">
        <v>4.7127400000000002</v>
      </c>
      <c r="I39" s="347">
        <v>0.65256999999999998</v>
      </c>
      <c r="J39" s="347">
        <v>0.22266</v>
      </c>
      <c r="K39" s="347">
        <v>0.74736000000000002</v>
      </c>
      <c r="L39" s="347">
        <v>0.60753000000000001</v>
      </c>
      <c r="M39" s="347">
        <v>0.38449</v>
      </c>
    </row>
    <row r="40" spans="1:13" x14ac:dyDescent="0.2">
      <c r="A40" s="347" t="s">
        <v>54</v>
      </c>
      <c r="B40" s="347" t="s">
        <v>71</v>
      </c>
      <c r="C40" s="347">
        <v>88.203918504717805</v>
      </c>
      <c r="D40" s="347">
        <v>88.873450000000005</v>
      </c>
      <c r="E40" s="347">
        <v>85.612830000000002</v>
      </c>
      <c r="F40" s="367">
        <v>2.47973</v>
      </c>
      <c r="G40" s="367">
        <v>2.9957799999999999</v>
      </c>
      <c r="H40" s="367">
        <v>4.7907700000000002</v>
      </c>
      <c r="I40" s="347">
        <v>0.39449000000000001</v>
      </c>
      <c r="J40" s="347">
        <v>0.24628</v>
      </c>
      <c r="K40" s="347">
        <v>1.0496399999999999</v>
      </c>
      <c r="L40" s="347">
        <v>0.60467000000000004</v>
      </c>
      <c r="M40" s="347">
        <v>0.39072000000000001</v>
      </c>
    </row>
    <row r="41" spans="1:13" x14ac:dyDescent="0.2">
      <c r="A41" s="347" t="s">
        <v>54</v>
      </c>
      <c r="B41" s="347" t="s">
        <v>72</v>
      </c>
      <c r="C41" s="347">
        <v>88.685467876675304</v>
      </c>
      <c r="D41" s="347">
        <v>88.761849999999995</v>
      </c>
      <c r="E41" s="347">
        <v>85.680340000000001</v>
      </c>
      <c r="F41" s="367">
        <v>2.2148500000000002</v>
      </c>
      <c r="G41" s="367">
        <v>2.6632099999999999</v>
      </c>
      <c r="H41" s="367">
        <v>4.6475200000000001</v>
      </c>
      <c r="I41" s="347">
        <v>-0.12556999999999999</v>
      </c>
      <c r="J41" s="347">
        <v>0.21926999999999999</v>
      </c>
      <c r="K41" s="347">
        <v>0.26843</v>
      </c>
      <c r="L41" s="347">
        <v>7.8850000000000003E-2</v>
      </c>
      <c r="M41" s="347">
        <v>0.37928000000000001</v>
      </c>
    </row>
    <row r="42" spans="1:13" x14ac:dyDescent="0.2">
      <c r="A42" s="347" t="s">
        <v>54</v>
      </c>
      <c r="B42" s="347" t="s">
        <v>73</v>
      </c>
      <c r="C42" s="347">
        <v>89.046817717410903</v>
      </c>
      <c r="D42" s="347">
        <v>89.161940000000001</v>
      </c>
      <c r="E42" s="347">
        <v>85.620410000000007</v>
      </c>
      <c r="F42" s="367">
        <v>2.1308099999999999</v>
      </c>
      <c r="G42" s="367">
        <v>2.56399</v>
      </c>
      <c r="H42" s="367">
        <v>4.1641899999999996</v>
      </c>
      <c r="I42" s="347">
        <v>0.45073999999999997</v>
      </c>
      <c r="J42" s="347">
        <v>0.2112</v>
      </c>
      <c r="K42" s="347">
        <v>0.32461000000000001</v>
      </c>
      <c r="L42" s="347">
        <v>-6.9949999999999998E-2</v>
      </c>
      <c r="M42" s="347">
        <v>0.34055999999999997</v>
      </c>
    </row>
    <row r="43" spans="1:13" x14ac:dyDescent="0.2">
      <c r="A43" s="347" t="s">
        <v>76</v>
      </c>
      <c r="B43" s="347" t="s">
        <v>62</v>
      </c>
      <c r="C43" s="347">
        <v>89.3863813931126</v>
      </c>
      <c r="D43" s="347">
        <v>89.73133</v>
      </c>
      <c r="E43" s="347">
        <v>85.43235</v>
      </c>
      <c r="F43" s="367">
        <v>2.6131099999999998</v>
      </c>
      <c r="G43" s="367">
        <v>3.22167</v>
      </c>
      <c r="H43" s="367">
        <v>3.81013</v>
      </c>
      <c r="I43" s="347">
        <v>0.63859999999999995</v>
      </c>
      <c r="J43" s="347">
        <v>0.26458999999999999</v>
      </c>
      <c r="K43" s="347">
        <v>1.09222</v>
      </c>
      <c r="L43" s="347">
        <v>-0.21964</v>
      </c>
      <c r="M43" s="347">
        <v>0.31209999999999999</v>
      </c>
    </row>
    <row r="44" spans="1:13" x14ac:dyDescent="0.2">
      <c r="A44" s="347" t="s">
        <v>54</v>
      </c>
      <c r="B44" s="347" t="s">
        <v>63</v>
      </c>
      <c r="C44" s="347">
        <v>89.7777811166536</v>
      </c>
      <c r="D44" s="347">
        <v>89.99324</v>
      </c>
      <c r="E44" s="347">
        <v>86.182500000000005</v>
      </c>
      <c r="F44" s="367">
        <v>2.8672499999999999</v>
      </c>
      <c r="G44" s="367">
        <v>3.0128699999999999</v>
      </c>
      <c r="H44" s="367">
        <v>4.5746000000000002</v>
      </c>
      <c r="I44" s="347">
        <v>0.29188999999999998</v>
      </c>
      <c r="J44" s="347">
        <v>0.24767</v>
      </c>
      <c r="K44" s="347">
        <v>0.93235000000000001</v>
      </c>
      <c r="L44" s="347">
        <v>0.87805999999999995</v>
      </c>
      <c r="M44" s="347">
        <v>0.37345</v>
      </c>
    </row>
    <row r="45" spans="1:13" x14ac:dyDescent="0.2">
      <c r="A45" s="347" t="s">
        <v>54</v>
      </c>
      <c r="B45" s="347" t="s">
        <v>64</v>
      </c>
      <c r="C45" s="347">
        <v>89.910000600997606</v>
      </c>
      <c r="D45" s="347">
        <v>90.310580000000002</v>
      </c>
      <c r="E45" s="347">
        <v>86.597189999999998</v>
      </c>
      <c r="F45" s="367">
        <v>2.60101</v>
      </c>
      <c r="G45" s="367">
        <v>3.2576700000000001</v>
      </c>
      <c r="H45" s="367">
        <v>4.4613399999999999</v>
      </c>
      <c r="I45" s="347">
        <v>0.35261999999999999</v>
      </c>
      <c r="J45" s="347">
        <v>0.26750000000000002</v>
      </c>
      <c r="K45" s="347">
        <v>0.64554</v>
      </c>
      <c r="L45" s="347">
        <v>0.48116999999999999</v>
      </c>
      <c r="M45" s="347">
        <v>0.36438999999999999</v>
      </c>
    </row>
    <row r="46" spans="1:13" x14ac:dyDescent="0.2">
      <c r="A46" s="347" t="s">
        <v>54</v>
      </c>
      <c r="B46" s="347" t="s">
        <v>65</v>
      </c>
      <c r="C46" s="347">
        <v>89.625277961415904</v>
      </c>
      <c r="D46" s="347">
        <v>90.483670000000004</v>
      </c>
      <c r="E46" s="347">
        <v>86.947119999999998</v>
      </c>
      <c r="F46" s="367">
        <v>2.5415800000000002</v>
      </c>
      <c r="G46" s="367">
        <v>3.46007</v>
      </c>
      <c r="H46" s="367">
        <v>4.2295600000000002</v>
      </c>
      <c r="I46" s="347">
        <v>0.19166</v>
      </c>
      <c r="J46" s="347">
        <v>0.28387000000000001</v>
      </c>
      <c r="K46" s="347">
        <v>0.54496</v>
      </c>
      <c r="L46" s="347">
        <v>0.40409</v>
      </c>
      <c r="M46" s="347">
        <v>0.34581000000000001</v>
      </c>
    </row>
    <row r="47" spans="1:13" x14ac:dyDescent="0.2">
      <c r="A47" s="347" t="s">
        <v>54</v>
      </c>
      <c r="B47" s="347" t="s">
        <v>66</v>
      </c>
      <c r="C47" s="347">
        <v>89.225614520103406</v>
      </c>
      <c r="D47" s="347">
        <v>90.539850000000001</v>
      </c>
      <c r="E47" s="347">
        <v>86.82244</v>
      </c>
      <c r="F47" s="367">
        <v>2.59666</v>
      </c>
      <c r="G47" s="367">
        <v>3.6088499999999999</v>
      </c>
      <c r="H47" s="367">
        <v>3.71611</v>
      </c>
      <c r="I47" s="347">
        <v>6.2089999999999999E-2</v>
      </c>
      <c r="J47" s="347">
        <v>0.29587000000000002</v>
      </c>
      <c r="K47" s="347">
        <v>0.25386999999999998</v>
      </c>
      <c r="L47" s="347">
        <v>-0.1434</v>
      </c>
      <c r="M47" s="347">
        <v>0.30452000000000001</v>
      </c>
    </row>
    <row r="48" spans="1:13" x14ac:dyDescent="0.2">
      <c r="A48" s="347" t="s">
        <v>54</v>
      </c>
      <c r="B48" s="347" t="s">
        <v>67</v>
      </c>
      <c r="C48" s="347">
        <v>89.324027886291205</v>
      </c>
      <c r="D48" s="347">
        <v>90.552000000000007</v>
      </c>
      <c r="E48" s="347">
        <v>87.127589999999998</v>
      </c>
      <c r="F48" s="367">
        <v>2.5379900000000002</v>
      </c>
      <c r="G48" s="367">
        <v>3.3086199999999999</v>
      </c>
      <c r="H48" s="367">
        <v>3.4447800000000002</v>
      </c>
      <c r="I48" s="347">
        <v>1.342E-2</v>
      </c>
      <c r="J48" s="347">
        <v>0.27161999999999997</v>
      </c>
      <c r="K48" s="347">
        <v>7.5509999999999994E-2</v>
      </c>
      <c r="L48" s="347">
        <v>0.35147</v>
      </c>
      <c r="M48" s="347">
        <v>0.28262999999999999</v>
      </c>
    </row>
    <row r="49" spans="1:13" x14ac:dyDescent="0.2">
      <c r="A49" s="347" t="s">
        <v>54</v>
      </c>
      <c r="B49" s="347" t="s">
        <v>68</v>
      </c>
      <c r="C49" s="347">
        <v>89.556914478033505</v>
      </c>
      <c r="D49" s="347">
        <v>90.695490000000007</v>
      </c>
      <c r="E49" s="347">
        <v>88.235249999999994</v>
      </c>
      <c r="F49" s="367">
        <v>2.65483</v>
      </c>
      <c r="G49" s="367">
        <v>3.2184200000000001</v>
      </c>
      <c r="H49" s="367">
        <v>3.9741599999999999</v>
      </c>
      <c r="I49" s="347">
        <v>0.15845999999999999</v>
      </c>
      <c r="J49" s="347">
        <v>0.26432</v>
      </c>
      <c r="K49" s="347">
        <v>0.17188999999999999</v>
      </c>
      <c r="L49" s="347">
        <v>1.2713099999999999</v>
      </c>
      <c r="M49" s="347">
        <v>0.32529999999999998</v>
      </c>
    </row>
    <row r="50" spans="1:13" x14ac:dyDescent="0.2">
      <c r="A50" s="347" t="s">
        <v>54</v>
      </c>
      <c r="B50" s="347" t="s">
        <v>69</v>
      </c>
      <c r="C50" s="347">
        <v>89.809333493599397</v>
      </c>
      <c r="D50" s="347">
        <v>90.863259999999997</v>
      </c>
      <c r="E50" s="347">
        <v>88.708489999999998</v>
      </c>
      <c r="F50" s="367">
        <v>2.7274400000000001</v>
      </c>
      <c r="G50" s="367">
        <v>3.3120699999999998</v>
      </c>
      <c r="H50" s="367">
        <v>4.8757200000000003</v>
      </c>
      <c r="I50" s="347">
        <v>0.18498999999999999</v>
      </c>
      <c r="J50" s="347">
        <v>0.27189999999999998</v>
      </c>
      <c r="K50" s="347">
        <v>0.34373999999999999</v>
      </c>
      <c r="L50" s="347">
        <v>0.53632999999999997</v>
      </c>
      <c r="M50" s="347">
        <v>0.39750000000000002</v>
      </c>
    </row>
    <row r="51" spans="1:13" x14ac:dyDescent="0.2">
      <c r="A51" s="347" t="s">
        <v>54</v>
      </c>
      <c r="B51" s="347" t="s">
        <v>70</v>
      </c>
      <c r="C51" s="347">
        <v>90.357743854798997</v>
      </c>
      <c r="D51" s="347">
        <v>91.343829999999997</v>
      </c>
      <c r="E51" s="347">
        <v>89.070819999999998</v>
      </c>
      <c r="F51" s="367">
        <v>2.96895</v>
      </c>
      <c r="G51" s="367">
        <v>3.1851099999999999</v>
      </c>
      <c r="H51" s="367">
        <v>4.6681999999999997</v>
      </c>
      <c r="I51" s="347">
        <v>0.52888000000000002</v>
      </c>
      <c r="J51" s="347">
        <v>0.26162999999999997</v>
      </c>
      <c r="K51" s="347">
        <v>0.71484999999999999</v>
      </c>
      <c r="L51" s="347">
        <v>0.40844999999999998</v>
      </c>
      <c r="M51" s="347">
        <v>0.38092999999999999</v>
      </c>
    </row>
    <row r="52" spans="1:13" x14ac:dyDescent="0.2">
      <c r="A52" s="347" t="s">
        <v>54</v>
      </c>
      <c r="B52" s="347" t="s">
        <v>71</v>
      </c>
      <c r="C52" s="347">
        <v>90.906154215998598</v>
      </c>
      <c r="D52" s="347">
        <v>91.535139999999998</v>
      </c>
      <c r="E52" s="347">
        <v>89.570229999999995</v>
      </c>
      <c r="F52" s="367">
        <v>3.0636199999999998</v>
      </c>
      <c r="G52" s="367">
        <v>2.99492</v>
      </c>
      <c r="H52" s="367">
        <v>4.6224400000000001</v>
      </c>
      <c r="I52" s="347">
        <v>0.20943999999999999</v>
      </c>
      <c r="J52" s="347">
        <v>0.24621000000000001</v>
      </c>
      <c r="K52" s="347">
        <v>0.73943000000000003</v>
      </c>
      <c r="L52" s="347">
        <v>0.56069000000000002</v>
      </c>
      <c r="M52" s="347">
        <v>0.37728</v>
      </c>
    </row>
    <row r="53" spans="1:13" x14ac:dyDescent="0.2">
      <c r="A53" s="347" t="s">
        <v>54</v>
      </c>
      <c r="B53" s="347" t="s">
        <v>72</v>
      </c>
      <c r="C53" s="347">
        <v>91.616833944347604</v>
      </c>
      <c r="D53" s="347">
        <v>91.720380000000006</v>
      </c>
      <c r="E53" s="347">
        <v>89.475170000000006</v>
      </c>
      <c r="F53" s="367">
        <v>3.3053499999999998</v>
      </c>
      <c r="G53" s="367">
        <v>3.33311</v>
      </c>
      <c r="H53" s="367">
        <v>4.4290599999999998</v>
      </c>
      <c r="I53" s="347">
        <v>0.20236999999999999</v>
      </c>
      <c r="J53" s="347">
        <v>0.27360000000000001</v>
      </c>
      <c r="K53" s="347">
        <v>0.41224</v>
      </c>
      <c r="L53" s="347">
        <v>-0.10613</v>
      </c>
      <c r="M53" s="347">
        <v>0.36180000000000001</v>
      </c>
    </row>
    <row r="54" spans="1:13" x14ac:dyDescent="0.2">
      <c r="A54" s="347" t="s">
        <v>54</v>
      </c>
      <c r="B54" s="347" t="s">
        <v>73</v>
      </c>
      <c r="C54" s="347">
        <v>92.039034797764302</v>
      </c>
      <c r="D54" s="347">
        <v>92.118949999999998</v>
      </c>
      <c r="E54" s="347">
        <v>90.046909999999997</v>
      </c>
      <c r="F54" s="367">
        <v>3.3602699999999999</v>
      </c>
      <c r="G54" s="367">
        <v>3.3164500000000001</v>
      </c>
      <c r="H54" s="367">
        <v>5.1699200000000003</v>
      </c>
      <c r="I54" s="347">
        <v>0.43454999999999999</v>
      </c>
      <c r="J54" s="347">
        <v>0.27226</v>
      </c>
      <c r="K54" s="347">
        <v>0.63780000000000003</v>
      </c>
      <c r="L54" s="347">
        <v>0.63898999999999995</v>
      </c>
      <c r="M54" s="347">
        <v>0.42093999999999998</v>
      </c>
    </row>
    <row r="55" spans="1:13" x14ac:dyDescent="0.2">
      <c r="A55" s="347" t="s">
        <v>77</v>
      </c>
      <c r="B55" s="347" t="s">
        <v>62</v>
      </c>
      <c r="C55" s="347">
        <v>93.603882444858499</v>
      </c>
      <c r="D55" s="347">
        <v>93.665400000000005</v>
      </c>
      <c r="E55" s="347">
        <v>91.817930000000004</v>
      </c>
      <c r="F55" s="367">
        <v>4.71828</v>
      </c>
      <c r="G55" s="367">
        <v>4.3842800000000004</v>
      </c>
      <c r="H55" s="367">
        <v>7.4744200000000003</v>
      </c>
      <c r="I55" s="347">
        <v>1.67875</v>
      </c>
      <c r="J55" s="347">
        <v>0.35820999999999997</v>
      </c>
      <c r="K55" s="347">
        <v>2.1206</v>
      </c>
      <c r="L55" s="347">
        <v>1.9667699999999999</v>
      </c>
      <c r="M55" s="347">
        <v>0.60250000000000004</v>
      </c>
    </row>
    <row r="56" spans="1:13" x14ac:dyDescent="0.2">
      <c r="A56" s="347" t="s">
        <v>54</v>
      </c>
      <c r="B56" s="347" t="s">
        <v>63</v>
      </c>
      <c r="C56" s="347">
        <v>94.1447803353567</v>
      </c>
      <c r="D56" s="347">
        <v>94.244649999999993</v>
      </c>
      <c r="E56" s="347">
        <v>92.663820000000001</v>
      </c>
      <c r="F56" s="367">
        <v>4.8642300000000001</v>
      </c>
      <c r="G56" s="367">
        <v>4.7241400000000002</v>
      </c>
      <c r="H56" s="367">
        <v>7.5204599999999999</v>
      </c>
      <c r="I56" s="347">
        <v>0.61843000000000004</v>
      </c>
      <c r="J56" s="347">
        <v>0.38540000000000002</v>
      </c>
      <c r="K56" s="347">
        <v>2.3075700000000001</v>
      </c>
      <c r="L56" s="347">
        <v>0.92127999999999999</v>
      </c>
      <c r="M56" s="347">
        <v>0.60609000000000002</v>
      </c>
    </row>
    <row r="57" spans="1:13" x14ac:dyDescent="0.2">
      <c r="A57" s="347" t="s">
        <v>54</v>
      </c>
      <c r="B57" s="347" t="s">
        <v>64</v>
      </c>
      <c r="C57" s="347">
        <v>94.722489332291602</v>
      </c>
      <c r="D57" s="347">
        <v>94.859589999999997</v>
      </c>
      <c r="E57" s="347">
        <v>93.513859999999994</v>
      </c>
      <c r="F57" s="367">
        <v>5.3525600000000004</v>
      </c>
      <c r="G57" s="367">
        <v>5.0370699999999999</v>
      </c>
      <c r="H57" s="367">
        <v>7.9871800000000004</v>
      </c>
      <c r="I57" s="347">
        <v>0.65249000000000001</v>
      </c>
      <c r="J57" s="347">
        <v>0.41037000000000001</v>
      </c>
      <c r="K57" s="347">
        <v>1.27495</v>
      </c>
      <c r="L57" s="347">
        <v>0.91732999999999998</v>
      </c>
      <c r="M57" s="347">
        <v>0.64241000000000004</v>
      </c>
    </row>
    <row r="58" spans="1:13" x14ac:dyDescent="0.2">
      <c r="A58" s="347" t="s">
        <v>54</v>
      </c>
      <c r="B58" s="347" t="s">
        <v>65</v>
      </c>
      <c r="C58" s="347">
        <v>94.838932628162794</v>
      </c>
      <c r="D58" s="347">
        <v>95.127579999999995</v>
      </c>
      <c r="E58" s="347">
        <v>94.062860000000001</v>
      </c>
      <c r="F58" s="367">
        <v>5.81717</v>
      </c>
      <c r="G58" s="367">
        <v>5.1323100000000004</v>
      </c>
      <c r="H58" s="367">
        <v>8.1839899999999997</v>
      </c>
      <c r="I58" s="347">
        <v>0.28250999999999998</v>
      </c>
      <c r="J58" s="347">
        <v>0.41794999999999999</v>
      </c>
      <c r="K58" s="347">
        <v>0.93684999999999996</v>
      </c>
      <c r="L58" s="347">
        <v>0.58709</v>
      </c>
      <c r="M58" s="347">
        <v>0.65768000000000004</v>
      </c>
    </row>
    <row r="59" spans="1:13" x14ac:dyDescent="0.2">
      <c r="A59" s="347" t="s">
        <v>54</v>
      </c>
      <c r="B59" s="347" t="s">
        <v>66</v>
      </c>
      <c r="C59" s="347">
        <v>94.725494320572096</v>
      </c>
      <c r="D59" s="347">
        <v>95.170850000000002</v>
      </c>
      <c r="E59" s="347">
        <v>94.370779999999996</v>
      </c>
      <c r="F59" s="367">
        <v>6.1640100000000002</v>
      </c>
      <c r="G59" s="367">
        <v>5.1148800000000003</v>
      </c>
      <c r="H59" s="367">
        <v>8.6940000000000008</v>
      </c>
      <c r="I59" s="347">
        <v>4.5490000000000003E-2</v>
      </c>
      <c r="J59" s="347">
        <v>0.41655999999999999</v>
      </c>
      <c r="K59" s="347">
        <v>0.32812999999999998</v>
      </c>
      <c r="L59" s="347">
        <v>0.32734999999999997</v>
      </c>
      <c r="M59" s="347">
        <v>0.69713999999999998</v>
      </c>
    </row>
    <row r="60" spans="1:13" x14ac:dyDescent="0.2">
      <c r="A60" s="347" t="s">
        <v>54</v>
      </c>
      <c r="B60" s="347" t="s">
        <v>67</v>
      </c>
      <c r="C60" s="347">
        <v>94.963639641805401</v>
      </c>
      <c r="D60" s="347">
        <v>95.56335</v>
      </c>
      <c r="E60" s="347">
        <v>94.63391</v>
      </c>
      <c r="F60" s="367">
        <v>6.3136599999999996</v>
      </c>
      <c r="G60" s="367">
        <v>5.5342200000000004</v>
      </c>
      <c r="H60" s="367">
        <v>8.6153200000000005</v>
      </c>
      <c r="I60" s="347">
        <v>0.41241</v>
      </c>
      <c r="J60" s="347">
        <v>0.44988</v>
      </c>
      <c r="K60" s="347">
        <v>0.45809</v>
      </c>
      <c r="L60" s="347">
        <v>0.27883000000000002</v>
      </c>
      <c r="M60" s="347">
        <v>0.69106000000000001</v>
      </c>
    </row>
    <row r="61" spans="1:13" x14ac:dyDescent="0.2">
      <c r="A61" s="347" t="s">
        <v>54</v>
      </c>
      <c r="B61" s="347" t="s">
        <v>68</v>
      </c>
      <c r="C61" s="347">
        <v>95.322735741330604</v>
      </c>
      <c r="D61" s="347">
        <v>95.927760000000006</v>
      </c>
      <c r="E61" s="347">
        <v>94.85848</v>
      </c>
      <c r="F61" s="367">
        <v>6.4381599999999999</v>
      </c>
      <c r="G61" s="367">
        <v>5.76905</v>
      </c>
      <c r="H61" s="367">
        <v>7.5063199999999997</v>
      </c>
      <c r="I61" s="347">
        <v>0.38131999999999999</v>
      </c>
      <c r="J61" s="347">
        <v>0.46849000000000002</v>
      </c>
      <c r="K61" s="347">
        <v>0.79530999999999996</v>
      </c>
      <c r="L61" s="347">
        <v>0.23730000000000001</v>
      </c>
      <c r="M61" s="347">
        <v>0.60499000000000003</v>
      </c>
    </row>
    <row r="62" spans="1:13" x14ac:dyDescent="0.2">
      <c r="A62" s="347" t="s">
        <v>54</v>
      </c>
      <c r="B62" s="347" t="s">
        <v>69</v>
      </c>
      <c r="C62" s="347">
        <v>95.793767654306095</v>
      </c>
      <c r="D62" s="347">
        <v>96.296719999999993</v>
      </c>
      <c r="E62" s="347">
        <v>94.855029999999999</v>
      </c>
      <c r="F62" s="367">
        <v>6.6634900000000004</v>
      </c>
      <c r="G62" s="367">
        <v>5.9798099999999996</v>
      </c>
      <c r="H62" s="367">
        <v>6.9289199999999997</v>
      </c>
      <c r="I62" s="347">
        <v>0.38462000000000002</v>
      </c>
      <c r="J62" s="347">
        <v>0.48515999999999998</v>
      </c>
      <c r="K62" s="347">
        <v>0.76741999999999999</v>
      </c>
      <c r="L62" s="347">
        <v>-3.63E-3</v>
      </c>
      <c r="M62" s="347">
        <v>0.55984999999999996</v>
      </c>
    </row>
    <row r="63" spans="1:13" x14ac:dyDescent="0.2">
      <c r="A63" s="347" t="s">
        <v>54</v>
      </c>
      <c r="B63" s="347" t="s">
        <v>70</v>
      </c>
      <c r="C63" s="347">
        <v>96.093515235290596</v>
      </c>
      <c r="D63" s="347">
        <v>96.579890000000006</v>
      </c>
      <c r="E63" s="347">
        <v>95.160880000000006</v>
      </c>
      <c r="F63" s="367">
        <v>6.3478500000000002</v>
      </c>
      <c r="G63" s="367">
        <v>5.7322600000000001</v>
      </c>
      <c r="H63" s="367">
        <v>6.8373200000000001</v>
      </c>
      <c r="I63" s="347">
        <v>0.29405999999999999</v>
      </c>
      <c r="J63" s="347">
        <v>0.46557999999999999</v>
      </c>
      <c r="K63" s="347">
        <v>0.67981999999999998</v>
      </c>
      <c r="L63" s="347">
        <v>0.32244</v>
      </c>
      <c r="M63" s="347">
        <v>0.55266000000000004</v>
      </c>
    </row>
    <row r="64" spans="1:13" x14ac:dyDescent="0.2">
      <c r="A64" s="347" t="s">
        <v>54</v>
      </c>
      <c r="B64" s="347" t="s">
        <v>71</v>
      </c>
      <c r="C64" s="347">
        <v>96.698269126750404</v>
      </c>
      <c r="D64" s="347">
        <v>96.767409999999998</v>
      </c>
      <c r="E64" s="347">
        <v>95.214609999999993</v>
      </c>
      <c r="F64" s="367">
        <v>6.3715299999999999</v>
      </c>
      <c r="G64" s="367">
        <v>5.7161299999999997</v>
      </c>
      <c r="H64" s="367">
        <v>6.3016199999999998</v>
      </c>
      <c r="I64" s="347">
        <v>0.19416</v>
      </c>
      <c r="J64" s="347">
        <v>0.46429999999999999</v>
      </c>
      <c r="K64" s="347">
        <v>0.48879</v>
      </c>
      <c r="L64" s="347">
        <v>5.6460000000000003E-2</v>
      </c>
      <c r="M64" s="347">
        <v>0.51054999999999995</v>
      </c>
    </row>
    <row r="65" spans="1:13" x14ac:dyDescent="0.2">
      <c r="A65" s="347" t="s">
        <v>54</v>
      </c>
      <c r="B65" s="347" t="s">
        <v>72</v>
      </c>
      <c r="C65" s="347">
        <v>97.695173988821495</v>
      </c>
      <c r="D65" s="347">
        <v>97.204700000000003</v>
      </c>
      <c r="E65" s="347">
        <v>95.639619999999994</v>
      </c>
      <c r="F65" s="367">
        <v>6.6345200000000002</v>
      </c>
      <c r="G65" s="367">
        <v>5.9793900000000004</v>
      </c>
      <c r="H65" s="367">
        <v>6.88957</v>
      </c>
      <c r="I65" s="347">
        <v>0.45190000000000002</v>
      </c>
      <c r="J65" s="347">
        <v>0.48513000000000001</v>
      </c>
      <c r="K65" s="347">
        <v>0.64693000000000001</v>
      </c>
      <c r="L65" s="347">
        <v>0.44638</v>
      </c>
      <c r="M65" s="347">
        <v>0.55676000000000003</v>
      </c>
    </row>
    <row r="66" spans="1:13" x14ac:dyDescent="0.2">
      <c r="A66" s="347" t="s">
        <v>54</v>
      </c>
      <c r="B66" s="347" t="s">
        <v>73</v>
      </c>
      <c r="C66" s="347">
        <v>98.272882985756297</v>
      </c>
      <c r="D66" s="347">
        <v>97.786990000000003</v>
      </c>
      <c r="E66" s="347">
        <v>96.396659999999997</v>
      </c>
      <c r="F66" s="367">
        <v>6.7730499999999996</v>
      </c>
      <c r="G66" s="367">
        <v>6.1529600000000002</v>
      </c>
      <c r="H66" s="367">
        <v>7.0516100000000002</v>
      </c>
      <c r="I66" s="347">
        <v>0.59904000000000002</v>
      </c>
      <c r="J66" s="347">
        <v>0.49883</v>
      </c>
      <c r="K66" s="347">
        <v>1.0536399999999999</v>
      </c>
      <c r="L66" s="347">
        <v>0.79154999999999998</v>
      </c>
      <c r="M66" s="347">
        <v>0.56945999999999997</v>
      </c>
    </row>
    <row r="67" spans="1:13" x14ac:dyDescent="0.2">
      <c r="A67" s="347" t="s">
        <v>78</v>
      </c>
      <c r="B67" s="347" t="s">
        <v>62</v>
      </c>
      <c r="C67" s="347">
        <v>98.794999699501204</v>
      </c>
      <c r="D67" s="347">
        <v>98.140010000000004</v>
      </c>
      <c r="E67" s="347">
        <v>97.513279999999995</v>
      </c>
      <c r="F67" s="367">
        <v>5.5458400000000001</v>
      </c>
      <c r="G67" s="367">
        <v>4.7772300000000003</v>
      </c>
      <c r="H67" s="367">
        <v>6.2028800000000004</v>
      </c>
      <c r="I67" s="347">
        <v>0.36101</v>
      </c>
      <c r="J67" s="347">
        <v>0.38963999999999999</v>
      </c>
      <c r="K67" s="347">
        <v>0.96221000000000001</v>
      </c>
      <c r="L67" s="347">
        <v>1.15835</v>
      </c>
      <c r="M67" s="347">
        <v>0.50277000000000005</v>
      </c>
    </row>
    <row r="68" spans="1:13" x14ac:dyDescent="0.2">
      <c r="A68" s="347" t="s">
        <v>54</v>
      </c>
      <c r="B68" s="347" t="s">
        <v>63</v>
      </c>
      <c r="C68" s="347">
        <v>99.171374481639504</v>
      </c>
      <c r="D68" s="347">
        <v>98.503659999999996</v>
      </c>
      <c r="E68" s="347">
        <v>98.905429999999996</v>
      </c>
      <c r="F68" s="367">
        <v>5.3392200000000001</v>
      </c>
      <c r="G68" s="367">
        <v>4.5190900000000003</v>
      </c>
      <c r="H68" s="367">
        <v>6.7357500000000003</v>
      </c>
      <c r="I68" s="347">
        <v>0.37053999999999998</v>
      </c>
      <c r="J68" s="347">
        <v>0.36901</v>
      </c>
      <c r="K68" s="347">
        <v>0.73289000000000004</v>
      </c>
      <c r="L68" s="347">
        <v>1.4276500000000001</v>
      </c>
      <c r="M68" s="347">
        <v>0.54469000000000001</v>
      </c>
    </row>
    <row r="69" spans="1:13" x14ac:dyDescent="0.2">
      <c r="A69" s="347" t="s">
        <v>54</v>
      </c>
      <c r="B69" s="347" t="s">
        <v>64</v>
      </c>
      <c r="C69" s="347">
        <v>99.492156980587794</v>
      </c>
      <c r="D69" s="347">
        <v>98.871859999999998</v>
      </c>
      <c r="E69" s="347">
        <v>99.149969999999996</v>
      </c>
      <c r="F69" s="367">
        <v>5.0354099999999997</v>
      </c>
      <c r="G69" s="367">
        <v>4.2296899999999997</v>
      </c>
      <c r="H69" s="367">
        <v>6.0270299999999999</v>
      </c>
      <c r="I69" s="347">
        <v>0.37380000000000002</v>
      </c>
      <c r="J69" s="347">
        <v>0.34582000000000002</v>
      </c>
      <c r="K69" s="347">
        <v>0.74572000000000005</v>
      </c>
      <c r="L69" s="347">
        <v>0.24725</v>
      </c>
      <c r="M69" s="347">
        <v>0.48888999999999999</v>
      </c>
    </row>
    <row r="70" spans="1:13" x14ac:dyDescent="0.2">
      <c r="A70" s="347" t="s">
        <v>54</v>
      </c>
      <c r="B70" s="347" t="s">
        <v>65</v>
      </c>
      <c r="C70" s="347">
        <v>99.154847046096506</v>
      </c>
      <c r="D70" s="347">
        <v>98.766329999999996</v>
      </c>
      <c r="E70" s="347">
        <v>99.336640000000003</v>
      </c>
      <c r="F70" s="367">
        <v>4.5507799999999996</v>
      </c>
      <c r="G70" s="367">
        <v>3.8251300000000001</v>
      </c>
      <c r="H70" s="367">
        <v>5.6066599999999998</v>
      </c>
      <c r="I70" s="347">
        <v>-0.10673000000000001</v>
      </c>
      <c r="J70" s="347">
        <v>0.31330999999999998</v>
      </c>
      <c r="K70" s="347">
        <v>0.26667000000000002</v>
      </c>
      <c r="L70" s="347">
        <v>0.18828</v>
      </c>
      <c r="M70" s="347">
        <v>0.45562999999999998</v>
      </c>
    </row>
    <row r="71" spans="1:13" x14ac:dyDescent="0.2">
      <c r="A71" s="347" t="s">
        <v>54</v>
      </c>
      <c r="B71" s="347" t="s">
        <v>66</v>
      </c>
      <c r="C71" s="347">
        <v>98.994080173087298</v>
      </c>
      <c r="D71" s="347">
        <v>99.200580000000002</v>
      </c>
      <c r="E71" s="347">
        <v>99.242959999999997</v>
      </c>
      <c r="F71" s="367">
        <v>4.5062699999999998</v>
      </c>
      <c r="G71" s="367">
        <v>4.23421</v>
      </c>
      <c r="H71" s="367">
        <v>5.1628100000000003</v>
      </c>
      <c r="I71" s="347">
        <v>0.43968000000000002</v>
      </c>
      <c r="J71" s="347">
        <v>0.34617999999999999</v>
      </c>
      <c r="K71" s="347">
        <v>0.33248</v>
      </c>
      <c r="L71" s="347">
        <v>-9.4310000000000005E-2</v>
      </c>
      <c r="M71" s="347">
        <v>0.42037999999999998</v>
      </c>
    </row>
    <row r="72" spans="1:13" x14ac:dyDescent="0.2">
      <c r="A72" s="347" t="s">
        <v>54</v>
      </c>
      <c r="B72" s="347" t="s">
        <v>67</v>
      </c>
      <c r="C72" s="347">
        <v>99.376464931786799</v>
      </c>
      <c r="D72" s="347">
        <v>99.555880000000002</v>
      </c>
      <c r="E72" s="347">
        <v>99.386240000000001</v>
      </c>
      <c r="F72" s="367">
        <v>4.6468600000000002</v>
      </c>
      <c r="G72" s="367">
        <v>4.1778899999999997</v>
      </c>
      <c r="H72" s="367">
        <v>5.0217999999999998</v>
      </c>
      <c r="I72" s="347">
        <v>0.35815999999999998</v>
      </c>
      <c r="J72" s="347">
        <v>0.34166000000000002</v>
      </c>
      <c r="K72" s="347">
        <v>0.79940999999999995</v>
      </c>
      <c r="L72" s="347">
        <v>0.14437</v>
      </c>
      <c r="M72" s="347">
        <v>0.40915000000000001</v>
      </c>
    </row>
    <row r="73" spans="1:13" x14ac:dyDescent="0.2">
      <c r="A73" s="347" t="s">
        <v>54</v>
      </c>
      <c r="B73" s="347" t="s">
        <v>68</v>
      </c>
      <c r="C73" s="347">
        <v>99.909099104513501</v>
      </c>
      <c r="D73" s="347">
        <v>99.971909999999994</v>
      </c>
      <c r="E73" s="347">
        <v>99.968999999999994</v>
      </c>
      <c r="F73" s="367">
        <v>4.8114100000000004</v>
      </c>
      <c r="G73" s="367">
        <v>4.2158300000000004</v>
      </c>
      <c r="H73" s="367">
        <v>5.3875299999999999</v>
      </c>
      <c r="I73" s="347">
        <v>0.41788999999999998</v>
      </c>
      <c r="J73" s="347">
        <v>0.34471000000000002</v>
      </c>
      <c r="K73" s="347">
        <v>0.77754000000000001</v>
      </c>
      <c r="L73" s="347">
        <v>0.58635999999999999</v>
      </c>
      <c r="M73" s="347">
        <v>0.43824000000000002</v>
      </c>
    </row>
    <row r="74" spans="1:13" x14ac:dyDescent="0.2">
      <c r="A74" s="347" t="s">
        <v>54</v>
      </c>
      <c r="B74" s="347" t="s">
        <v>69</v>
      </c>
      <c r="C74" s="347">
        <v>100.492</v>
      </c>
      <c r="D74" s="347">
        <v>100.447</v>
      </c>
      <c r="E74" s="347">
        <v>100.401</v>
      </c>
      <c r="F74" s="367">
        <v>4.9045300000000003</v>
      </c>
      <c r="G74" s="367">
        <v>4.3098900000000002</v>
      </c>
      <c r="H74" s="367">
        <v>5.8467799999999999</v>
      </c>
      <c r="I74" s="347">
        <v>0.47521999999999998</v>
      </c>
      <c r="J74" s="347">
        <v>0.35225000000000001</v>
      </c>
      <c r="K74" s="347">
        <v>0.89510000000000001</v>
      </c>
      <c r="L74" s="347">
        <v>0.43213000000000001</v>
      </c>
      <c r="M74" s="347">
        <v>0.47464000000000001</v>
      </c>
    </row>
    <row r="75" spans="1:13" x14ac:dyDescent="0.2">
      <c r="A75" s="347" t="s">
        <v>54</v>
      </c>
      <c r="B75" s="347" t="s">
        <v>70</v>
      </c>
      <c r="C75" s="347">
        <v>100.917</v>
      </c>
      <c r="D75" s="347">
        <v>101.093</v>
      </c>
      <c r="E75" s="347">
        <v>100.754</v>
      </c>
      <c r="F75" s="367">
        <v>5.0195699999999999</v>
      </c>
      <c r="G75" s="367">
        <v>4.67293</v>
      </c>
      <c r="H75" s="367">
        <v>5.8775399999999998</v>
      </c>
      <c r="I75" s="347">
        <v>0.64312999999999998</v>
      </c>
      <c r="J75" s="347">
        <v>0.38130999999999998</v>
      </c>
      <c r="K75" s="347">
        <v>1.1214</v>
      </c>
      <c r="L75" s="347">
        <v>0.35159000000000001</v>
      </c>
      <c r="M75" s="347">
        <v>0.47708</v>
      </c>
    </row>
    <row r="76" spans="1:13" x14ac:dyDescent="0.2">
      <c r="A76" s="347" t="s">
        <v>54</v>
      </c>
      <c r="B76" s="347" t="s">
        <v>71</v>
      </c>
      <c r="C76" s="347">
        <v>101.44</v>
      </c>
      <c r="D76" s="347">
        <v>101.292</v>
      </c>
      <c r="E76" s="347">
        <v>101.024</v>
      </c>
      <c r="F76" s="367">
        <v>4.9036400000000002</v>
      </c>
      <c r="G76" s="367">
        <v>4.6757400000000002</v>
      </c>
      <c r="H76" s="367">
        <v>6.1013700000000002</v>
      </c>
      <c r="I76" s="347">
        <v>0.19685</v>
      </c>
      <c r="J76" s="347">
        <v>0.38153999999999999</v>
      </c>
      <c r="K76" s="347">
        <v>0.84123999999999999</v>
      </c>
      <c r="L76" s="347">
        <v>0.26798</v>
      </c>
      <c r="M76" s="347">
        <v>0.49475999999999998</v>
      </c>
    </row>
    <row r="77" spans="1:13" x14ac:dyDescent="0.2">
      <c r="A77" s="347" t="s">
        <v>54</v>
      </c>
      <c r="B77" s="347" t="s">
        <v>72</v>
      </c>
      <c r="C77" s="347">
        <v>102.303</v>
      </c>
      <c r="D77" s="347">
        <v>101.621</v>
      </c>
      <c r="E77" s="347">
        <v>101.45099999999999</v>
      </c>
      <c r="F77" s="367">
        <v>4.7165299999999997</v>
      </c>
      <c r="G77" s="367">
        <v>4.5433000000000003</v>
      </c>
      <c r="H77" s="367">
        <v>6.0763299999999996</v>
      </c>
      <c r="I77" s="347">
        <v>0.32479999999999998</v>
      </c>
      <c r="J77" s="347">
        <v>0.37095</v>
      </c>
      <c r="K77" s="347">
        <v>0.52229000000000003</v>
      </c>
      <c r="L77" s="347">
        <v>0.42266999999999999</v>
      </c>
      <c r="M77" s="347">
        <v>0.49278</v>
      </c>
    </row>
    <row r="78" spans="1:13" x14ac:dyDescent="0.2">
      <c r="A78" s="347" t="s">
        <v>54</v>
      </c>
      <c r="B78" s="347" t="s">
        <v>73</v>
      </c>
      <c r="C78" s="347">
        <v>103.02</v>
      </c>
      <c r="D78" s="347">
        <v>102.07299999999999</v>
      </c>
      <c r="E78" s="347">
        <v>102.48399999999999</v>
      </c>
      <c r="F78" s="367">
        <v>4.8305499999999997</v>
      </c>
      <c r="G78" s="367">
        <v>4.3830099999999996</v>
      </c>
      <c r="H78" s="367">
        <v>6.3148799999999996</v>
      </c>
      <c r="I78" s="347">
        <v>0.44479000000000002</v>
      </c>
      <c r="J78" s="347">
        <v>0.35810999999999998</v>
      </c>
      <c r="K78" s="347">
        <v>0.77103999999999995</v>
      </c>
      <c r="L78" s="347">
        <v>1.01823</v>
      </c>
      <c r="M78" s="347">
        <v>0.51160000000000005</v>
      </c>
    </row>
    <row r="79" spans="1:13" x14ac:dyDescent="0.2">
      <c r="A79" s="347" t="s">
        <v>79</v>
      </c>
      <c r="B79" s="347" t="s">
        <v>62</v>
      </c>
      <c r="C79" s="347">
        <v>103.108</v>
      </c>
      <c r="D79" s="347">
        <v>102.078</v>
      </c>
      <c r="E79" s="347">
        <v>102.502</v>
      </c>
      <c r="F79" s="367">
        <v>4.3656100000000002</v>
      </c>
      <c r="G79" s="367">
        <v>4.0126299999999997</v>
      </c>
      <c r="H79" s="367">
        <v>5.1159400000000002</v>
      </c>
      <c r="I79" s="347">
        <v>4.8999999999999998E-3</v>
      </c>
      <c r="J79" s="347">
        <v>0.32839000000000002</v>
      </c>
      <c r="K79" s="347">
        <v>0.44971</v>
      </c>
      <c r="L79" s="347">
        <v>1.7559999999999999E-2</v>
      </c>
      <c r="M79" s="347">
        <v>0.41665000000000002</v>
      </c>
    </row>
    <row r="80" spans="1:13" x14ac:dyDescent="0.2">
      <c r="A80" s="347" t="s">
        <v>54</v>
      </c>
      <c r="B80" s="347" t="s">
        <v>63</v>
      </c>
      <c r="C80" s="347">
        <v>103.07899999999999</v>
      </c>
      <c r="D80" s="347">
        <v>102.468</v>
      </c>
      <c r="E80" s="347">
        <v>102.6</v>
      </c>
      <c r="F80" s="367">
        <v>3.94028</v>
      </c>
      <c r="G80" s="367">
        <v>4.0245699999999998</v>
      </c>
      <c r="H80" s="367">
        <v>3.7354599999999998</v>
      </c>
      <c r="I80" s="347">
        <v>0.38206000000000001</v>
      </c>
      <c r="J80" s="347">
        <v>0.32934999999999998</v>
      </c>
      <c r="K80" s="347">
        <v>0.38697999999999999</v>
      </c>
      <c r="L80" s="347">
        <v>9.5610000000000001E-2</v>
      </c>
      <c r="M80" s="347">
        <v>0.30608000000000002</v>
      </c>
    </row>
    <row r="81" spans="1:13" x14ac:dyDescent="0.2">
      <c r="A81" s="347" t="s">
        <v>54</v>
      </c>
      <c r="B81" s="347" t="s">
        <v>64</v>
      </c>
      <c r="C81" s="347">
        <v>103.476</v>
      </c>
      <c r="D81" s="347">
        <v>103.27500000000001</v>
      </c>
      <c r="E81" s="347">
        <v>103.157</v>
      </c>
      <c r="F81" s="367">
        <v>4.0041799999999999</v>
      </c>
      <c r="G81" s="367">
        <v>4.4533800000000001</v>
      </c>
      <c r="H81" s="367">
        <v>4.0413899999999998</v>
      </c>
      <c r="I81" s="347">
        <v>0.78756000000000004</v>
      </c>
      <c r="J81" s="347">
        <v>0.36375000000000002</v>
      </c>
      <c r="K81" s="347">
        <v>1.1726300000000001</v>
      </c>
      <c r="L81" s="347">
        <v>0.54288000000000003</v>
      </c>
      <c r="M81" s="347">
        <v>0.33069999999999999</v>
      </c>
    </row>
    <row r="82" spans="1:13" x14ac:dyDescent="0.2">
      <c r="A82" s="347" t="s">
        <v>54</v>
      </c>
      <c r="B82" s="347" t="s">
        <v>65</v>
      </c>
      <c r="C82" s="347">
        <v>103.53100000000001</v>
      </c>
      <c r="D82" s="347">
        <v>103.646</v>
      </c>
      <c r="E82" s="347">
        <v>103.795</v>
      </c>
      <c r="F82" s="367">
        <v>4.4134500000000001</v>
      </c>
      <c r="G82" s="367">
        <v>4.94062</v>
      </c>
      <c r="H82" s="367">
        <v>4.48813</v>
      </c>
      <c r="I82" s="347">
        <v>0.35924</v>
      </c>
      <c r="J82" s="347">
        <v>0.40267999999999998</v>
      </c>
      <c r="K82" s="347">
        <v>1.1496299999999999</v>
      </c>
      <c r="L82" s="347">
        <v>0.61846999999999996</v>
      </c>
      <c r="M82" s="347">
        <v>0.36653000000000002</v>
      </c>
    </row>
    <row r="83" spans="1:13" x14ac:dyDescent="0.2">
      <c r="A83" s="347" t="s">
        <v>54</v>
      </c>
      <c r="B83" s="347" t="s">
        <v>66</v>
      </c>
      <c r="C83" s="347">
        <v>103.233</v>
      </c>
      <c r="D83" s="347">
        <v>103.827</v>
      </c>
      <c r="E83" s="347">
        <v>103.79600000000001</v>
      </c>
      <c r="F83" s="367">
        <v>4.2819900000000004</v>
      </c>
      <c r="G83" s="367">
        <v>4.6637000000000004</v>
      </c>
      <c r="H83" s="367">
        <v>4.5877699999999999</v>
      </c>
      <c r="I83" s="347">
        <v>0.17463000000000001</v>
      </c>
      <c r="J83" s="347">
        <v>0.38057000000000002</v>
      </c>
      <c r="K83" s="347">
        <v>0.53449999999999998</v>
      </c>
      <c r="L83" s="347">
        <v>9.6000000000000002E-4</v>
      </c>
      <c r="M83" s="347">
        <v>0.3745</v>
      </c>
    </row>
    <row r="84" spans="1:13" x14ac:dyDescent="0.2">
      <c r="A84" s="347" t="s">
        <v>54</v>
      </c>
      <c r="B84" s="347" t="s">
        <v>67</v>
      </c>
      <c r="C84" s="347">
        <v>103.29900000000001</v>
      </c>
      <c r="D84" s="347">
        <v>103.893</v>
      </c>
      <c r="E84" s="347">
        <v>104.041</v>
      </c>
      <c r="F84" s="367">
        <v>3.9471500000000002</v>
      </c>
      <c r="G84" s="367">
        <v>4.3564699999999998</v>
      </c>
      <c r="H84" s="367">
        <v>4.6835000000000004</v>
      </c>
      <c r="I84" s="347">
        <v>6.3570000000000002E-2</v>
      </c>
      <c r="J84" s="347">
        <v>0.35598999999999997</v>
      </c>
      <c r="K84" s="347">
        <v>0.23830999999999999</v>
      </c>
      <c r="L84" s="347">
        <v>0.23604</v>
      </c>
      <c r="M84" s="347">
        <v>0.38216</v>
      </c>
    </row>
    <row r="85" spans="1:13" x14ac:dyDescent="0.2">
      <c r="A85" s="347" t="s">
        <v>54</v>
      </c>
      <c r="B85" s="347" t="s">
        <v>68</v>
      </c>
      <c r="C85" s="347">
        <v>103.687</v>
      </c>
      <c r="D85" s="347">
        <v>103.99299999999999</v>
      </c>
      <c r="E85" s="347">
        <v>104.145</v>
      </c>
      <c r="F85" s="367">
        <v>3.7813400000000001</v>
      </c>
      <c r="G85" s="367">
        <v>4.0222199999999999</v>
      </c>
      <c r="H85" s="367">
        <v>4.1772900000000002</v>
      </c>
      <c r="I85" s="347">
        <v>9.6250000000000002E-2</v>
      </c>
      <c r="J85" s="347">
        <v>0.32916000000000001</v>
      </c>
      <c r="K85" s="347">
        <v>0.15987999999999999</v>
      </c>
      <c r="L85" s="347">
        <v>9.9959999999999993E-2</v>
      </c>
      <c r="M85" s="347">
        <v>0.34161999999999998</v>
      </c>
    </row>
    <row r="86" spans="1:13" x14ac:dyDescent="0.2">
      <c r="A86" s="347" t="s">
        <v>54</v>
      </c>
      <c r="B86" s="347" t="s">
        <v>69</v>
      </c>
      <c r="C86" s="347">
        <v>103.67</v>
      </c>
      <c r="D86" s="347">
        <v>104.003</v>
      </c>
      <c r="E86" s="347">
        <v>104.134</v>
      </c>
      <c r="F86" s="367">
        <v>3.1624400000000001</v>
      </c>
      <c r="G86" s="367">
        <v>3.5401799999999999</v>
      </c>
      <c r="H86" s="367">
        <v>3.7180900000000001</v>
      </c>
      <c r="I86" s="347">
        <v>9.6200000000000001E-3</v>
      </c>
      <c r="J86" s="347">
        <v>0.29032999999999998</v>
      </c>
      <c r="K86" s="347">
        <v>0.10588</v>
      </c>
      <c r="L86" s="347">
        <v>-1.056E-2</v>
      </c>
      <c r="M86" s="347">
        <v>0.30468000000000001</v>
      </c>
    </row>
    <row r="87" spans="1:13" x14ac:dyDescent="0.2">
      <c r="A87" s="347" t="s">
        <v>54</v>
      </c>
      <c r="B87" s="347" t="s">
        <v>70</v>
      </c>
      <c r="C87" s="347">
        <v>103.94199999999999</v>
      </c>
      <c r="D87" s="347">
        <v>104.124</v>
      </c>
      <c r="E87" s="347">
        <v>104.35599999999999</v>
      </c>
      <c r="F87" s="367">
        <v>2.9975100000000001</v>
      </c>
      <c r="G87" s="367">
        <v>2.99823</v>
      </c>
      <c r="H87" s="367">
        <v>3.57504</v>
      </c>
      <c r="I87" s="347">
        <v>0.11634</v>
      </c>
      <c r="J87" s="347">
        <v>0.24648</v>
      </c>
      <c r="K87" s="347">
        <v>0.12597</v>
      </c>
      <c r="L87" s="347">
        <v>0.21318999999999999</v>
      </c>
      <c r="M87" s="347">
        <v>0.29315000000000002</v>
      </c>
    </row>
    <row r="88" spans="1:13" x14ac:dyDescent="0.2">
      <c r="A88" s="347" t="s">
        <v>54</v>
      </c>
      <c r="B88" s="347" t="s">
        <v>71</v>
      </c>
      <c r="C88" s="347">
        <v>104.503</v>
      </c>
      <c r="D88" s="347">
        <v>104.54300000000001</v>
      </c>
      <c r="E88" s="347">
        <v>104.863</v>
      </c>
      <c r="F88" s="367">
        <v>3.01952</v>
      </c>
      <c r="G88" s="367">
        <v>3.20953</v>
      </c>
      <c r="H88" s="367">
        <v>3.80009</v>
      </c>
      <c r="I88" s="347">
        <v>0.40239999999999998</v>
      </c>
      <c r="J88" s="347">
        <v>0.26361000000000001</v>
      </c>
      <c r="K88" s="347">
        <v>0.51922000000000001</v>
      </c>
      <c r="L88" s="347">
        <v>0.48583999999999999</v>
      </c>
      <c r="M88" s="347">
        <v>0.31129000000000001</v>
      </c>
    </row>
    <row r="89" spans="1:13" x14ac:dyDescent="0.2">
      <c r="A89" s="347" t="s">
        <v>54</v>
      </c>
      <c r="B89" s="347" t="s">
        <v>72</v>
      </c>
      <c r="C89" s="347">
        <v>105.346</v>
      </c>
      <c r="D89" s="347">
        <v>105.06</v>
      </c>
      <c r="E89" s="347">
        <v>104.71599999999999</v>
      </c>
      <c r="F89" s="367">
        <v>2.9744999999999999</v>
      </c>
      <c r="G89" s="367">
        <v>3.3841399999999999</v>
      </c>
      <c r="H89" s="367">
        <v>3.2183000000000002</v>
      </c>
      <c r="I89" s="347">
        <v>0.49453000000000003</v>
      </c>
      <c r="J89" s="347">
        <v>0.27772999999999998</v>
      </c>
      <c r="K89" s="347">
        <v>0.89893000000000001</v>
      </c>
      <c r="L89" s="347">
        <v>-0.14018</v>
      </c>
      <c r="M89" s="347">
        <v>0.26432</v>
      </c>
    </row>
    <row r="90" spans="1:13" x14ac:dyDescent="0.2">
      <c r="A90" s="347" t="s">
        <v>54</v>
      </c>
      <c r="B90" s="347" t="s">
        <v>73</v>
      </c>
      <c r="C90" s="347">
        <v>105.934</v>
      </c>
      <c r="D90" s="347">
        <v>105.764</v>
      </c>
      <c r="E90" s="347">
        <v>105.371</v>
      </c>
      <c r="F90" s="367">
        <v>2.8285800000000001</v>
      </c>
      <c r="G90" s="367">
        <v>3.6160399999999999</v>
      </c>
      <c r="H90" s="367">
        <v>2.8170299999999999</v>
      </c>
      <c r="I90" s="347">
        <v>0.67008999999999996</v>
      </c>
      <c r="J90" s="347">
        <v>0.29644999999999999</v>
      </c>
      <c r="K90" s="347">
        <v>1.16794</v>
      </c>
      <c r="L90" s="347">
        <v>0.62549999999999994</v>
      </c>
      <c r="M90" s="347">
        <v>0.23177</v>
      </c>
    </row>
    <row r="91" spans="1:13" x14ac:dyDescent="0.2">
      <c r="A91" s="347" t="s">
        <v>80</v>
      </c>
      <c r="B91" s="347" t="s">
        <v>62</v>
      </c>
      <c r="C91" s="347">
        <v>106.447</v>
      </c>
      <c r="D91" s="347">
        <v>105.80500000000001</v>
      </c>
      <c r="E91" s="347">
        <v>106.336</v>
      </c>
      <c r="F91" s="367">
        <v>3.2383500000000001</v>
      </c>
      <c r="G91" s="367">
        <v>3.6511300000000002</v>
      </c>
      <c r="H91" s="367">
        <v>3.7404099999999998</v>
      </c>
      <c r="I91" s="347">
        <v>3.8769999999999999E-2</v>
      </c>
      <c r="J91" s="347">
        <v>0.29927999999999999</v>
      </c>
      <c r="K91" s="347">
        <v>0.70911999999999997</v>
      </c>
      <c r="L91" s="347">
        <v>0.91581000000000001</v>
      </c>
      <c r="M91" s="347">
        <v>0.30647999999999997</v>
      </c>
    </row>
    <row r="92" spans="1:13" x14ac:dyDescent="0.2">
      <c r="A92" s="347" t="s">
        <v>54</v>
      </c>
      <c r="B92" s="347" t="s">
        <v>63</v>
      </c>
      <c r="C92" s="347">
        <v>106.889</v>
      </c>
      <c r="D92" s="347">
        <v>106.062</v>
      </c>
      <c r="E92" s="347">
        <v>106.928</v>
      </c>
      <c r="F92" s="367">
        <v>3.6961900000000001</v>
      </c>
      <c r="G92" s="367">
        <v>3.5074399999999999</v>
      </c>
      <c r="H92" s="367">
        <v>4.2183200000000003</v>
      </c>
      <c r="I92" s="347">
        <v>0.2429</v>
      </c>
      <c r="J92" s="347">
        <v>0.28769</v>
      </c>
      <c r="K92" s="347">
        <v>0.28176000000000001</v>
      </c>
      <c r="L92" s="347">
        <v>0.55672999999999995</v>
      </c>
      <c r="M92" s="347">
        <v>0.34490999999999999</v>
      </c>
    </row>
    <row r="93" spans="1:13" x14ac:dyDescent="0.2">
      <c r="A93" s="347" t="s">
        <v>54</v>
      </c>
      <c r="B93" s="347" t="s">
        <v>64</v>
      </c>
      <c r="C93" s="347">
        <v>106.83799999999999</v>
      </c>
      <c r="D93" s="347">
        <v>106.184</v>
      </c>
      <c r="E93" s="347">
        <v>106.52500000000001</v>
      </c>
      <c r="F93" s="367">
        <v>3.2490600000000001</v>
      </c>
      <c r="G93" s="367">
        <v>2.8167499999999999</v>
      </c>
      <c r="H93" s="367">
        <v>3.2649300000000001</v>
      </c>
      <c r="I93" s="347">
        <v>0.11502999999999999</v>
      </c>
      <c r="J93" s="347">
        <v>0.23175000000000001</v>
      </c>
      <c r="K93" s="347">
        <v>0.35820999999999997</v>
      </c>
      <c r="L93" s="347">
        <v>-0.37689</v>
      </c>
      <c r="M93" s="347">
        <v>0.26808999999999999</v>
      </c>
    </row>
    <row r="94" spans="1:13" x14ac:dyDescent="0.2">
      <c r="A94" s="347" t="s">
        <v>54</v>
      </c>
      <c r="B94" s="347" t="s">
        <v>65</v>
      </c>
      <c r="C94" s="347">
        <v>105.755</v>
      </c>
      <c r="D94" s="347">
        <v>105.511</v>
      </c>
      <c r="E94" s="347">
        <v>105.398</v>
      </c>
      <c r="F94" s="367">
        <v>2.1481499999999998</v>
      </c>
      <c r="G94" s="367">
        <v>1.79939</v>
      </c>
      <c r="H94" s="367">
        <v>1.5443899999999999</v>
      </c>
      <c r="I94" s="347">
        <v>-0.63380999999999998</v>
      </c>
      <c r="J94" s="347">
        <v>0.14873</v>
      </c>
      <c r="K94" s="347">
        <v>-0.51951000000000003</v>
      </c>
      <c r="L94" s="347">
        <v>-1.0579700000000001</v>
      </c>
      <c r="M94" s="347">
        <v>0.1278</v>
      </c>
    </row>
    <row r="95" spans="1:13" x14ac:dyDescent="0.2">
      <c r="A95" s="347" t="s">
        <v>54</v>
      </c>
      <c r="B95" s="347" t="s">
        <v>66</v>
      </c>
      <c r="C95" s="347">
        <v>106.16200000000001</v>
      </c>
      <c r="D95" s="347">
        <v>106.58499999999999</v>
      </c>
      <c r="E95" s="347">
        <v>105.343</v>
      </c>
      <c r="F95" s="367">
        <v>2.8372700000000002</v>
      </c>
      <c r="G95" s="367">
        <v>2.6563400000000001</v>
      </c>
      <c r="H95" s="367">
        <v>1.4904200000000001</v>
      </c>
      <c r="I95" s="347">
        <v>1.0179</v>
      </c>
      <c r="J95" s="347">
        <v>0.21870999999999999</v>
      </c>
      <c r="K95" s="347">
        <v>0.37764999999999999</v>
      </c>
      <c r="L95" s="347">
        <v>-5.2179999999999997E-2</v>
      </c>
      <c r="M95" s="347">
        <v>0.12336</v>
      </c>
    </row>
    <row r="96" spans="1:13" x14ac:dyDescent="0.2">
      <c r="A96" s="347" t="s">
        <v>54</v>
      </c>
      <c r="B96" s="347" t="s">
        <v>67</v>
      </c>
      <c r="C96" s="347">
        <v>106.74299999999999</v>
      </c>
      <c r="D96" s="347">
        <v>107.05200000000001</v>
      </c>
      <c r="E96" s="347">
        <v>106.157</v>
      </c>
      <c r="F96" s="367">
        <v>3.3340100000000001</v>
      </c>
      <c r="G96" s="367">
        <v>3.0406300000000002</v>
      </c>
      <c r="H96" s="367">
        <v>2.0338099999999999</v>
      </c>
      <c r="I96" s="347">
        <v>0.43814999999999998</v>
      </c>
      <c r="J96" s="347">
        <v>0.24992</v>
      </c>
      <c r="K96" s="347">
        <v>1.46051</v>
      </c>
      <c r="L96" s="347">
        <v>0.77271000000000001</v>
      </c>
      <c r="M96" s="347">
        <v>0.16792000000000001</v>
      </c>
    </row>
    <row r="97" spans="1:13" x14ac:dyDescent="0.2">
      <c r="A97" s="347" t="s">
        <v>54</v>
      </c>
      <c r="B97" s="347" t="s">
        <v>68</v>
      </c>
      <c r="C97" s="347">
        <v>107.444</v>
      </c>
      <c r="D97" s="347">
        <v>107.417</v>
      </c>
      <c r="E97" s="347">
        <v>106.851</v>
      </c>
      <c r="F97" s="367">
        <v>3.6234099999999998</v>
      </c>
      <c r="G97" s="367">
        <v>3.2925300000000002</v>
      </c>
      <c r="H97" s="367">
        <v>2.5983000000000001</v>
      </c>
      <c r="I97" s="347">
        <v>0.34095999999999999</v>
      </c>
      <c r="J97" s="347">
        <v>0.27032</v>
      </c>
      <c r="K97" s="347">
        <v>0.78059999999999996</v>
      </c>
      <c r="L97" s="347">
        <v>0.65375000000000005</v>
      </c>
      <c r="M97" s="347">
        <v>0.21399000000000001</v>
      </c>
    </row>
    <row r="98" spans="1:13" x14ac:dyDescent="0.2">
      <c r="A98" s="347" t="s">
        <v>54</v>
      </c>
      <c r="B98" s="347" t="s">
        <v>69</v>
      </c>
      <c r="C98" s="347">
        <v>107.867</v>
      </c>
      <c r="D98" s="347">
        <v>107.944</v>
      </c>
      <c r="E98" s="347">
        <v>107.614</v>
      </c>
      <c r="F98" s="367">
        <v>4.0484200000000001</v>
      </c>
      <c r="G98" s="367">
        <v>3.78931</v>
      </c>
      <c r="H98" s="367">
        <v>3.34185</v>
      </c>
      <c r="I98" s="347">
        <v>0.49060999999999999</v>
      </c>
      <c r="J98" s="347">
        <v>0.31041999999999997</v>
      </c>
      <c r="K98" s="347">
        <v>0.83323999999999998</v>
      </c>
      <c r="L98" s="347">
        <v>0.71408000000000005</v>
      </c>
      <c r="M98" s="347">
        <v>0.27431</v>
      </c>
    </row>
    <row r="99" spans="1:13" x14ac:dyDescent="0.2">
      <c r="A99" s="347" t="s">
        <v>54</v>
      </c>
      <c r="B99" s="347" t="s">
        <v>70</v>
      </c>
      <c r="C99" s="347">
        <v>108.114</v>
      </c>
      <c r="D99" s="347">
        <v>108.401</v>
      </c>
      <c r="E99" s="347">
        <v>107.6</v>
      </c>
      <c r="F99" s="367">
        <v>4.0137799999999997</v>
      </c>
      <c r="G99" s="367">
        <v>4.1075999999999997</v>
      </c>
      <c r="H99" s="367">
        <v>3.10859</v>
      </c>
      <c r="I99" s="347">
        <v>0.42337000000000002</v>
      </c>
      <c r="J99" s="347">
        <v>0.33601999999999999</v>
      </c>
      <c r="K99" s="347">
        <v>0.91605999999999999</v>
      </c>
      <c r="L99" s="347">
        <v>-1.3010000000000001E-2</v>
      </c>
      <c r="M99" s="347">
        <v>0.25542999999999999</v>
      </c>
    </row>
    <row r="100" spans="1:13" x14ac:dyDescent="0.2">
      <c r="A100" s="347" t="s">
        <v>54</v>
      </c>
      <c r="B100" s="347" t="s">
        <v>71</v>
      </c>
      <c r="C100" s="347">
        <v>108.774</v>
      </c>
      <c r="D100" s="347">
        <v>108.88500000000001</v>
      </c>
      <c r="E100" s="347">
        <v>108.53400000000001</v>
      </c>
      <c r="F100" s="367">
        <v>4.0869600000000004</v>
      </c>
      <c r="G100" s="367">
        <v>4.1533100000000003</v>
      </c>
      <c r="H100" s="367">
        <v>3.5007600000000001</v>
      </c>
      <c r="I100" s="347">
        <v>0.44649</v>
      </c>
      <c r="J100" s="347">
        <v>0.33968999999999999</v>
      </c>
      <c r="K100" s="347">
        <v>0.87175000000000002</v>
      </c>
      <c r="L100" s="347">
        <v>0.86802999999999997</v>
      </c>
      <c r="M100" s="347">
        <v>0.28715000000000002</v>
      </c>
    </row>
    <row r="101" spans="1:13" x14ac:dyDescent="0.2">
      <c r="A101" s="347" t="s">
        <v>54</v>
      </c>
      <c r="B101" s="347" t="s">
        <v>72</v>
      </c>
      <c r="C101" s="347">
        <v>108.85599999999999</v>
      </c>
      <c r="D101" s="347">
        <v>108.789</v>
      </c>
      <c r="E101" s="347">
        <v>108.35</v>
      </c>
      <c r="F101" s="367">
        <v>3.33188</v>
      </c>
      <c r="G101" s="367">
        <v>3.5493999999999999</v>
      </c>
      <c r="H101" s="367">
        <v>3.4703400000000002</v>
      </c>
      <c r="I101" s="347">
        <v>-8.8169999999999998E-2</v>
      </c>
      <c r="J101" s="347">
        <v>0.29108000000000001</v>
      </c>
      <c r="K101" s="347">
        <v>0.35793000000000003</v>
      </c>
      <c r="L101" s="347">
        <v>-0.16952999999999999</v>
      </c>
      <c r="M101" s="347">
        <v>0.28469</v>
      </c>
    </row>
    <row r="102" spans="1:13" x14ac:dyDescent="0.2">
      <c r="A102" s="347" t="s">
        <v>54</v>
      </c>
      <c r="B102" s="347" t="s">
        <v>73</v>
      </c>
      <c r="C102" s="347">
        <v>109.271</v>
      </c>
      <c r="D102" s="347">
        <v>109.301</v>
      </c>
      <c r="E102" s="347">
        <v>109.09699999999999</v>
      </c>
      <c r="F102" s="367">
        <v>3.1500699999999999</v>
      </c>
      <c r="G102" s="367">
        <v>3.3442400000000001</v>
      </c>
      <c r="H102" s="367">
        <v>3.5360800000000001</v>
      </c>
      <c r="I102" s="347">
        <v>0.47064</v>
      </c>
      <c r="J102" s="347">
        <v>0.27450000000000002</v>
      </c>
      <c r="K102" s="347">
        <v>0.38205</v>
      </c>
      <c r="L102" s="347">
        <v>0.68942999999999999</v>
      </c>
      <c r="M102" s="347">
        <v>0.28999999999999998</v>
      </c>
    </row>
    <row r="103" spans="1:13" x14ac:dyDescent="0.2">
      <c r="A103" s="347" t="s">
        <v>464</v>
      </c>
      <c r="B103" s="347" t="s">
        <v>62</v>
      </c>
      <c r="C103" s="347">
        <v>110.21</v>
      </c>
      <c r="D103" s="347">
        <v>110.25700000000001</v>
      </c>
      <c r="E103" s="347">
        <v>110.81699999999999</v>
      </c>
      <c r="F103" s="367">
        <v>3.5350899999999998</v>
      </c>
      <c r="G103" s="367">
        <v>4.2077400000000003</v>
      </c>
      <c r="H103" s="367">
        <v>4.2140000000000004</v>
      </c>
      <c r="I103" s="347">
        <v>0.87465000000000004</v>
      </c>
      <c r="J103" s="347">
        <v>0.34405999999999998</v>
      </c>
      <c r="K103" s="347">
        <v>1.3493999999999999</v>
      </c>
      <c r="L103" s="347">
        <v>1.5765800000000001</v>
      </c>
      <c r="M103" s="347">
        <v>0.34455999999999998</v>
      </c>
    </row>
    <row r="104" spans="1:13" x14ac:dyDescent="0.2">
      <c r="A104" s="347" t="s">
        <v>54</v>
      </c>
      <c r="B104" s="347" t="s">
        <v>63</v>
      </c>
      <c r="C104" s="347">
        <v>110.907</v>
      </c>
      <c r="D104" s="347">
        <v>110.926</v>
      </c>
      <c r="E104" s="347">
        <v>111.42400000000001</v>
      </c>
      <c r="F104" s="367">
        <v>3.7590400000000002</v>
      </c>
      <c r="G104" s="367">
        <v>4.5860000000000003</v>
      </c>
      <c r="H104" s="367">
        <v>4.2046999999999999</v>
      </c>
      <c r="I104" s="347">
        <v>0.60675999999999997</v>
      </c>
      <c r="J104" s="347">
        <v>0.37436000000000003</v>
      </c>
      <c r="K104" s="347">
        <v>1.48672</v>
      </c>
      <c r="L104" s="347">
        <v>0.54774999999999996</v>
      </c>
      <c r="M104" s="347">
        <v>0.34381</v>
      </c>
    </row>
    <row r="105" spans="1:13" x14ac:dyDescent="0.2">
      <c r="A105" s="347" t="s">
        <v>54</v>
      </c>
      <c r="B105" s="347" t="s">
        <v>64</v>
      </c>
      <c r="C105" s="347">
        <v>111.824</v>
      </c>
      <c r="D105" s="347">
        <v>111.779</v>
      </c>
      <c r="E105" s="347">
        <v>112.164</v>
      </c>
      <c r="F105" s="367">
        <v>4.6668799999999999</v>
      </c>
      <c r="G105" s="367">
        <v>5.2691600000000003</v>
      </c>
      <c r="H105" s="367">
        <v>5.29359</v>
      </c>
      <c r="I105" s="347">
        <v>0.76898</v>
      </c>
      <c r="J105" s="347">
        <v>0.42884</v>
      </c>
      <c r="K105" s="347">
        <v>1.3804099999999999</v>
      </c>
      <c r="L105" s="347">
        <v>0.66413</v>
      </c>
      <c r="M105" s="347">
        <v>0.43078</v>
      </c>
    </row>
    <row r="106" spans="1:13" x14ac:dyDescent="0.2">
      <c r="A106" s="347" t="s">
        <v>54</v>
      </c>
      <c r="B106" s="347" t="s">
        <v>65</v>
      </c>
      <c r="C106" s="347">
        <v>112.19</v>
      </c>
      <c r="D106" s="347">
        <v>112.428</v>
      </c>
      <c r="E106" s="347">
        <v>112.512</v>
      </c>
      <c r="F106" s="367">
        <v>6.0848199999999997</v>
      </c>
      <c r="G106" s="367">
        <v>6.5557100000000004</v>
      </c>
      <c r="H106" s="367">
        <v>6.7496499999999999</v>
      </c>
      <c r="I106" s="347">
        <v>0.58060999999999996</v>
      </c>
      <c r="J106" s="347">
        <v>0.53054999999999997</v>
      </c>
      <c r="K106" s="347">
        <v>1.35406</v>
      </c>
      <c r="L106" s="347">
        <v>0.31025999999999998</v>
      </c>
      <c r="M106" s="347">
        <v>0.54579</v>
      </c>
    </row>
    <row r="107" spans="1:13" x14ac:dyDescent="0.2">
      <c r="A107" s="347" t="s">
        <v>54</v>
      </c>
      <c r="B107" s="347" t="s">
        <v>66</v>
      </c>
      <c r="C107" s="347">
        <v>112.419</v>
      </c>
      <c r="D107" s="347">
        <v>113.355</v>
      </c>
      <c r="E107" s="347">
        <v>113.346</v>
      </c>
      <c r="F107" s="367">
        <v>5.8938199999999998</v>
      </c>
      <c r="G107" s="367">
        <v>6.3517400000000004</v>
      </c>
      <c r="H107" s="367">
        <v>7.5970899999999997</v>
      </c>
      <c r="I107" s="347">
        <v>0.82452999999999999</v>
      </c>
      <c r="J107" s="347">
        <v>0.51449999999999996</v>
      </c>
      <c r="K107" s="347">
        <v>1.4099200000000001</v>
      </c>
      <c r="L107" s="347">
        <v>0.74124999999999996</v>
      </c>
      <c r="M107" s="347">
        <v>0.61206000000000005</v>
      </c>
    </row>
    <row r="108" spans="1:13" x14ac:dyDescent="0.2">
      <c r="A108" s="347" t="s">
        <v>54</v>
      </c>
      <c r="B108" s="347" t="s">
        <v>67</v>
      </c>
      <c r="C108" s="347">
        <v>113.018</v>
      </c>
      <c r="D108" s="347">
        <v>114.01600000000001</v>
      </c>
      <c r="E108" s="347">
        <v>113.902</v>
      </c>
      <c r="F108" s="367">
        <v>5.8786100000000001</v>
      </c>
      <c r="G108" s="367">
        <v>6.5052500000000002</v>
      </c>
      <c r="H108" s="367">
        <v>7.2957999999999998</v>
      </c>
      <c r="I108" s="347">
        <v>0.58311999999999997</v>
      </c>
      <c r="J108" s="347">
        <v>0.52658000000000005</v>
      </c>
      <c r="K108" s="347">
        <v>1.41246</v>
      </c>
      <c r="L108" s="347">
        <v>0.49053000000000002</v>
      </c>
      <c r="M108" s="347">
        <v>0.58855000000000002</v>
      </c>
    </row>
    <row r="109" spans="1:13" x14ac:dyDescent="0.2">
      <c r="A109" s="347" t="s">
        <v>54</v>
      </c>
      <c r="B109" s="347" t="s">
        <v>68</v>
      </c>
      <c r="C109" s="347">
        <v>113.682</v>
      </c>
      <c r="D109" s="347">
        <v>114.381</v>
      </c>
      <c r="E109" s="347">
        <v>114.825</v>
      </c>
      <c r="F109" s="367">
        <v>5.8058199999999998</v>
      </c>
      <c r="G109" s="367">
        <v>6.4831500000000002</v>
      </c>
      <c r="H109" s="367">
        <v>7.4627299999999996</v>
      </c>
      <c r="I109" s="347">
        <v>0.32013000000000003</v>
      </c>
      <c r="J109" s="347">
        <v>0.52483999999999997</v>
      </c>
      <c r="K109" s="347">
        <v>0.90512000000000004</v>
      </c>
      <c r="L109" s="347">
        <v>0.81035000000000001</v>
      </c>
      <c r="M109" s="347">
        <v>0.60158</v>
      </c>
    </row>
    <row r="110" spans="1:13" x14ac:dyDescent="0.2">
      <c r="A110" s="347" t="s">
        <v>54</v>
      </c>
      <c r="B110" s="347" t="s">
        <v>69</v>
      </c>
      <c r="C110" s="347">
        <v>113.899</v>
      </c>
      <c r="D110" s="347">
        <v>114.886</v>
      </c>
      <c r="E110" s="347">
        <v>114.941</v>
      </c>
      <c r="F110" s="367">
        <v>5.5920699999999997</v>
      </c>
      <c r="G110" s="367">
        <v>6.4311100000000003</v>
      </c>
      <c r="H110" s="367">
        <v>6.8085899999999997</v>
      </c>
      <c r="I110" s="347">
        <v>0.44151000000000001</v>
      </c>
      <c r="J110" s="347">
        <v>0.52075000000000005</v>
      </c>
      <c r="K110" s="347">
        <v>0.76305000000000001</v>
      </c>
      <c r="L110" s="347">
        <v>0.10102</v>
      </c>
      <c r="M110" s="347">
        <v>0.55040999999999995</v>
      </c>
    </row>
    <row r="111" spans="1:13" x14ac:dyDescent="0.2">
      <c r="A111" s="347" t="s">
        <v>54</v>
      </c>
      <c r="B111" s="347" t="s">
        <v>70</v>
      </c>
      <c r="C111" s="347">
        <v>114.601</v>
      </c>
      <c r="D111" s="347">
        <v>115.61</v>
      </c>
      <c r="E111" s="347">
        <v>115.378</v>
      </c>
      <c r="F111" s="367">
        <v>6.0001499999999997</v>
      </c>
      <c r="G111" s="367">
        <v>6.6503100000000002</v>
      </c>
      <c r="H111" s="367">
        <v>7.2286200000000003</v>
      </c>
      <c r="I111" s="347">
        <v>0.63019000000000003</v>
      </c>
      <c r="J111" s="347">
        <v>0.53798000000000001</v>
      </c>
      <c r="K111" s="347">
        <v>1.0744800000000001</v>
      </c>
      <c r="L111" s="347">
        <v>0.38019999999999998</v>
      </c>
      <c r="M111" s="347">
        <v>0.58330000000000004</v>
      </c>
    </row>
    <row r="112" spans="1:13" x14ac:dyDescent="0.2">
      <c r="A112" s="347" t="s">
        <v>54</v>
      </c>
      <c r="B112" s="347" t="s">
        <v>71</v>
      </c>
      <c r="C112" s="347">
        <v>115.56100000000001</v>
      </c>
      <c r="D112" s="347">
        <v>116.289</v>
      </c>
      <c r="E112" s="347">
        <v>116.32299999999999</v>
      </c>
      <c r="F112" s="367">
        <v>6.2395399999999999</v>
      </c>
      <c r="G112" s="367">
        <v>6.79983</v>
      </c>
      <c r="H112" s="367">
        <v>7.1765499999999998</v>
      </c>
      <c r="I112" s="347">
        <v>0.58731999999999995</v>
      </c>
      <c r="J112" s="347">
        <v>0.54971999999999999</v>
      </c>
      <c r="K112" s="347">
        <v>1.2212099999999999</v>
      </c>
      <c r="L112" s="347">
        <v>0.81904999999999994</v>
      </c>
      <c r="M112" s="347">
        <v>0.57923000000000002</v>
      </c>
    </row>
    <row r="113" spans="1:13" x14ac:dyDescent="0.2">
      <c r="A113" s="347" t="s">
        <v>54</v>
      </c>
      <c r="B113" s="347" t="s">
        <v>72</v>
      </c>
      <c r="C113" s="347">
        <v>116.884</v>
      </c>
      <c r="D113" s="347">
        <v>116.854</v>
      </c>
      <c r="E113" s="347">
        <v>117.282</v>
      </c>
      <c r="F113" s="367">
        <v>7.3748800000000001</v>
      </c>
      <c r="G113" s="367">
        <v>7.41343</v>
      </c>
      <c r="H113" s="367">
        <v>8.2436500000000006</v>
      </c>
      <c r="I113" s="347">
        <v>0.48586000000000001</v>
      </c>
      <c r="J113" s="347">
        <v>0.59774000000000005</v>
      </c>
      <c r="K113" s="347">
        <v>1.07603</v>
      </c>
      <c r="L113" s="347">
        <v>0.82443</v>
      </c>
      <c r="M113" s="347">
        <v>0.6623</v>
      </c>
    </row>
    <row r="114" spans="1:13" x14ac:dyDescent="0.2">
      <c r="A114" s="347" t="s">
        <v>54</v>
      </c>
      <c r="B114" s="347" t="s">
        <v>73</v>
      </c>
      <c r="C114" s="347">
        <v>117.30800000000001</v>
      </c>
      <c r="D114" s="347">
        <v>117.23399999999999</v>
      </c>
      <c r="E114" s="347">
        <v>118.19199999999999</v>
      </c>
      <c r="F114" s="367">
        <v>7.3551099999999998</v>
      </c>
      <c r="G114" s="367">
        <v>7.2579399999999996</v>
      </c>
      <c r="H114" s="367">
        <v>8.3366199999999999</v>
      </c>
      <c r="I114" s="347">
        <v>0.32518999999999998</v>
      </c>
      <c r="J114" s="347">
        <v>0.58559000000000005</v>
      </c>
      <c r="K114" s="347">
        <v>0.81262999999999996</v>
      </c>
      <c r="L114" s="347">
        <v>0.77590999999999999</v>
      </c>
      <c r="M114" s="347">
        <v>0.66951000000000005</v>
      </c>
    </row>
    <row r="115" spans="1:13" x14ac:dyDescent="0.2">
      <c r="A115" s="347" t="s">
        <v>779</v>
      </c>
      <c r="B115" s="347" t="s">
        <v>62</v>
      </c>
      <c r="C115" s="347">
        <v>118.002</v>
      </c>
      <c r="D115" s="347">
        <v>117.821</v>
      </c>
      <c r="E115" s="347">
        <v>118.729</v>
      </c>
      <c r="F115" s="367">
        <v>7.0701400000000003</v>
      </c>
      <c r="G115" s="367">
        <v>6.8603399999999999</v>
      </c>
      <c r="H115" s="367">
        <v>7.1397000000000004</v>
      </c>
      <c r="I115" s="347">
        <v>0.50070999999999999</v>
      </c>
      <c r="J115" s="347">
        <v>0.55447000000000002</v>
      </c>
      <c r="K115" s="347">
        <v>0.82752999999999999</v>
      </c>
      <c r="L115" s="347">
        <v>0.45434999999999998</v>
      </c>
      <c r="M115" s="347">
        <v>0.57635000000000003</v>
      </c>
    </row>
    <row r="116" spans="1:13" x14ac:dyDescent="0.2">
      <c r="A116" s="347" t="s">
        <v>54</v>
      </c>
      <c r="B116" s="347" t="s">
        <v>63</v>
      </c>
      <c r="C116" s="347">
        <v>118.98099999999999</v>
      </c>
      <c r="D116" s="347">
        <v>119.065</v>
      </c>
      <c r="E116" s="347">
        <v>119.91200000000001</v>
      </c>
      <c r="F116" s="367">
        <v>7.2799699999999996</v>
      </c>
      <c r="G116" s="367">
        <v>7.3373200000000001</v>
      </c>
      <c r="H116" s="367">
        <v>7.61775</v>
      </c>
      <c r="I116" s="347">
        <v>1.0558399999999999</v>
      </c>
      <c r="J116" s="347">
        <v>0.59179999999999999</v>
      </c>
      <c r="K116" s="347">
        <v>1.5618300000000001</v>
      </c>
      <c r="L116" s="347">
        <v>0.99639</v>
      </c>
      <c r="M116" s="347">
        <v>0.61367000000000005</v>
      </c>
    </row>
    <row r="117" spans="1:13" x14ac:dyDescent="0.2">
      <c r="A117" s="347" t="s">
        <v>54</v>
      </c>
      <c r="B117" s="347" t="s">
        <v>64</v>
      </c>
      <c r="C117" s="347">
        <v>120.15900000000001</v>
      </c>
      <c r="D117" s="347">
        <v>120.32299999999999</v>
      </c>
      <c r="E117" s="347">
        <v>121.34399999999999</v>
      </c>
      <c r="F117" s="367">
        <v>7.4536800000000003</v>
      </c>
      <c r="G117" s="367">
        <v>7.6436500000000001</v>
      </c>
      <c r="H117" s="367">
        <v>8.1844400000000004</v>
      </c>
      <c r="I117" s="347">
        <v>1.05657</v>
      </c>
      <c r="J117" s="347">
        <v>0.61568999999999996</v>
      </c>
      <c r="K117" s="347">
        <v>2.1235599999999999</v>
      </c>
      <c r="L117" s="347">
        <v>1.19421</v>
      </c>
      <c r="M117" s="347">
        <v>0.65771999999999997</v>
      </c>
    </row>
    <row r="118" spans="1:13" x14ac:dyDescent="0.2">
      <c r="A118" s="347" t="s">
        <v>54</v>
      </c>
      <c r="B118" s="347" t="s">
        <v>65</v>
      </c>
      <c r="C118" s="347">
        <v>120.809</v>
      </c>
      <c r="D118" s="347">
        <v>121.176</v>
      </c>
      <c r="E118" s="347">
        <v>123.33799999999999</v>
      </c>
      <c r="F118" s="367">
        <v>7.6825000000000001</v>
      </c>
      <c r="G118" s="367">
        <v>7.7809799999999996</v>
      </c>
      <c r="H118" s="367">
        <v>9.6220800000000004</v>
      </c>
      <c r="I118" s="347">
        <v>0.70892999999999995</v>
      </c>
      <c r="J118" s="347">
        <v>0.62638000000000005</v>
      </c>
      <c r="K118" s="347">
        <v>1.77298</v>
      </c>
      <c r="L118" s="347">
        <v>1.6432599999999999</v>
      </c>
      <c r="M118" s="347">
        <v>0.76851000000000003</v>
      </c>
    </row>
    <row r="119" spans="1:13" x14ac:dyDescent="0.2">
      <c r="A119" s="347" t="s">
        <v>54</v>
      </c>
      <c r="B119" s="347" t="s">
        <v>66</v>
      </c>
      <c r="C119" s="347">
        <v>121.02200000000001</v>
      </c>
      <c r="D119" s="347">
        <v>121.646</v>
      </c>
      <c r="E119" s="347">
        <v>123.672</v>
      </c>
      <c r="F119" s="367">
        <v>7.6526199999999998</v>
      </c>
      <c r="G119" s="367">
        <v>7.31419</v>
      </c>
      <c r="H119" s="367">
        <v>9.1101600000000005</v>
      </c>
      <c r="I119" s="347">
        <v>0.38786999999999999</v>
      </c>
      <c r="J119" s="347">
        <v>0.58999000000000001</v>
      </c>
      <c r="K119" s="347">
        <v>1.09954</v>
      </c>
      <c r="L119" s="347">
        <v>0.27079999999999999</v>
      </c>
      <c r="M119" s="347">
        <v>0.72921000000000002</v>
      </c>
    </row>
    <row r="120" spans="1:13" x14ac:dyDescent="0.2">
      <c r="A120" s="347" t="s">
        <v>54</v>
      </c>
      <c r="B120" s="347" t="s">
        <v>67</v>
      </c>
      <c r="C120" s="347">
        <v>122.044</v>
      </c>
      <c r="D120" s="347">
        <v>122.735</v>
      </c>
      <c r="E120" s="347">
        <v>125.381</v>
      </c>
      <c r="F120" s="367">
        <v>7.9863400000000002</v>
      </c>
      <c r="G120" s="367">
        <v>7.64717</v>
      </c>
      <c r="H120" s="367">
        <v>10.077959999999999</v>
      </c>
      <c r="I120" s="347">
        <v>0.89522000000000002</v>
      </c>
      <c r="J120" s="347">
        <v>0.61595999999999995</v>
      </c>
      <c r="K120" s="347">
        <v>1.2865599999999999</v>
      </c>
      <c r="L120" s="347">
        <v>1.38188</v>
      </c>
      <c r="M120" s="347">
        <v>0.80337000000000003</v>
      </c>
    </row>
    <row r="121" spans="1:13" x14ac:dyDescent="0.2">
      <c r="A121" s="347" t="s">
        <v>54</v>
      </c>
      <c r="B121" s="347" t="s">
        <v>68</v>
      </c>
      <c r="C121" s="347">
        <v>122.94799999999999</v>
      </c>
      <c r="D121" s="347">
        <v>123.373</v>
      </c>
      <c r="E121" s="347">
        <v>126.58199999999999</v>
      </c>
      <c r="F121" s="367">
        <v>8.1508099999999999</v>
      </c>
      <c r="G121" s="367">
        <v>7.8614499999999996</v>
      </c>
      <c r="H121" s="367">
        <v>10.23906</v>
      </c>
      <c r="I121" s="347">
        <v>0.51981999999999995</v>
      </c>
      <c r="J121" s="347">
        <v>0.63263999999999998</v>
      </c>
      <c r="K121" s="347">
        <v>1.4196899999999999</v>
      </c>
      <c r="L121" s="347">
        <v>0.95787999999999995</v>
      </c>
      <c r="M121" s="347">
        <v>0.81564999999999999</v>
      </c>
    </row>
    <row r="122" spans="1:13" x14ac:dyDescent="0.2">
      <c r="A122" s="347" t="s">
        <v>54</v>
      </c>
      <c r="B122" s="347" t="s">
        <v>69</v>
      </c>
      <c r="C122" s="347">
        <v>123.803</v>
      </c>
      <c r="D122" s="347">
        <v>124.163</v>
      </c>
      <c r="E122" s="347">
        <v>126.29600000000001</v>
      </c>
      <c r="F122" s="367">
        <v>8.6954200000000004</v>
      </c>
      <c r="G122" s="367">
        <v>8.0749600000000008</v>
      </c>
      <c r="H122" s="367">
        <v>9.8789800000000003</v>
      </c>
      <c r="I122" s="347">
        <v>0.64032999999999995</v>
      </c>
      <c r="J122" s="347">
        <v>0.64922000000000002</v>
      </c>
      <c r="K122" s="347">
        <v>1.1634800000000001</v>
      </c>
      <c r="L122" s="347">
        <v>-0.22594</v>
      </c>
      <c r="M122" s="347">
        <v>0.78817000000000004</v>
      </c>
    </row>
    <row r="123" spans="1:13" x14ac:dyDescent="0.2">
      <c r="A123" s="347" t="s">
        <v>54</v>
      </c>
      <c r="B123" s="347" t="s">
        <v>70</v>
      </c>
      <c r="C123" s="347">
        <v>124.571</v>
      </c>
      <c r="D123" s="347">
        <v>124.76600000000001</v>
      </c>
      <c r="E123" s="347">
        <v>127.105</v>
      </c>
      <c r="F123" s="367">
        <v>8.6997499999999999</v>
      </c>
      <c r="G123" s="367">
        <v>7.9197300000000004</v>
      </c>
      <c r="H123" s="367">
        <v>10.16398</v>
      </c>
      <c r="I123" s="347">
        <v>0.48565000000000003</v>
      </c>
      <c r="J123" s="347">
        <v>0.63717000000000001</v>
      </c>
      <c r="K123" s="347">
        <v>1.1291</v>
      </c>
      <c r="L123" s="347">
        <v>0.64056000000000002</v>
      </c>
      <c r="M123" s="347">
        <v>0.80993000000000004</v>
      </c>
    </row>
    <row r="124" spans="1:13" x14ac:dyDescent="0.2">
      <c r="A124" s="347" t="s">
        <v>54</v>
      </c>
      <c r="B124" s="347" t="s">
        <v>71</v>
      </c>
      <c r="C124" s="347">
        <v>125.276</v>
      </c>
      <c r="D124" s="347">
        <v>125.509</v>
      </c>
      <c r="E124" s="347">
        <v>127.642</v>
      </c>
      <c r="F124" s="367">
        <v>8.4068199999999997</v>
      </c>
      <c r="G124" s="367">
        <v>7.9285199999999998</v>
      </c>
      <c r="H124" s="367">
        <v>9.7306600000000003</v>
      </c>
      <c r="I124" s="347">
        <v>0.59550999999999998</v>
      </c>
      <c r="J124" s="347">
        <v>0.63785000000000003</v>
      </c>
      <c r="K124" s="347">
        <v>1.08406</v>
      </c>
      <c r="L124" s="347">
        <v>0.42248999999999998</v>
      </c>
      <c r="M124" s="347">
        <v>0.77681999999999995</v>
      </c>
    </row>
    <row r="125" spans="1:13" x14ac:dyDescent="0.2">
      <c r="A125" s="347" t="s">
        <v>54</v>
      </c>
      <c r="B125" s="347" t="s">
        <v>72</v>
      </c>
      <c r="C125" s="347">
        <v>125.997</v>
      </c>
      <c r="D125" s="347">
        <v>125.881</v>
      </c>
      <c r="E125" s="347">
        <v>127.88800000000001</v>
      </c>
      <c r="F125" s="367">
        <v>7.7966199999999999</v>
      </c>
      <c r="G125" s="367">
        <v>7.7250199999999998</v>
      </c>
      <c r="H125" s="367">
        <v>9.0431600000000003</v>
      </c>
      <c r="I125" s="347">
        <v>0.29638999999999999</v>
      </c>
      <c r="J125" s="347">
        <v>0.62202000000000002</v>
      </c>
      <c r="K125" s="347">
        <v>0.89366999999999996</v>
      </c>
      <c r="L125" s="347">
        <v>0.19273000000000001</v>
      </c>
      <c r="M125" s="347">
        <v>0.72406000000000004</v>
      </c>
    </row>
    <row r="126" spans="1:13" x14ac:dyDescent="0.2">
      <c r="A126" s="347" t="s">
        <v>54</v>
      </c>
      <c r="B126" s="347" t="s">
        <v>73</v>
      </c>
      <c r="C126" s="347">
        <v>126.47799999999999</v>
      </c>
      <c r="D126" s="347">
        <v>126.52200000000001</v>
      </c>
      <c r="E126" s="347">
        <v>128.352</v>
      </c>
      <c r="F126" s="367">
        <v>7.8170299999999999</v>
      </c>
      <c r="G126" s="367">
        <v>7.9226200000000002</v>
      </c>
      <c r="H126" s="367">
        <v>8.5961800000000004</v>
      </c>
      <c r="I126" s="347">
        <v>0.50921000000000005</v>
      </c>
      <c r="J126" s="347">
        <v>0.63739000000000001</v>
      </c>
      <c r="K126" s="347">
        <v>0.80710999999999999</v>
      </c>
      <c r="L126" s="347">
        <v>0.36281999999999998</v>
      </c>
      <c r="M126" s="347">
        <v>0.68957999999999997</v>
      </c>
    </row>
    <row r="127" spans="1:13" x14ac:dyDescent="0.2">
      <c r="A127" s="347" t="s">
        <v>1237</v>
      </c>
      <c r="B127" s="347" t="s">
        <v>62</v>
      </c>
      <c r="C127" s="347">
        <v>127.336</v>
      </c>
      <c r="D127" s="347">
        <v>127.50700000000001</v>
      </c>
      <c r="E127" s="347">
        <v>129.261</v>
      </c>
      <c r="F127" s="367">
        <v>7.9100400000000004</v>
      </c>
      <c r="G127" s="367">
        <v>8.2209500000000002</v>
      </c>
      <c r="H127" s="367">
        <v>8.8706200000000006</v>
      </c>
      <c r="I127" s="347">
        <v>0.77851999999999999</v>
      </c>
      <c r="J127" s="347">
        <v>0.66054000000000002</v>
      </c>
      <c r="K127" s="347">
        <v>1.2917000000000001</v>
      </c>
      <c r="L127" s="347">
        <v>0.70821000000000001</v>
      </c>
      <c r="M127" s="347">
        <v>0.71075999999999995</v>
      </c>
    </row>
    <row r="128" spans="1:13" x14ac:dyDescent="0.2">
      <c r="A128" s="347" t="s">
        <v>54</v>
      </c>
      <c r="B128" s="347" t="s">
        <v>63</v>
      </c>
      <c r="C128" s="347">
        <v>128.04599999999999</v>
      </c>
      <c r="D128" s="347">
        <v>128.44300000000001</v>
      </c>
      <c r="E128" s="347">
        <v>129.88399999999999</v>
      </c>
      <c r="F128" s="367">
        <v>7.6188599999999997</v>
      </c>
      <c r="G128" s="367">
        <v>7.8763699999999996</v>
      </c>
      <c r="H128" s="367">
        <v>8.3161000000000005</v>
      </c>
      <c r="I128" s="347">
        <v>0.73407999999999995</v>
      </c>
      <c r="J128" s="347">
        <v>0.63380000000000003</v>
      </c>
      <c r="K128" s="347">
        <v>1.51831</v>
      </c>
      <c r="L128" s="347">
        <v>0.48197000000000001</v>
      </c>
      <c r="M128" s="347">
        <v>0.66791999999999996</v>
      </c>
    </row>
  </sheetData>
  <mergeCells count="1">
    <mergeCell ref="H1:I1"/>
  </mergeCells>
  <hyperlinks>
    <hyperlink ref="H1:I1" location="Index!A1" display="Regresar al Índice" xr:uid="{176E053B-6ED8-4797-B7FB-8FEF61A8D26F}"/>
  </hyperlink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4F2D4-21DB-448C-A224-D93E691D8002}">
  <sheetPr codeName="Hoja69"/>
  <dimension ref="A1:I61"/>
  <sheetViews>
    <sheetView workbookViewId="0">
      <selection activeCell="A2" sqref="A2"/>
    </sheetView>
  </sheetViews>
  <sheetFormatPr baseColWidth="10" defaultRowHeight="12.75" x14ac:dyDescent="0.2"/>
  <cols>
    <col min="1" max="16384" width="11.42578125" style="347"/>
  </cols>
  <sheetData>
    <row r="1" spans="1:9" x14ac:dyDescent="0.2">
      <c r="A1" s="107" t="s">
        <v>1695</v>
      </c>
      <c r="B1" s="347" t="s">
        <v>54</v>
      </c>
      <c r="C1" s="347" t="s">
        <v>54</v>
      </c>
      <c r="D1" s="347" t="s">
        <v>54</v>
      </c>
      <c r="E1" s="347" t="s">
        <v>54</v>
      </c>
      <c r="F1" s="347" t="s">
        <v>54</v>
      </c>
      <c r="G1" s="347" t="s">
        <v>54</v>
      </c>
      <c r="H1" s="409" t="s">
        <v>38</v>
      </c>
      <c r="I1" s="409"/>
    </row>
    <row r="2" spans="1:9" x14ac:dyDescent="0.2">
      <c r="A2" s="347" t="s">
        <v>55</v>
      </c>
      <c r="B2" s="347" t="s">
        <v>54</v>
      </c>
      <c r="C2" s="347" t="s">
        <v>54</v>
      </c>
      <c r="D2" s="347" t="s">
        <v>54</v>
      </c>
      <c r="E2" s="347" t="s">
        <v>54</v>
      </c>
      <c r="F2" s="347" t="s">
        <v>54</v>
      </c>
      <c r="G2" s="347" t="s">
        <v>54</v>
      </c>
      <c r="H2" s="347" t="s">
        <v>54</v>
      </c>
    </row>
    <row r="6" spans="1:9" x14ac:dyDescent="0.2">
      <c r="A6" s="347" t="s">
        <v>457</v>
      </c>
      <c r="B6" s="347" t="s">
        <v>1328</v>
      </c>
      <c r="C6" s="347" t="s">
        <v>1329</v>
      </c>
      <c r="D6" s="347" t="s">
        <v>1330</v>
      </c>
      <c r="E6" s="347" t="s">
        <v>761</v>
      </c>
    </row>
    <row r="7" spans="1:9" x14ac:dyDescent="0.2">
      <c r="A7" s="347" t="s">
        <v>82</v>
      </c>
      <c r="B7" s="347">
        <v>0.54</v>
      </c>
      <c r="C7" s="347">
        <v>0.22</v>
      </c>
      <c r="D7" s="347">
        <v>5.85</v>
      </c>
      <c r="E7" s="347">
        <v>55</v>
      </c>
    </row>
    <row r="8" spans="1:9" x14ac:dyDescent="0.2">
      <c r="A8" s="347" t="s">
        <v>93</v>
      </c>
      <c r="B8" s="347">
        <v>1.31</v>
      </c>
      <c r="C8" s="347">
        <v>1.02</v>
      </c>
      <c r="D8" s="347">
        <v>6.11</v>
      </c>
      <c r="E8" s="347">
        <v>54</v>
      </c>
    </row>
    <row r="9" spans="1:9" x14ac:dyDescent="0.2">
      <c r="A9" s="347" t="s">
        <v>108</v>
      </c>
      <c r="B9" s="347">
        <v>0.75</v>
      </c>
      <c r="C9" s="347">
        <v>0.4</v>
      </c>
      <c r="D9" s="347">
        <v>6.2</v>
      </c>
      <c r="E9" s="347">
        <v>53</v>
      </c>
    </row>
    <row r="10" spans="1:9" x14ac:dyDescent="0.2">
      <c r="A10" s="347" t="s">
        <v>88</v>
      </c>
      <c r="B10" s="347">
        <v>1.1499999999999999</v>
      </c>
      <c r="C10" s="347">
        <v>0.56000000000000005</v>
      </c>
      <c r="D10" s="347">
        <v>6.37</v>
      </c>
      <c r="E10" s="347">
        <v>52</v>
      </c>
    </row>
    <row r="11" spans="1:9" x14ac:dyDescent="0.2">
      <c r="A11" s="347" t="s">
        <v>98</v>
      </c>
      <c r="B11" s="347">
        <v>1.08</v>
      </c>
      <c r="C11" s="347">
        <v>0.67</v>
      </c>
      <c r="D11" s="347">
        <v>6.47</v>
      </c>
      <c r="E11" s="347">
        <v>51</v>
      </c>
    </row>
    <row r="12" spans="1:9" x14ac:dyDescent="0.2">
      <c r="A12" s="347" t="s">
        <v>1082</v>
      </c>
      <c r="B12" s="347">
        <v>1.17</v>
      </c>
      <c r="C12" s="347">
        <v>0.52</v>
      </c>
      <c r="D12" s="347">
        <v>6.62</v>
      </c>
      <c r="E12" s="347">
        <v>50</v>
      </c>
    </row>
    <row r="13" spans="1:9" x14ac:dyDescent="0.2">
      <c r="A13" s="347" t="s">
        <v>134</v>
      </c>
      <c r="B13" s="347">
        <v>1.65</v>
      </c>
      <c r="C13" s="347">
        <v>0.65</v>
      </c>
      <c r="D13" s="347">
        <v>6.62</v>
      </c>
      <c r="E13" s="347">
        <v>49</v>
      </c>
    </row>
    <row r="14" spans="1:9" x14ac:dyDescent="0.2">
      <c r="A14" s="347" t="s">
        <v>123</v>
      </c>
      <c r="B14" s="347">
        <v>1.1200000000000001</v>
      </c>
      <c r="C14" s="347">
        <v>0.63</v>
      </c>
      <c r="D14" s="347">
        <v>6.64</v>
      </c>
      <c r="E14" s="347">
        <v>48</v>
      </c>
    </row>
    <row r="15" spans="1:9" x14ac:dyDescent="0.2">
      <c r="A15" s="347" t="s">
        <v>84</v>
      </c>
      <c r="B15" s="347">
        <v>1.44</v>
      </c>
      <c r="C15" s="347">
        <v>0.8</v>
      </c>
      <c r="D15" s="347">
        <v>6.74</v>
      </c>
      <c r="E15" s="347">
        <v>47</v>
      </c>
    </row>
    <row r="16" spans="1:9" x14ac:dyDescent="0.2">
      <c r="A16" s="347" t="s">
        <v>117</v>
      </c>
      <c r="B16" s="347">
        <v>0.79</v>
      </c>
      <c r="C16" s="347">
        <v>0.56000000000000005</v>
      </c>
      <c r="D16" s="347">
        <v>6.76</v>
      </c>
      <c r="E16" s="347">
        <v>46</v>
      </c>
    </row>
    <row r="17" spans="1:5" x14ac:dyDescent="0.2">
      <c r="A17" s="347" t="s">
        <v>81</v>
      </c>
      <c r="B17" s="347">
        <v>1.1599999999999999</v>
      </c>
      <c r="C17" s="347">
        <v>0.73</v>
      </c>
      <c r="D17" s="347">
        <v>6.89</v>
      </c>
      <c r="E17" s="347">
        <v>45</v>
      </c>
    </row>
    <row r="18" spans="1:5" x14ac:dyDescent="0.2">
      <c r="A18" s="347" t="s">
        <v>131</v>
      </c>
      <c r="B18" s="347">
        <v>1.1599999999999999</v>
      </c>
      <c r="C18" s="347">
        <v>0.02</v>
      </c>
      <c r="D18" s="347">
        <v>6.95</v>
      </c>
      <c r="E18" s="347">
        <v>44</v>
      </c>
    </row>
    <row r="19" spans="1:5" x14ac:dyDescent="0.2">
      <c r="A19" s="347" t="s">
        <v>109</v>
      </c>
      <c r="B19" s="347">
        <v>1.04</v>
      </c>
      <c r="C19" s="347">
        <v>0.63</v>
      </c>
      <c r="D19" s="347">
        <v>7.12</v>
      </c>
      <c r="E19" s="347">
        <v>43</v>
      </c>
    </row>
    <row r="20" spans="1:5" x14ac:dyDescent="0.2">
      <c r="A20" s="347" t="s">
        <v>116</v>
      </c>
      <c r="B20" s="347">
        <v>1.19</v>
      </c>
      <c r="C20" s="347">
        <v>0.53</v>
      </c>
      <c r="D20" s="347">
        <v>7.17</v>
      </c>
      <c r="E20" s="347">
        <v>42</v>
      </c>
    </row>
    <row r="21" spans="1:5" x14ac:dyDescent="0.2">
      <c r="A21" s="347" t="s">
        <v>106</v>
      </c>
      <c r="B21" s="347">
        <v>1.44</v>
      </c>
      <c r="C21" s="347">
        <v>0.64</v>
      </c>
      <c r="D21" s="347">
        <v>7.2</v>
      </c>
      <c r="E21" s="347">
        <v>41</v>
      </c>
    </row>
    <row r="22" spans="1:5" x14ac:dyDescent="0.2">
      <c r="A22" s="347" t="s">
        <v>94</v>
      </c>
      <c r="B22" s="347">
        <v>1.42</v>
      </c>
      <c r="C22" s="347">
        <v>0.77</v>
      </c>
      <c r="D22" s="347">
        <v>7.23</v>
      </c>
      <c r="E22" s="347">
        <v>40</v>
      </c>
    </row>
    <row r="23" spans="1:5" x14ac:dyDescent="0.2">
      <c r="A23" s="347" t="s">
        <v>119</v>
      </c>
      <c r="B23" s="347">
        <v>1.05</v>
      </c>
      <c r="C23" s="347">
        <v>0.49</v>
      </c>
      <c r="D23" s="347">
        <v>7.35</v>
      </c>
      <c r="E23" s="347">
        <v>39</v>
      </c>
    </row>
    <row r="24" spans="1:5" x14ac:dyDescent="0.2">
      <c r="A24" s="347" t="s">
        <v>92</v>
      </c>
      <c r="B24" s="347">
        <v>0.54</v>
      </c>
      <c r="C24" s="347">
        <v>0.17</v>
      </c>
      <c r="D24" s="347">
        <v>7.51</v>
      </c>
      <c r="E24" s="347">
        <v>38</v>
      </c>
    </row>
    <row r="25" spans="1:5" x14ac:dyDescent="0.2">
      <c r="A25" s="347" t="s">
        <v>121</v>
      </c>
      <c r="B25" s="347">
        <v>1.31</v>
      </c>
      <c r="C25" s="347">
        <v>0.77</v>
      </c>
      <c r="D25" s="347">
        <v>7.54</v>
      </c>
      <c r="E25" s="347">
        <v>37</v>
      </c>
    </row>
    <row r="26" spans="1:5" x14ac:dyDescent="0.2">
      <c r="A26" s="347" t="s">
        <v>90</v>
      </c>
      <c r="B26" s="347">
        <v>1.37</v>
      </c>
      <c r="C26" s="347">
        <v>0.63</v>
      </c>
      <c r="D26" s="347">
        <v>7.55</v>
      </c>
      <c r="E26" s="347">
        <v>36</v>
      </c>
    </row>
    <row r="27" spans="1:5" x14ac:dyDescent="0.2">
      <c r="A27" s="347" t="s">
        <v>111</v>
      </c>
      <c r="B27" s="347">
        <v>1.41</v>
      </c>
      <c r="C27" s="347">
        <v>0.79</v>
      </c>
      <c r="D27" s="347">
        <v>7.64</v>
      </c>
      <c r="E27" s="347">
        <v>35</v>
      </c>
    </row>
    <row r="28" spans="1:5" x14ac:dyDescent="0.2">
      <c r="A28" s="347" t="s">
        <v>103</v>
      </c>
      <c r="B28" s="347">
        <v>0.75</v>
      </c>
      <c r="C28" s="347">
        <v>0.48</v>
      </c>
      <c r="D28" s="347">
        <v>7.66</v>
      </c>
      <c r="E28" s="347">
        <v>34</v>
      </c>
    </row>
    <row r="29" spans="1:5" x14ac:dyDescent="0.2">
      <c r="A29" s="347" t="s">
        <v>87</v>
      </c>
      <c r="B29" s="347">
        <v>0.88</v>
      </c>
      <c r="C29" s="347">
        <v>0.64</v>
      </c>
      <c r="D29" s="347">
        <v>7.74</v>
      </c>
      <c r="E29" s="347">
        <v>33</v>
      </c>
    </row>
    <row r="30" spans="1:5" x14ac:dyDescent="0.2">
      <c r="A30" s="347" t="s">
        <v>105</v>
      </c>
      <c r="B30" s="347">
        <v>1.77</v>
      </c>
      <c r="C30" s="347">
        <v>0.68</v>
      </c>
      <c r="D30" s="347">
        <v>7.86</v>
      </c>
      <c r="E30" s="347">
        <v>32</v>
      </c>
    </row>
    <row r="31" spans="1:5" x14ac:dyDescent="0.2">
      <c r="A31" s="347" t="s">
        <v>107</v>
      </c>
      <c r="B31" s="347">
        <v>1.52</v>
      </c>
      <c r="C31" s="347">
        <v>0.73</v>
      </c>
      <c r="D31" s="347">
        <v>7.88</v>
      </c>
      <c r="E31" s="347">
        <v>31</v>
      </c>
    </row>
    <row r="32" spans="1:5" x14ac:dyDescent="0.2">
      <c r="A32" s="347" t="s">
        <v>114</v>
      </c>
      <c r="B32" s="347">
        <v>1.65</v>
      </c>
      <c r="C32" s="347">
        <v>1.03</v>
      </c>
      <c r="D32" s="347">
        <v>7.89</v>
      </c>
      <c r="E32" s="347">
        <v>30</v>
      </c>
    </row>
    <row r="33" spans="1:5" x14ac:dyDescent="0.2">
      <c r="A33" s="347" t="s">
        <v>91</v>
      </c>
      <c r="B33" s="347">
        <v>1.27</v>
      </c>
      <c r="C33" s="347">
        <v>0.6</v>
      </c>
      <c r="D33" s="347">
        <v>7.89</v>
      </c>
      <c r="E33" s="347">
        <v>29</v>
      </c>
    </row>
    <row r="34" spans="1:5" x14ac:dyDescent="0.2">
      <c r="A34" s="347" t="s">
        <v>102</v>
      </c>
      <c r="B34" s="347">
        <v>1.35</v>
      </c>
      <c r="C34" s="347">
        <v>0.84</v>
      </c>
      <c r="D34" s="347">
        <v>7.9</v>
      </c>
      <c r="E34" s="347">
        <v>28</v>
      </c>
    </row>
    <row r="35" spans="1:5" x14ac:dyDescent="0.2">
      <c r="A35" s="347" t="s">
        <v>86</v>
      </c>
      <c r="B35" s="347">
        <v>1.75</v>
      </c>
      <c r="C35" s="347">
        <v>0.9</v>
      </c>
      <c r="D35" s="347">
        <v>7.95</v>
      </c>
      <c r="E35" s="347">
        <v>27</v>
      </c>
    </row>
    <row r="36" spans="1:5" x14ac:dyDescent="0.2">
      <c r="A36" s="347" t="s">
        <v>124</v>
      </c>
      <c r="B36" s="347">
        <v>1.17</v>
      </c>
      <c r="C36" s="347">
        <v>0.24</v>
      </c>
      <c r="D36" s="347">
        <v>7.99</v>
      </c>
      <c r="E36" s="347">
        <v>26</v>
      </c>
    </row>
    <row r="37" spans="1:5" x14ac:dyDescent="0.2">
      <c r="A37" s="347" t="s">
        <v>97</v>
      </c>
      <c r="B37" s="347">
        <v>0.94</v>
      </c>
      <c r="C37" s="347">
        <v>0.57999999999999996</v>
      </c>
      <c r="D37" s="347">
        <v>8.0299999999999994</v>
      </c>
      <c r="E37" s="347">
        <v>25</v>
      </c>
    </row>
    <row r="38" spans="1:5" x14ac:dyDescent="0.2">
      <c r="A38" s="347" t="s">
        <v>83</v>
      </c>
      <c r="B38" s="347">
        <v>0.99</v>
      </c>
      <c r="C38" s="347">
        <v>0.46</v>
      </c>
      <c r="D38" s="347">
        <v>8.0399999999999991</v>
      </c>
      <c r="E38" s="347">
        <v>24</v>
      </c>
    </row>
    <row r="39" spans="1:5" x14ac:dyDescent="0.2">
      <c r="A39" s="347" t="s">
        <v>95</v>
      </c>
      <c r="B39" s="347">
        <v>1.66</v>
      </c>
      <c r="C39" s="347">
        <v>0.84</v>
      </c>
      <c r="D39" s="347">
        <v>8.08</v>
      </c>
      <c r="E39" s="347">
        <v>23</v>
      </c>
    </row>
    <row r="40" spans="1:5" x14ac:dyDescent="0.2">
      <c r="A40" s="347" t="s">
        <v>96</v>
      </c>
      <c r="B40" s="347">
        <v>1.17</v>
      </c>
      <c r="C40" s="347">
        <v>0.55000000000000004</v>
      </c>
      <c r="D40" s="347">
        <v>8.2200000000000006</v>
      </c>
      <c r="E40" s="347">
        <v>22</v>
      </c>
    </row>
    <row r="41" spans="1:5" x14ac:dyDescent="0.2">
      <c r="A41" s="347" t="s">
        <v>85</v>
      </c>
      <c r="B41" s="347">
        <v>1.19</v>
      </c>
      <c r="C41" s="347">
        <v>0.48</v>
      </c>
      <c r="D41" s="347">
        <v>8.32</v>
      </c>
      <c r="E41" s="347">
        <v>21</v>
      </c>
    </row>
    <row r="42" spans="1:5" x14ac:dyDescent="0.2">
      <c r="A42" s="347" t="s">
        <v>104</v>
      </c>
      <c r="B42" s="347">
        <v>1.56</v>
      </c>
      <c r="C42" s="347">
        <v>0.52</v>
      </c>
      <c r="D42" s="347">
        <v>8.34</v>
      </c>
      <c r="E42" s="347">
        <v>20</v>
      </c>
    </row>
    <row r="43" spans="1:5" x14ac:dyDescent="0.2">
      <c r="A43" s="347" t="s">
        <v>130</v>
      </c>
      <c r="B43" s="347">
        <v>0.75</v>
      </c>
      <c r="C43" s="347">
        <v>0.06</v>
      </c>
      <c r="D43" s="347">
        <v>8.3800000000000008</v>
      </c>
      <c r="E43" s="347">
        <v>19</v>
      </c>
    </row>
    <row r="44" spans="1:5" x14ac:dyDescent="0.2">
      <c r="A44" s="347" t="s">
        <v>112</v>
      </c>
      <c r="B44" s="347">
        <v>1.26</v>
      </c>
      <c r="C44" s="347">
        <v>0.73</v>
      </c>
      <c r="D44" s="347">
        <v>8.42</v>
      </c>
      <c r="E44" s="347">
        <v>18</v>
      </c>
    </row>
    <row r="45" spans="1:5" x14ac:dyDescent="0.2">
      <c r="A45" s="347" t="s">
        <v>122</v>
      </c>
      <c r="B45" s="347">
        <v>1.94</v>
      </c>
      <c r="C45" s="347">
        <v>0.82</v>
      </c>
      <c r="D45" s="347">
        <v>8.42</v>
      </c>
      <c r="E45" s="347">
        <v>17</v>
      </c>
    </row>
    <row r="46" spans="1:5" x14ac:dyDescent="0.2">
      <c r="A46" s="347" t="s">
        <v>89</v>
      </c>
      <c r="B46" s="347">
        <v>1.71</v>
      </c>
      <c r="C46" s="347">
        <v>0.77</v>
      </c>
      <c r="D46" s="347">
        <v>8.49</v>
      </c>
      <c r="E46" s="347">
        <v>16</v>
      </c>
    </row>
    <row r="47" spans="1:5" x14ac:dyDescent="0.2">
      <c r="A47" s="347" t="s">
        <v>120</v>
      </c>
      <c r="B47" s="347">
        <v>1.52</v>
      </c>
      <c r="C47" s="347">
        <v>0.55000000000000004</v>
      </c>
      <c r="D47" s="347">
        <v>8.5</v>
      </c>
      <c r="E47" s="347">
        <v>15</v>
      </c>
    </row>
    <row r="48" spans="1:5" x14ac:dyDescent="0.2">
      <c r="A48" s="347" t="s">
        <v>115</v>
      </c>
      <c r="B48" s="347">
        <v>1.3</v>
      </c>
      <c r="C48" s="347">
        <v>0.75</v>
      </c>
      <c r="D48" s="347">
        <v>8.57</v>
      </c>
      <c r="E48" s="347">
        <v>14</v>
      </c>
    </row>
    <row r="49" spans="1:5" x14ac:dyDescent="0.2">
      <c r="A49" s="347" t="s">
        <v>118</v>
      </c>
      <c r="B49" s="347">
        <v>1.06</v>
      </c>
      <c r="C49" s="347">
        <v>0.66</v>
      </c>
      <c r="D49" s="347">
        <v>8.6199999999999992</v>
      </c>
      <c r="E49" s="347">
        <v>13</v>
      </c>
    </row>
    <row r="50" spans="1:5" x14ac:dyDescent="0.2">
      <c r="A50" s="347" t="s">
        <v>126</v>
      </c>
      <c r="B50" s="347">
        <v>0.86</v>
      </c>
      <c r="C50" s="347">
        <v>0.25</v>
      </c>
      <c r="D50" s="347">
        <v>8.6300000000000008</v>
      </c>
      <c r="E50" s="347">
        <v>12</v>
      </c>
    </row>
    <row r="51" spans="1:5" x14ac:dyDescent="0.2">
      <c r="A51" s="347" t="s">
        <v>113</v>
      </c>
      <c r="B51" s="347">
        <v>1.25</v>
      </c>
      <c r="C51" s="347">
        <v>0.22</v>
      </c>
      <c r="D51" s="347">
        <v>8.6999999999999993</v>
      </c>
      <c r="E51" s="347">
        <v>11</v>
      </c>
    </row>
    <row r="52" spans="1:5" x14ac:dyDescent="0.2">
      <c r="A52" s="347" t="s">
        <v>132</v>
      </c>
      <c r="B52" s="347">
        <v>1.53</v>
      </c>
      <c r="C52" s="347">
        <v>0.61</v>
      </c>
      <c r="D52" s="347">
        <v>8.91</v>
      </c>
      <c r="E52" s="347">
        <v>10</v>
      </c>
    </row>
    <row r="53" spans="1:5" x14ac:dyDescent="0.2">
      <c r="A53" s="347" t="s">
        <v>99</v>
      </c>
      <c r="B53" s="347">
        <v>1.5</v>
      </c>
      <c r="C53" s="347">
        <v>0.47</v>
      </c>
      <c r="D53" s="347">
        <v>9.08</v>
      </c>
      <c r="E53" s="347">
        <v>9</v>
      </c>
    </row>
    <row r="54" spans="1:5" x14ac:dyDescent="0.2">
      <c r="A54" s="347" t="s">
        <v>128</v>
      </c>
      <c r="B54" s="347">
        <v>0.7</v>
      </c>
      <c r="C54" s="347">
        <v>0.27</v>
      </c>
      <c r="D54" s="347">
        <v>9.1199999999999992</v>
      </c>
      <c r="E54" s="347">
        <v>8</v>
      </c>
    </row>
    <row r="55" spans="1:5" x14ac:dyDescent="0.2">
      <c r="A55" s="347" t="s">
        <v>101</v>
      </c>
      <c r="B55" s="347">
        <v>1.58</v>
      </c>
      <c r="C55" s="347">
        <v>0.85</v>
      </c>
      <c r="D55" s="347">
        <v>9.1300000000000008</v>
      </c>
      <c r="E55" s="347">
        <v>7</v>
      </c>
    </row>
    <row r="56" spans="1:5" x14ac:dyDescent="0.2">
      <c r="A56" s="347" t="s">
        <v>100</v>
      </c>
      <c r="B56" s="347">
        <v>2.23</v>
      </c>
      <c r="C56" s="347">
        <v>0.5</v>
      </c>
      <c r="D56" s="347">
        <v>9.19</v>
      </c>
      <c r="E56" s="347">
        <v>6</v>
      </c>
    </row>
    <row r="57" spans="1:5" x14ac:dyDescent="0.2">
      <c r="A57" s="347" t="s">
        <v>129</v>
      </c>
      <c r="B57" s="347">
        <v>1.96</v>
      </c>
      <c r="C57" s="347">
        <v>0.63</v>
      </c>
      <c r="D57" s="347">
        <v>9.23</v>
      </c>
      <c r="E57" s="347">
        <v>5</v>
      </c>
    </row>
    <row r="58" spans="1:5" x14ac:dyDescent="0.2">
      <c r="A58" s="347" t="s">
        <v>125</v>
      </c>
      <c r="B58" s="347">
        <v>1.1299999999999999</v>
      </c>
      <c r="C58" s="347">
        <v>-0.01</v>
      </c>
      <c r="D58" s="347">
        <v>9.24</v>
      </c>
      <c r="E58" s="347">
        <v>4</v>
      </c>
    </row>
    <row r="59" spans="1:5" x14ac:dyDescent="0.2">
      <c r="A59" s="347" t="s">
        <v>127</v>
      </c>
      <c r="B59" s="347">
        <v>1.51</v>
      </c>
      <c r="C59" s="347">
        <v>0.55000000000000004</v>
      </c>
      <c r="D59" s="347">
        <v>9.3000000000000007</v>
      </c>
      <c r="E59" s="347">
        <v>3</v>
      </c>
    </row>
    <row r="60" spans="1:5" x14ac:dyDescent="0.2">
      <c r="A60" s="347" t="s">
        <v>133</v>
      </c>
      <c r="B60" s="347">
        <v>0.93</v>
      </c>
      <c r="C60" s="347">
        <v>-7.0000000000000007E-2</v>
      </c>
      <c r="D60" s="347">
        <v>9.5</v>
      </c>
      <c r="E60" s="347">
        <v>2</v>
      </c>
    </row>
    <row r="61" spans="1:5" x14ac:dyDescent="0.2">
      <c r="A61" s="347" t="s">
        <v>110</v>
      </c>
      <c r="B61" s="347">
        <v>1.67</v>
      </c>
      <c r="C61" s="347">
        <v>0.68</v>
      </c>
      <c r="D61" s="347">
        <v>9.8000000000000007</v>
      </c>
      <c r="E61" s="347">
        <v>1</v>
      </c>
    </row>
  </sheetData>
  <mergeCells count="1">
    <mergeCell ref="H1:I1"/>
  </mergeCells>
  <hyperlinks>
    <hyperlink ref="H1:I1" location="Index!A1" display="Regresar al Índice" xr:uid="{96C07DE9-696F-43F8-862C-9BB020833555}"/>
  </hyperlink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35027-31F5-449F-AE1C-E3882A4C608A}">
  <sheetPr codeName="Hoja70"/>
  <dimension ref="A1:I38"/>
  <sheetViews>
    <sheetView topLeftCell="A19" workbookViewId="0">
      <selection activeCell="A2" sqref="A2"/>
    </sheetView>
  </sheetViews>
  <sheetFormatPr baseColWidth="10" defaultRowHeight="12.75" x14ac:dyDescent="0.2"/>
  <cols>
    <col min="1" max="16384" width="11.42578125" style="347"/>
  </cols>
  <sheetData>
    <row r="1" spans="1:9" x14ac:dyDescent="0.2">
      <c r="A1" s="107" t="s">
        <v>1696</v>
      </c>
      <c r="B1" s="347" t="s">
        <v>54</v>
      </c>
      <c r="C1" s="347" t="s">
        <v>54</v>
      </c>
      <c r="D1" s="347" t="s">
        <v>54</v>
      </c>
      <c r="E1" s="347" t="s">
        <v>54</v>
      </c>
      <c r="F1" s="347" t="s">
        <v>54</v>
      </c>
      <c r="G1" s="347" t="s">
        <v>54</v>
      </c>
      <c r="H1" s="409" t="s">
        <v>38</v>
      </c>
      <c r="I1" s="409"/>
    </row>
    <row r="2" spans="1:9" x14ac:dyDescent="0.2">
      <c r="A2" s="347" t="s">
        <v>55</v>
      </c>
      <c r="B2" s="347" t="s">
        <v>54</v>
      </c>
      <c r="C2" s="347" t="s">
        <v>54</v>
      </c>
      <c r="D2" s="347" t="s">
        <v>54</v>
      </c>
      <c r="E2" s="347" t="s">
        <v>54</v>
      </c>
      <c r="F2" s="347" t="s">
        <v>54</v>
      </c>
      <c r="G2" s="347" t="s">
        <v>54</v>
      </c>
      <c r="H2" s="347" t="s">
        <v>54</v>
      </c>
    </row>
    <row r="6" spans="1:9" x14ac:dyDescent="0.2">
      <c r="A6" s="347" t="s">
        <v>137</v>
      </c>
      <c r="B6" s="347" t="s">
        <v>2</v>
      </c>
      <c r="C6" s="347" t="s">
        <v>762</v>
      </c>
      <c r="D6" s="347" t="s">
        <v>761</v>
      </c>
    </row>
    <row r="7" spans="1:9" x14ac:dyDescent="0.2">
      <c r="A7" s="347" t="s">
        <v>477</v>
      </c>
      <c r="B7" s="367" t="s">
        <v>27</v>
      </c>
      <c r="C7" s="367">
        <v>6.59</v>
      </c>
      <c r="D7" s="347">
        <v>33</v>
      </c>
    </row>
    <row r="8" spans="1:9" x14ac:dyDescent="0.2">
      <c r="A8" s="347" t="s">
        <v>551</v>
      </c>
      <c r="B8" s="367" t="s">
        <v>9</v>
      </c>
      <c r="C8" s="367">
        <v>6.62</v>
      </c>
      <c r="D8" s="347">
        <v>32</v>
      </c>
    </row>
    <row r="9" spans="1:9" x14ac:dyDescent="0.2">
      <c r="A9" s="347" t="s">
        <v>478</v>
      </c>
      <c r="B9" s="367" t="s">
        <v>28</v>
      </c>
      <c r="C9" s="367">
        <v>6.62</v>
      </c>
      <c r="D9" s="347">
        <v>31</v>
      </c>
    </row>
    <row r="10" spans="1:9" x14ac:dyDescent="0.2">
      <c r="A10" s="347" t="s">
        <v>473</v>
      </c>
      <c r="B10" s="367" t="s">
        <v>23</v>
      </c>
      <c r="C10" s="367">
        <v>6.64</v>
      </c>
      <c r="D10" s="347">
        <v>30</v>
      </c>
    </row>
    <row r="11" spans="1:9" x14ac:dyDescent="0.2">
      <c r="A11" s="347" t="s">
        <v>561</v>
      </c>
      <c r="B11" s="367" t="s">
        <v>8</v>
      </c>
      <c r="C11" s="367">
        <v>6.69</v>
      </c>
      <c r="D11" s="347">
        <v>29</v>
      </c>
    </row>
    <row r="12" spans="1:9" x14ac:dyDescent="0.2">
      <c r="A12" s="347" t="s">
        <v>555</v>
      </c>
      <c r="B12" s="367" t="s">
        <v>5</v>
      </c>
      <c r="C12" s="367">
        <v>6.89</v>
      </c>
      <c r="D12" s="347">
        <v>28</v>
      </c>
    </row>
    <row r="13" spans="1:9" x14ac:dyDescent="0.2">
      <c r="A13" s="347" t="s">
        <v>479</v>
      </c>
      <c r="B13" s="367" t="s">
        <v>29</v>
      </c>
      <c r="C13" s="367">
        <v>7.11</v>
      </c>
      <c r="D13" s="347">
        <v>27</v>
      </c>
    </row>
    <row r="14" spans="1:9" x14ac:dyDescent="0.2">
      <c r="A14" s="347" t="s">
        <v>470</v>
      </c>
      <c r="B14" s="367" t="s">
        <v>20</v>
      </c>
      <c r="C14" s="367">
        <v>7.12</v>
      </c>
      <c r="D14" s="347">
        <v>26</v>
      </c>
    </row>
    <row r="15" spans="1:9" x14ac:dyDescent="0.2">
      <c r="A15" s="347" t="s">
        <v>550</v>
      </c>
      <c r="B15" s="367" t="s">
        <v>14</v>
      </c>
      <c r="C15" s="367">
        <v>7.39</v>
      </c>
      <c r="D15" s="347">
        <v>25</v>
      </c>
    </row>
    <row r="16" spans="1:9" x14ac:dyDescent="0.2">
      <c r="A16" s="347" t="s">
        <v>558</v>
      </c>
      <c r="B16" s="367" t="s">
        <v>10</v>
      </c>
      <c r="C16" s="367">
        <v>7.6</v>
      </c>
      <c r="D16" s="347">
        <v>24</v>
      </c>
    </row>
    <row r="17" spans="1:4" x14ac:dyDescent="0.2">
      <c r="A17" s="347" t="s">
        <v>466</v>
      </c>
      <c r="B17" s="367" t="s">
        <v>13</v>
      </c>
      <c r="C17" s="367">
        <v>7.78</v>
      </c>
      <c r="D17" s="347">
        <v>22</v>
      </c>
    </row>
    <row r="18" spans="1:4" x14ac:dyDescent="0.2">
      <c r="A18" s="347" t="s">
        <v>474</v>
      </c>
      <c r="B18" s="367" t="s">
        <v>24</v>
      </c>
      <c r="C18" s="367">
        <v>7.78</v>
      </c>
      <c r="D18" s="347">
        <v>21</v>
      </c>
    </row>
    <row r="19" spans="1:4" x14ac:dyDescent="0.2">
      <c r="A19" s="347" t="s">
        <v>554</v>
      </c>
      <c r="B19" s="367" t="s">
        <v>16</v>
      </c>
      <c r="C19" s="367">
        <v>7.79</v>
      </c>
      <c r="D19" s="347">
        <v>20</v>
      </c>
    </row>
    <row r="20" spans="1:4" x14ac:dyDescent="0.2">
      <c r="A20" s="347" t="s">
        <v>562</v>
      </c>
      <c r="B20" s="367" t="s">
        <v>4</v>
      </c>
      <c r="C20" s="367">
        <v>7.84</v>
      </c>
      <c r="D20" s="347">
        <v>19</v>
      </c>
    </row>
    <row r="21" spans="1:4" x14ac:dyDescent="0.2">
      <c r="A21" s="347" t="s">
        <v>557</v>
      </c>
      <c r="B21" s="367" t="s">
        <v>11</v>
      </c>
      <c r="C21" s="367">
        <v>7.89</v>
      </c>
      <c r="D21" s="347">
        <v>18</v>
      </c>
    </row>
    <row r="22" spans="1:4" x14ac:dyDescent="0.2">
      <c r="A22" s="347" t="s">
        <v>476</v>
      </c>
      <c r="B22" s="367" t="s">
        <v>26</v>
      </c>
      <c r="C22" s="367">
        <v>7.9</v>
      </c>
      <c r="D22" s="347">
        <v>17</v>
      </c>
    </row>
    <row r="23" spans="1:4" x14ac:dyDescent="0.2">
      <c r="A23" s="347" t="s">
        <v>553</v>
      </c>
      <c r="B23" s="367" t="s">
        <v>3</v>
      </c>
      <c r="C23" s="367">
        <v>7.99</v>
      </c>
      <c r="D23" s="347">
        <v>16</v>
      </c>
    </row>
    <row r="24" spans="1:4" x14ac:dyDescent="0.2">
      <c r="A24" s="347" t="s">
        <v>559</v>
      </c>
      <c r="B24" s="367" t="s">
        <v>0</v>
      </c>
      <c r="C24" s="367">
        <v>7.99</v>
      </c>
      <c r="D24" s="347">
        <v>15</v>
      </c>
    </row>
    <row r="25" spans="1:4" x14ac:dyDescent="0.2">
      <c r="A25" s="347" t="s">
        <v>560</v>
      </c>
      <c r="B25" s="367" t="s">
        <v>15</v>
      </c>
      <c r="C25" s="367">
        <v>7.99</v>
      </c>
      <c r="D25" s="347">
        <v>14</v>
      </c>
    </row>
    <row r="26" spans="1:4" x14ac:dyDescent="0.2">
      <c r="A26" s="347" t="s">
        <v>483</v>
      </c>
      <c r="B26" s="367" t="s">
        <v>33</v>
      </c>
      <c r="C26" s="367">
        <v>8.14</v>
      </c>
      <c r="D26" s="347">
        <v>13</v>
      </c>
    </row>
    <row r="27" spans="1:4" x14ac:dyDescent="0.2">
      <c r="A27" s="347" t="s">
        <v>481</v>
      </c>
      <c r="B27" s="367" t="s">
        <v>31</v>
      </c>
      <c r="C27" s="367">
        <v>8.32</v>
      </c>
      <c r="D27" s="347">
        <v>12</v>
      </c>
    </row>
    <row r="28" spans="1:4" x14ac:dyDescent="0.2">
      <c r="A28" s="347" t="s">
        <v>475</v>
      </c>
      <c r="B28" s="367" t="s">
        <v>25</v>
      </c>
      <c r="C28" s="367">
        <v>8.34</v>
      </c>
      <c r="D28" s="347">
        <v>11</v>
      </c>
    </row>
    <row r="29" spans="1:4" x14ac:dyDescent="0.2">
      <c r="A29" s="347" t="s">
        <v>563</v>
      </c>
      <c r="B29" s="367" t="s">
        <v>7</v>
      </c>
      <c r="C29" s="367">
        <v>8.41</v>
      </c>
      <c r="D29" s="347">
        <v>10</v>
      </c>
    </row>
    <row r="30" spans="1:4" x14ac:dyDescent="0.2">
      <c r="A30" s="347" t="s">
        <v>480</v>
      </c>
      <c r="B30" s="367" t="s">
        <v>30</v>
      </c>
      <c r="C30" s="367">
        <v>8.42</v>
      </c>
      <c r="D30" s="347">
        <v>9</v>
      </c>
    </row>
    <row r="31" spans="1:4" x14ac:dyDescent="0.2">
      <c r="A31" s="347" t="s">
        <v>469</v>
      </c>
      <c r="B31" s="367" t="s">
        <v>19</v>
      </c>
      <c r="C31" s="367">
        <v>8.49</v>
      </c>
      <c r="D31" s="347">
        <v>8</v>
      </c>
    </row>
    <row r="32" spans="1:4" x14ac:dyDescent="0.2">
      <c r="A32" s="347" t="s">
        <v>468</v>
      </c>
      <c r="B32" s="367" t="s">
        <v>18</v>
      </c>
      <c r="C32" s="367">
        <v>8.57</v>
      </c>
      <c r="D32" s="347">
        <v>7</v>
      </c>
    </row>
    <row r="33" spans="1:4" x14ac:dyDescent="0.2">
      <c r="A33" s="347" t="s">
        <v>472</v>
      </c>
      <c r="B33" s="367" t="s">
        <v>22</v>
      </c>
      <c r="C33" s="367">
        <v>8.58</v>
      </c>
      <c r="D33" s="347">
        <v>6</v>
      </c>
    </row>
    <row r="34" spans="1:4" x14ac:dyDescent="0.2">
      <c r="A34" s="347" t="s">
        <v>556</v>
      </c>
      <c r="B34" s="367" t="s">
        <v>12</v>
      </c>
      <c r="C34" s="367">
        <v>8.6199999999999992</v>
      </c>
      <c r="D34" s="347">
        <v>5</v>
      </c>
    </row>
    <row r="35" spans="1:4" x14ac:dyDescent="0.2">
      <c r="A35" s="347" t="s">
        <v>552</v>
      </c>
      <c r="B35" s="367" t="s">
        <v>6</v>
      </c>
      <c r="C35" s="367">
        <v>9.08</v>
      </c>
      <c r="D35" s="347">
        <v>4</v>
      </c>
    </row>
    <row r="36" spans="1:4" x14ac:dyDescent="0.2">
      <c r="A36" s="347" t="s">
        <v>467</v>
      </c>
      <c r="B36" s="367" t="s">
        <v>17</v>
      </c>
      <c r="C36" s="367">
        <v>9.19</v>
      </c>
      <c r="D36" s="347">
        <v>3</v>
      </c>
    </row>
    <row r="37" spans="1:4" x14ac:dyDescent="0.2">
      <c r="A37" s="347" t="s">
        <v>471</v>
      </c>
      <c r="B37" s="367" t="s">
        <v>21</v>
      </c>
      <c r="C37" s="367">
        <v>9.24</v>
      </c>
      <c r="D37" s="347">
        <v>2</v>
      </c>
    </row>
    <row r="38" spans="1:4" x14ac:dyDescent="0.2">
      <c r="A38" s="347" t="s">
        <v>482</v>
      </c>
      <c r="B38" s="367" t="s">
        <v>32</v>
      </c>
      <c r="C38" s="367">
        <v>9.8000000000000007</v>
      </c>
      <c r="D38" s="347">
        <v>1</v>
      </c>
    </row>
  </sheetData>
  <mergeCells count="1">
    <mergeCell ref="H1:I1"/>
  </mergeCells>
  <hyperlinks>
    <hyperlink ref="H1:I1" location="Index!A1" display="Regresar al Índice" xr:uid="{5EF8143F-6A61-4370-A964-B341EB2DF042}"/>
  </hyperlink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5C6A2-C892-4807-80BD-DD34647F09C1}">
  <sheetPr codeName="Hoja80"/>
  <dimension ref="A1:I41"/>
  <sheetViews>
    <sheetView workbookViewId="0">
      <selection activeCell="A2" sqref="A2"/>
    </sheetView>
  </sheetViews>
  <sheetFormatPr baseColWidth="10" defaultRowHeight="12.75" x14ac:dyDescent="0.2"/>
  <cols>
    <col min="1" max="16384" width="11.42578125" style="249"/>
  </cols>
  <sheetData>
    <row r="1" spans="1:9" x14ac:dyDescent="0.2">
      <c r="A1" s="107" t="s">
        <v>1697</v>
      </c>
      <c r="H1" s="409" t="s">
        <v>38</v>
      </c>
      <c r="I1" s="409"/>
    </row>
    <row r="2" spans="1:9" x14ac:dyDescent="0.2">
      <c r="A2" s="249" t="s">
        <v>55</v>
      </c>
    </row>
    <row r="6" spans="1:9" x14ac:dyDescent="0.2">
      <c r="A6" s="249" t="s">
        <v>137</v>
      </c>
      <c r="B6" s="249" t="s">
        <v>564</v>
      </c>
      <c r="C6" s="249" t="s">
        <v>565</v>
      </c>
      <c r="D6" s="249" t="s">
        <v>138</v>
      </c>
    </row>
    <row r="7" spans="1:9" x14ac:dyDescent="0.2">
      <c r="A7" s="249" t="s">
        <v>477</v>
      </c>
      <c r="B7" s="249" t="s">
        <v>27</v>
      </c>
      <c r="C7" s="336">
        <v>9.4029516994633397E-2</v>
      </c>
      <c r="D7" s="332">
        <f t="shared" ref="D7:D38" si="0">_xlfn.RANK.EQ(C7,$C$7:$C$38,0)</f>
        <v>32</v>
      </c>
    </row>
    <row r="8" spans="1:9" x14ac:dyDescent="0.2">
      <c r="A8" s="249" t="s">
        <v>478</v>
      </c>
      <c r="B8" s="249" t="s">
        <v>28</v>
      </c>
      <c r="C8" s="336">
        <v>9.9757827769601612E-2</v>
      </c>
      <c r="D8" s="332">
        <f t="shared" si="0"/>
        <v>31</v>
      </c>
    </row>
    <row r="9" spans="1:9" x14ac:dyDescent="0.2">
      <c r="A9" s="249" t="s">
        <v>470</v>
      </c>
      <c r="B9" s="249" t="s">
        <v>20</v>
      </c>
      <c r="C9" s="336">
        <v>0.10270112632317346</v>
      </c>
      <c r="D9" s="332">
        <f t="shared" si="0"/>
        <v>30</v>
      </c>
    </row>
    <row r="10" spans="1:9" x14ac:dyDescent="0.2">
      <c r="A10" s="249" t="s">
        <v>562</v>
      </c>
      <c r="B10" s="249" t="s">
        <v>4</v>
      </c>
      <c r="C10" s="336">
        <v>0.10348403948834171</v>
      </c>
      <c r="D10" s="332">
        <f t="shared" si="0"/>
        <v>29</v>
      </c>
    </row>
    <row r="11" spans="1:9" x14ac:dyDescent="0.2">
      <c r="A11" s="249" t="s">
        <v>561</v>
      </c>
      <c r="B11" s="249" t="s">
        <v>8</v>
      </c>
      <c r="C11" s="336">
        <v>0.10664125744652847</v>
      </c>
      <c r="D11" s="332">
        <f t="shared" si="0"/>
        <v>28</v>
      </c>
    </row>
    <row r="12" spans="1:9" x14ac:dyDescent="0.2">
      <c r="A12" s="249" t="s">
        <v>474</v>
      </c>
      <c r="B12" s="249" t="s">
        <v>24</v>
      </c>
      <c r="C12" s="336">
        <v>0.11100462925363443</v>
      </c>
      <c r="D12" s="332">
        <f t="shared" si="0"/>
        <v>27</v>
      </c>
    </row>
    <row r="13" spans="1:9" x14ac:dyDescent="0.2">
      <c r="A13" s="249" t="s">
        <v>555</v>
      </c>
      <c r="B13" s="249" t="s">
        <v>5</v>
      </c>
      <c r="C13" s="336">
        <v>0.11103385612136055</v>
      </c>
      <c r="D13" s="332">
        <f t="shared" si="0"/>
        <v>26</v>
      </c>
    </row>
    <row r="14" spans="1:9" x14ac:dyDescent="0.2">
      <c r="A14" s="249" t="s">
        <v>551</v>
      </c>
      <c r="B14" s="249" t="s">
        <v>9</v>
      </c>
      <c r="C14" s="336">
        <v>0.11170267226374521</v>
      </c>
      <c r="D14" s="332">
        <f t="shared" si="0"/>
        <v>25</v>
      </c>
    </row>
    <row r="15" spans="1:9" x14ac:dyDescent="0.2">
      <c r="A15" s="249" t="s">
        <v>476</v>
      </c>
      <c r="B15" s="249" t="s">
        <v>26</v>
      </c>
      <c r="C15" s="336">
        <v>0.11311092406566872</v>
      </c>
      <c r="D15" s="332">
        <f t="shared" si="0"/>
        <v>24</v>
      </c>
    </row>
    <row r="16" spans="1:9" x14ac:dyDescent="0.2">
      <c r="A16" s="249" t="s">
        <v>560</v>
      </c>
      <c r="B16" s="249" t="s">
        <v>15</v>
      </c>
      <c r="C16" s="336">
        <v>0.11473614021718428</v>
      </c>
      <c r="D16" s="332">
        <f t="shared" si="0"/>
        <v>23</v>
      </c>
    </row>
    <row r="17" spans="1:4" x14ac:dyDescent="0.2">
      <c r="A17" s="249" t="s">
        <v>479</v>
      </c>
      <c r="B17" s="249" t="s">
        <v>29</v>
      </c>
      <c r="C17" s="336">
        <v>0.11513746221174093</v>
      </c>
      <c r="D17" s="332">
        <f t="shared" si="0"/>
        <v>22</v>
      </c>
    </row>
    <row r="18" spans="1:4" x14ac:dyDescent="0.2">
      <c r="A18" s="249" t="s">
        <v>469</v>
      </c>
      <c r="B18" s="249" t="s">
        <v>19</v>
      </c>
      <c r="C18" s="336">
        <v>0.11538735431189331</v>
      </c>
      <c r="D18" s="332">
        <f t="shared" si="0"/>
        <v>21</v>
      </c>
    </row>
    <row r="19" spans="1:4" x14ac:dyDescent="0.2">
      <c r="A19" s="249" t="s">
        <v>557</v>
      </c>
      <c r="B19" s="249" t="s">
        <v>11</v>
      </c>
      <c r="C19" s="336">
        <v>0.11625360093326656</v>
      </c>
      <c r="D19" s="332">
        <f t="shared" si="0"/>
        <v>20</v>
      </c>
    </row>
    <row r="20" spans="1:4" x14ac:dyDescent="0.2">
      <c r="A20" s="249" t="s">
        <v>473</v>
      </c>
      <c r="B20" s="249" t="s">
        <v>23</v>
      </c>
      <c r="C20" s="336">
        <v>0.1175031773818374</v>
      </c>
      <c r="D20" s="332">
        <f t="shared" si="0"/>
        <v>19</v>
      </c>
    </row>
    <row r="21" spans="1:4" x14ac:dyDescent="0.2">
      <c r="A21" s="249" t="s">
        <v>558</v>
      </c>
      <c r="B21" s="249" t="s">
        <v>10</v>
      </c>
      <c r="C21" s="336">
        <v>0.11870742713245588</v>
      </c>
      <c r="D21" s="332">
        <f t="shared" si="0"/>
        <v>18</v>
      </c>
    </row>
    <row r="22" spans="1:4" x14ac:dyDescent="0.2">
      <c r="A22" s="249" t="s">
        <v>559</v>
      </c>
      <c r="B22" s="249" t="s">
        <v>0</v>
      </c>
      <c r="C22" s="336">
        <v>0.11978115576154276</v>
      </c>
      <c r="D22" s="332">
        <f t="shared" si="0"/>
        <v>17</v>
      </c>
    </row>
    <row r="23" spans="1:4" x14ac:dyDescent="0.2">
      <c r="A23" s="249" t="s">
        <v>550</v>
      </c>
      <c r="B23" s="249" t="s">
        <v>14</v>
      </c>
      <c r="C23" s="336">
        <v>0.12490068961133889</v>
      </c>
      <c r="D23" s="332">
        <f t="shared" si="0"/>
        <v>16</v>
      </c>
    </row>
    <row r="24" spans="1:4" x14ac:dyDescent="0.2">
      <c r="A24" s="249" t="s">
        <v>475</v>
      </c>
      <c r="B24" s="249" t="s">
        <v>25</v>
      </c>
      <c r="C24" s="336">
        <v>0.12542094013808364</v>
      </c>
      <c r="D24" s="332">
        <f t="shared" si="0"/>
        <v>15</v>
      </c>
    </row>
    <row r="25" spans="1:4" x14ac:dyDescent="0.2">
      <c r="A25" s="249" t="s">
        <v>554</v>
      </c>
      <c r="B25" s="249" t="s">
        <v>16</v>
      </c>
      <c r="C25" s="336">
        <v>0.12650704834920243</v>
      </c>
      <c r="D25" s="332">
        <f t="shared" si="0"/>
        <v>14</v>
      </c>
    </row>
    <row r="26" spans="1:4" x14ac:dyDescent="0.2">
      <c r="A26" s="249" t="s">
        <v>553</v>
      </c>
      <c r="B26" s="249" t="s">
        <v>3</v>
      </c>
      <c r="C26" s="336">
        <v>0.13084459878457144</v>
      </c>
      <c r="D26" s="332">
        <f t="shared" si="0"/>
        <v>13</v>
      </c>
    </row>
    <row r="27" spans="1:4" x14ac:dyDescent="0.2">
      <c r="A27" s="249" t="s">
        <v>481</v>
      </c>
      <c r="B27" s="249" t="s">
        <v>31</v>
      </c>
      <c r="C27" s="336">
        <v>0.13327154057081056</v>
      </c>
      <c r="D27" s="332">
        <f t="shared" si="0"/>
        <v>12</v>
      </c>
    </row>
    <row r="28" spans="1:4" x14ac:dyDescent="0.2">
      <c r="A28" s="249" t="s">
        <v>483</v>
      </c>
      <c r="B28" s="249" t="s">
        <v>33</v>
      </c>
      <c r="C28" s="336">
        <v>0.13406268525718518</v>
      </c>
      <c r="D28" s="332">
        <f t="shared" si="0"/>
        <v>11</v>
      </c>
    </row>
    <row r="29" spans="1:4" x14ac:dyDescent="0.2">
      <c r="A29" s="249" t="s">
        <v>467</v>
      </c>
      <c r="B29" s="249" t="s">
        <v>17</v>
      </c>
      <c r="C29" s="336">
        <v>0.13623489792276131</v>
      </c>
      <c r="D29" s="332">
        <f t="shared" si="0"/>
        <v>10</v>
      </c>
    </row>
    <row r="30" spans="1:4" x14ac:dyDescent="0.2">
      <c r="A30" s="249" t="s">
        <v>563</v>
      </c>
      <c r="B30" s="249" t="s">
        <v>7</v>
      </c>
      <c r="C30" s="336">
        <v>0.13774361921179895</v>
      </c>
      <c r="D30" s="332">
        <f t="shared" si="0"/>
        <v>9</v>
      </c>
    </row>
    <row r="31" spans="1:4" x14ac:dyDescent="0.2">
      <c r="A31" s="249" t="s">
        <v>466</v>
      </c>
      <c r="B31" s="249" t="s">
        <v>13</v>
      </c>
      <c r="C31" s="336">
        <v>0.13805813990921684</v>
      </c>
      <c r="D31" s="332">
        <f t="shared" si="0"/>
        <v>8</v>
      </c>
    </row>
    <row r="32" spans="1:4" x14ac:dyDescent="0.2">
      <c r="A32" s="249" t="s">
        <v>471</v>
      </c>
      <c r="B32" s="249" t="s">
        <v>21</v>
      </c>
      <c r="C32" s="336">
        <v>0.14025941786135429</v>
      </c>
      <c r="D32" s="332">
        <f t="shared" si="0"/>
        <v>7</v>
      </c>
    </row>
    <row r="33" spans="1:4" x14ac:dyDescent="0.2">
      <c r="A33" s="249" t="s">
        <v>468</v>
      </c>
      <c r="B33" s="249" t="s">
        <v>18</v>
      </c>
      <c r="C33" s="336">
        <v>0.14082435677798386</v>
      </c>
      <c r="D33" s="332">
        <f t="shared" si="0"/>
        <v>6</v>
      </c>
    </row>
    <row r="34" spans="1:4" x14ac:dyDescent="0.2">
      <c r="A34" s="249" t="s">
        <v>480</v>
      </c>
      <c r="B34" s="249" t="s">
        <v>30</v>
      </c>
      <c r="C34" s="336">
        <v>0.14531343098792082</v>
      </c>
      <c r="D34" s="332">
        <f t="shared" si="0"/>
        <v>5</v>
      </c>
    </row>
    <row r="35" spans="1:4" x14ac:dyDescent="0.2">
      <c r="A35" s="249" t="s">
        <v>556</v>
      </c>
      <c r="B35" s="249" t="s">
        <v>12</v>
      </c>
      <c r="C35" s="336">
        <v>0.14625024399765782</v>
      </c>
      <c r="D35" s="332">
        <f t="shared" si="0"/>
        <v>4</v>
      </c>
    </row>
    <row r="36" spans="1:4" x14ac:dyDescent="0.2">
      <c r="A36" s="249" t="s">
        <v>552</v>
      </c>
      <c r="B36" s="249" t="s">
        <v>6</v>
      </c>
      <c r="C36" s="336">
        <v>0.14743634059223404</v>
      </c>
      <c r="D36" s="332">
        <f t="shared" si="0"/>
        <v>3</v>
      </c>
    </row>
    <row r="37" spans="1:4" x14ac:dyDescent="0.2">
      <c r="A37" s="249" t="s">
        <v>482</v>
      </c>
      <c r="B37" s="249" t="s">
        <v>32</v>
      </c>
      <c r="C37" s="336">
        <v>0.14886010196556262</v>
      </c>
      <c r="D37" s="332">
        <f t="shared" si="0"/>
        <v>2</v>
      </c>
    </row>
    <row r="38" spans="1:4" x14ac:dyDescent="0.2">
      <c r="A38" s="249" t="s">
        <v>472</v>
      </c>
      <c r="B38" s="249" t="s">
        <v>22</v>
      </c>
      <c r="C38" s="336">
        <v>0.15448973024730611</v>
      </c>
      <c r="D38" s="332">
        <f t="shared" si="0"/>
        <v>1</v>
      </c>
    </row>
    <row r="40" spans="1:4" x14ac:dyDescent="0.2">
      <c r="B40" s="249" t="s">
        <v>1</v>
      </c>
      <c r="C40" s="370">
        <v>1</v>
      </c>
      <c r="D40" s="371">
        <f>[2]Inf.Nac.Obj.Gast!E4</f>
        <v>0.1217</v>
      </c>
    </row>
    <row r="41" spans="1:4" x14ac:dyDescent="0.2">
      <c r="C41" s="370">
        <v>0</v>
      </c>
      <c r="D41" s="371">
        <f>D40</f>
        <v>0.1217</v>
      </c>
    </row>
  </sheetData>
  <autoFilter ref="A6:D6" xr:uid="{00000000-0009-0000-0000-000003000000}">
    <sortState ref="A7:D38">
      <sortCondition ref="C6:C38"/>
    </sortState>
  </autoFilter>
  <mergeCells count="1">
    <mergeCell ref="H1:I1"/>
  </mergeCells>
  <hyperlinks>
    <hyperlink ref="H1:I1" location="Index!A1" display="Regresar al Índice" xr:uid="{94579F33-BF0F-456F-8585-624E5D0D1441}"/>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CDA4A-4F8D-4D83-94CE-1DD8517A2E08}">
  <sheetPr codeName="Hoja81"/>
  <dimension ref="A1:I41"/>
  <sheetViews>
    <sheetView zoomScale="95" zoomScaleNormal="95" workbookViewId="0">
      <selection activeCell="A2" sqref="A2"/>
    </sheetView>
  </sheetViews>
  <sheetFormatPr baseColWidth="10" defaultRowHeight="12.75" x14ac:dyDescent="0.2"/>
  <cols>
    <col min="1" max="16384" width="11.42578125" style="249"/>
  </cols>
  <sheetData>
    <row r="1" spans="1:9" x14ac:dyDescent="0.2">
      <c r="A1" s="107" t="s">
        <v>1698</v>
      </c>
      <c r="H1" s="409" t="s">
        <v>38</v>
      </c>
      <c r="I1" s="409"/>
    </row>
    <row r="2" spans="1:9" x14ac:dyDescent="0.2">
      <c r="A2" s="249" t="s">
        <v>55</v>
      </c>
    </row>
    <row r="6" spans="1:9" x14ac:dyDescent="0.2">
      <c r="A6" s="249" t="s">
        <v>137</v>
      </c>
      <c r="B6" s="249" t="s">
        <v>564</v>
      </c>
      <c r="C6" s="249" t="s">
        <v>566</v>
      </c>
      <c r="D6" s="249" t="s">
        <v>138</v>
      </c>
    </row>
    <row r="7" spans="1:9" x14ac:dyDescent="0.2">
      <c r="A7" s="249" t="s">
        <v>473</v>
      </c>
      <c r="B7" s="249" t="s">
        <v>23</v>
      </c>
      <c r="C7" s="336">
        <v>2.2180295083204356E-2</v>
      </c>
      <c r="D7" s="332">
        <f t="shared" ref="D7:D38" si="0">_xlfn.RANK.EQ(C7,$C$7:$C$38,0)</f>
        <v>32</v>
      </c>
    </row>
    <row r="8" spans="1:9" x14ac:dyDescent="0.2">
      <c r="A8" s="249" t="s">
        <v>550</v>
      </c>
      <c r="B8" s="249" t="s">
        <v>14</v>
      </c>
      <c r="C8" s="336">
        <v>3.0999991294582682E-2</v>
      </c>
      <c r="D8" s="332">
        <f t="shared" si="0"/>
        <v>31</v>
      </c>
    </row>
    <row r="9" spans="1:9" x14ac:dyDescent="0.2">
      <c r="A9" s="249" t="s">
        <v>476</v>
      </c>
      <c r="B9" s="249" t="s">
        <v>26</v>
      </c>
      <c r="C9" s="336">
        <v>3.4816634816634759E-2</v>
      </c>
      <c r="D9" s="332">
        <f t="shared" si="0"/>
        <v>30</v>
      </c>
    </row>
    <row r="10" spans="1:9" x14ac:dyDescent="0.2">
      <c r="A10" s="249" t="s">
        <v>557</v>
      </c>
      <c r="B10" s="249" t="s">
        <v>11</v>
      </c>
      <c r="C10" s="336">
        <v>3.6039011679649256E-2</v>
      </c>
      <c r="D10" s="332">
        <f t="shared" si="0"/>
        <v>29</v>
      </c>
    </row>
    <row r="11" spans="1:9" x14ac:dyDescent="0.2">
      <c r="A11" s="249" t="s">
        <v>561</v>
      </c>
      <c r="B11" s="249" t="s">
        <v>8</v>
      </c>
      <c r="C11" s="336">
        <v>3.9431779333177486E-2</v>
      </c>
      <c r="D11" s="332">
        <f t="shared" si="0"/>
        <v>28</v>
      </c>
    </row>
    <row r="12" spans="1:9" x14ac:dyDescent="0.2">
      <c r="A12" s="249" t="s">
        <v>480</v>
      </c>
      <c r="B12" s="249" t="s">
        <v>30</v>
      </c>
      <c r="C12" s="336">
        <v>4.1338260188943717E-2</v>
      </c>
      <c r="D12" s="332">
        <f t="shared" si="0"/>
        <v>27</v>
      </c>
    </row>
    <row r="13" spans="1:9" x14ac:dyDescent="0.2">
      <c r="A13" s="249" t="s">
        <v>555</v>
      </c>
      <c r="B13" s="249" t="s">
        <v>5</v>
      </c>
      <c r="C13" s="336">
        <v>4.3426413594355583E-2</v>
      </c>
      <c r="D13" s="332">
        <f t="shared" si="0"/>
        <v>26</v>
      </c>
    </row>
    <row r="14" spans="1:9" x14ac:dyDescent="0.2">
      <c r="A14" s="249" t="s">
        <v>472</v>
      </c>
      <c r="B14" s="249" t="s">
        <v>22</v>
      </c>
      <c r="C14" s="336">
        <v>4.366679209446514E-2</v>
      </c>
      <c r="D14" s="332">
        <f t="shared" si="0"/>
        <v>25</v>
      </c>
    </row>
    <row r="15" spans="1:9" x14ac:dyDescent="0.2">
      <c r="A15" s="249" t="s">
        <v>477</v>
      </c>
      <c r="B15" s="249" t="s">
        <v>27</v>
      </c>
      <c r="C15" s="336">
        <v>4.376935308394015E-2</v>
      </c>
      <c r="D15" s="332">
        <f t="shared" si="0"/>
        <v>24</v>
      </c>
    </row>
    <row r="16" spans="1:9" x14ac:dyDescent="0.2">
      <c r="A16" s="249" t="s">
        <v>469</v>
      </c>
      <c r="B16" s="249" t="s">
        <v>19</v>
      </c>
      <c r="C16" s="336">
        <v>4.4242090630043848E-2</v>
      </c>
      <c r="D16" s="332">
        <f t="shared" si="0"/>
        <v>23</v>
      </c>
    </row>
    <row r="17" spans="1:4" x14ac:dyDescent="0.2">
      <c r="A17" s="249" t="s">
        <v>551</v>
      </c>
      <c r="B17" s="249" t="s">
        <v>9</v>
      </c>
      <c r="C17" s="336">
        <v>4.5463240451444231E-2</v>
      </c>
      <c r="D17" s="332">
        <f t="shared" si="0"/>
        <v>22</v>
      </c>
    </row>
    <row r="18" spans="1:4" x14ac:dyDescent="0.2">
      <c r="A18" s="249" t="s">
        <v>466</v>
      </c>
      <c r="B18" s="249" t="s">
        <v>13</v>
      </c>
      <c r="C18" s="336">
        <v>4.9990169091624147E-2</v>
      </c>
      <c r="D18" s="332">
        <f t="shared" si="0"/>
        <v>21</v>
      </c>
    </row>
    <row r="19" spans="1:4" x14ac:dyDescent="0.2">
      <c r="A19" s="249" t="s">
        <v>553</v>
      </c>
      <c r="B19" s="249" t="s">
        <v>3</v>
      </c>
      <c r="C19" s="336">
        <v>5.0155128416955935E-2</v>
      </c>
      <c r="D19" s="332">
        <f t="shared" si="0"/>
        <v>20</v>
      </c>
    </row>
    <row r="20" spans="1:4" x14ac:dyDescent="0.2">
      <c r="A20" s="249" t="s">
        <v>562</v>
      </c>
      <c r="B20" s="249" t="s">
        <v>4</v>
      </c>
      <c r="C20" s="336">
        <v>5.0611067354578432E-2</v>
      </c>
      <c r="D20" s="332">
        <f t="shared" si="0"/>
        <v>19</v>
      </c>
    </row>
    <row r="21" spans="1:4" x14ac:dyDescent="0.2">
      <c r="A21" s="249" t="s">
        <v>558</v>
      </c>
      <c r="B21" s="249" t="s">
        <v>10</v>
      </c>
      <c r="C21" s="336">
        <v>5.1158745587558195E-2</v>
      </c>
      <c r="D21" s="332">
        <f t="shared" si="0"/>
        <v>18</v>
      </c>
    </row>
    <row r="22" spans="1:4" x14ac:dyDescent="0.2">
      <c r="A22" s="249" t="s">
        <v>556</v>
      </c>
      <c r="B22" s="249" t="s">
        <v>12</v>
      </c>
      <c r="C22" s="336">
        <v>5.2441701075576296E-2</v>
      </c>
      <c r="D22" s="332">
        <f t="shared" si="0"/>
        <v>17</v>
      </c>
    </row>
    <row r="23" spans="1:4" x14ac:dyDescent="0.2">
      <c r="A23" s="249" t="s">
        <v>478</v>
      </c>
      <c r="B23" s="249" t="s">
        <v>28</v>
      </c>
      <c r="C23" s="336">
        <v>5.4437467887032069E-2</v>
      </c>
      <c r="D23" s="332">
        <f t="shared" si="0"/>
        <v>16</v>
      </c>
    </row>
    <row r="24" spans="1:4" x14ac:dyDescent="0.2">
      <c r="A24" s="249" t="s">
        <v>475</v>
      </c>
      <c r="B24" s="249" t="s">
        <v>25</v>
      </c>
      <c r="C24" s="336">
        <v>5.6930198783697844E-2</v>
      </c>
      <c r="D24" s="332">
        <f t="shared" si="0"/>
        <v>15</v>
      </c>
    </row>
    <row r="25" spans="1:4" x14ac:dyDescent="0.2">
      <c r="A25" s="249" t="s">
        <v>483</v>
      </c>
      <c r="B25" s="249" t="s">
        <v>33</v>
      </c>
      <c r="C25" s="336">
        <v>5.737158105403594E-2</v>
      </c>
      <c r="D25" s="332">
        <f t="shared" si="0"/>
        <v>14</v>
      </c>
    </row>
    <row r="26" spans="1:4" x14ac:dyDescent="0.2">
      <c r="A26" s="249" t="s">
        <v>563</v>
      </c>
      <c r="B26" s="249" t="s">
        <v>7</v>
      </c>
      <c r="C26" s="336">
        <v>5.7828148329244163E-2</v>
      </c>
      <c r="D26" s="332">
        <f t="shared" si="0"/>
        <v>13</v>
      </c>
    </row>
    <row r="27" spans="1:4" x14ac:dyDescent="0.2">
      <c r="A27" s="249" t="s">
        <v>470</v>
      </c>
      <c r="B27" s="249" t="s">
        <v>20</v>
      </c>
      <c r="C27" s="336">
        <v>6.1518532226510943E-2</v>
      </c>
      <c r="D27" s="332">
        <f t="shared" si="0"/>
        <v>12</v>
      </c>
    </row>
    <row r="28" spans="1:4" x14ac:dyDescent="0.2">
      <c r="A28" s="249" t="s">
        <v>560</v>
      </c>
      <c r="B28" s="249" t="s">
        <v>15</v>
      </c>
      <c r="C28" s="336">
        <v>6.3018256417328999E-2</v>
      </c>
      <c r="D28" s="332">
        <f t="shared" si="0"/>
        <v>11</v>
      </c>
    </row>
    <row r="29" spans="1:4" x14ac:dyDescent="0.2">
      <c r="A29" s="249" t="s">
        <v>552</v>
      </c>
      <c r="B29" s="249" t="s">
        <v>6</v>
      </c>
      <c r="C29" s="336">
        <v>6.5213293962430155E-2</v>
      </c>
      <c r="D29" s="332">
        <f t="shared" si="0"/>
        <v>10</v>
      </c>
    </row>
    <row r="30" spans="1:4" x14ac:dyDescent="0.2">
      <c r="A30" s="249" t="s">
        <v>554</v>
      </c>
      <c r="B30" s="249" t="s">
        <v>16</v>
      </c>
      <c r="C30" s="336">
        <v>6.5679358931077986E-2</v>
      </c>
      <c r="D30" s="332">
        <f t="shared" si="0"/>
        <v>9</v>
      </c>
    </row>
    <row r="31" spans="1:4" x14ac:dyDescent="0.2">
      <c r="A31" s="249" t="s">
        <v>474</v>
      </c>
      <c r="B31" s="249" t="s">
        <v>24</v>
      </c>
      <c r="C31" s="336">
        <v>6.6238567473806007E-2</v>
      </c>
      <c r="D31" s="332">
        <f t="shared" si="0"/>
        <v>8</v>
      </c>
    </row>
    <row r="32" spans="1:4" x14ac:dyDescent="0.2">
      <c r="A32" s="249" t="s">
        <v>468</v>
      </c>
      <c r="B32" s="249" t="s">
        <v>18</v>
      </c>
      <c r="C32" s="336">
        <v>7.7039934344933544E-2</v>
      </c>
      <c r="D32" s="332">
        <f t="shared" si="0"/>
        <v>7</v>
      </c>
    </row>
    <row r="33" spans="1:4" x14ac:dyDescent="0.2">
      <c r="A33" s="249" t="s">
        <v>471</v>
      </c>
      <c r="B33" s="249" t="s">
        <v>21</v>
      </c>
      <c r="C33" s="336">
        <v>8.2405585357306577E-2</v>
      </c>
      <c r="D33" s="332">
        <f t="shared" si="0"/>
        <v>6</v>
      </c>
    </row>
    <row r="34" spans="1:4" x14ac:dyDescent="0.2">
      <c r="A34" s="249" t="s">
        <v>467</v>
      </c>
      <c r="B34" s="249" t="s">
        <v>17</v>
      </c>
      <c r="C34" s="336">
        <v>8.4982867499221251E-2</v>
      </c>
      <c r="D34" s="332">
        <f t="shared" si="0"/>
        <v>5</v>
      </c>
    </row>
    <row r="35" spans="1:4" x14ac:dyDescent="0.2">
      <c r="A35" s="249" t="s">
        <v>479</v>
      </c>
      <c r="B35" s="249" t="s">
        <v>29</v>
      </c>
      <c r="C35" s="336">
        <v>8.5230813052998899E-2</v>
      </c>
      <c r="D35" s="332">
        <f t="shared" si="0"/>
        <v>4</v>
      </c>
    </row>
    <row r="36" spans="1:4" x14ac:dyDescent="0.2">
      <c r="A36" s="249" t="s">
        <v>481</v>
      </c>
      <c r="B36" s="249" t="s">
        <v>31</v>
      </c>
      <c r="C36" s="336">
        <v>8.6570749712862827E-2</v>
      </c>
      <c r="D36" s="332">
        <f t="shared" si="0"/>
        <v>3</v>
      </c>
    </row>
    <row r="37" spans="1:4" x14ac:dyDescent="0.2">
      <c r="A37" s="249" t="s">
        <v>482</v>
      </c>
      <c r="B37" s="249" t="s">
        <v>32</v>
      </c>
      <c r="C37" s="336">
        <v>9.088401346157382E-2</v>
      </c>
      <c r="D37" s="332">
        <f t="shared" si="0"/>
        <v>2</v>
      </c>
    </row>
    <row r="38" spans="1:4" x14ac:dyDescent="0.2">
      <c r="A38" s="249" t="s">
        <v>559</v>
      </c>
      <c r="B38" s="249" t="s">
        <v>0</v>
      </c>
      <c r="C38" s="336">
        <v>0.10851563465579026</v>
      </c>
      <c r="D38" s="332">
        <f t="shared" si="0"/>
        <v>1</v>
      </c>
    </row>
    <row r="40" spans="1:4" x14ac:dyDescent="0.2">
      <c r="B40" s="249" t="s">
        <v>1</v>
      </c>
      <c r="C40" s="372">
        <v>1</v>
      </c>
      <c r="D40" s="371">
        <f>[2]Inf.Nac.Obj.Gast!E5</f>
        <v>5.8899999999999994E-2</v>
      </c>
    </row>
    <row r="41" spans="1:4" x14ac:dyDescent="0.2">
      <c r="C41" s="372">
        <v>0</v>
      </c>
      <c r="D41" s="371">
        <f>D40</f>
        <v>5.8899999999999994E-2</v>
      </c>
    </row>
  </sheetData>
  <autoFilter ref="A6:D38" xr:uid="{00000000-0009-0000-0000-000004000000}">
    <sortState ref="A7:D38">
      <sortCondition ref="C6:C38"/>
    </sortState>
  </autoFilter>
  <mergeCells count="1">
    <mergeCell ref="H1:I1"/>
  </mergeCells>
  <hyperlinks>
    <hyperlink ref="H1:I1" location="Index!A1" display="Regresar al Índice" xr:uid="{F8263E3D-B2A3-4D29-9414-0B8F50624D6E}"/>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0ED55-820C-4008-A298-37C609EF8789}">
  <sheetPr codeName="Hoja86"/>
  <dimension ref="A1:I41"/>
  <sheetViews>
    <sheetView topLeftCell="A10" zoomScale="96" zoomScaleNormal="96" workbookViewId="0">
      <selection activeCell="A2" sqref="A2"/>
    </sheetView>
  </sheetViews>
  <sheetFormatPr baseColWidth="10" defaultRowHeight="12.75" x14ac:dyDescent="0.2"/>
  <cols>
    <col min="1" max="16384" width="11.42578125" style="249"/>
  </cols>
  <sheetData>
    <row r="1" spans="1:9" x14ac:dyDescent="0.2">
      <c r="A1" s="107" t="s">
        <v>1699</v>
      </c>
      <c r="H1" s="409" t="s">
        <v>38</v>
      </c>
      <c r="I1" s="409"/>
    </row>
    <row r="2" spans="1:9" x14ac:dyDescent="0.2">
      <c r="A2" s="249" t="s">
        <v>55</v>
      </c>
    </row>
    <row r="6" spans="1:9" x14ac:dyDescent="0.2">
      <c r="A6" s="249" t="s">
        <v>137</v>
      </c>
      <c r="B6" s="249" t="s">
        <v>564</v>
      </c>
      <c r="C6" s="249" t="s">
        <v>567</v>
      </c>
      <c r="D6" s="249" t="s">
        <v>138</v>
      </c>
    </row>
    <row r="7" spans="1:9" x14ac:dyDescent="0.2">
      <c r="A7" s="249" t="s">
        <v>483</v>
      </c>
      <c r="B7" s="249" t="s">
        <v>33</v>
      </c>
      <c r="C7" s="336">
        <v>-6.5557010385090897E-3</v>
      </c>
      <c r="D7" s="332">
        <f t="shared" ref="D7:D38" si="0">_xlfn.RANK.EQ(C7,$C$7:$C$38,0)</f>
        <v>32</v>
      </c>
    </row>
    <row r="8" spans="1:9" x14ac:dyDescent="0.2">
      <c r="A8" s="249" t="s">
        <v>563</v>
      </c>
      <c r="B8" s="249" t="s">
        <v>7</v>
      </c>
      <c r="C8" s="336">
        <v>-6.5205627705627617E-3</v>
      </c>
      <c r="D8" s="332">
        <f t="shared" si="0"/>
        <v>31</v>
      </c>
    </row>
    <row r="9" spans="1:9" x14ac:dyDescent="0.2">
      <c r="A9" s="249" t="s">
        <v>560</v>
      </c>
      <c r="B9" s="249" t="s">
        <v>15</v>
      </c>
      <c r="C9" s="336">
        <v>-2.8034417095704725E-3</v>
      </c>
      <c r="D9" s="332">
        <f t="shared" si="0"/>
        <v>30</v>
      </c>
    </row>
    <row r="10" spans="1:9" x14ac:dyDescent="0.2">
      <c r="A10" s="249" t="s">
        <v>480</v>
      </c>
      <c r="B10" s="249" t="s">
        <v>30</v>
      </c>
      <c r="C10" s="336">
        <v>8.285889931306347E-4</v>
      </c>
      <c r="D10" s="332">
        <f t="shared" si="0"/>
        <v>29</v>
      </c>
    </row>
    <row r="11" spans="1:9" x14ac:dyDescent="0.2">
      <c r="A11" s="249" t="s">
        <v>466</v>
      </c>
      <c r="B11" s="249" t="s">
        <v>13</v>
      </c>
      <c r="C11" s="336">
        <v>1.5915168450955489E-3</v>
      </c>
      <c r="D11" s="332">
        <f t="shared" si="0"/>
        <v>28</v>
      </c>
    </row>
    <row r="12" spans="1:9" x14ac:dyDescent="0.2">
      <c r="A12" s="249" t="s">
        <v>557</v>
      </c>
      <c r="B12" s="249" t="s">
        <v>11</v>
      </c>
      <c r="C12" s="336">
        <v>3.2057596217560922E-3</v>
      </c>
      <c r="D12" s="332">
        <f t="shared" si="0"/>
        <v>27</v>
      </c>
    </row>
    <row r="13" spans="1:9" x14ac:dyDescent="0.2">
      <c r="A13" s="249" t="s">
        <v>554</v>
      </c>
      <c r="B13" s="249" t="s">
        <v>16</v>
      </c>
      <c r="C13" s="336">
        <v>3.3942343760007443E-3</v>
      </c>
      <c r="D13" s="332">
        <f t="shared" si="0"/>
        <v>26</v>
      </c>
    </row>
    <row r="14" spans="1:9" x14ac:dyDescent="0.2">
      <c r="A14" s="249" t="s">
        <v>473</v>
      </c>
      <c r="B14" s="249" t="s">
        <v>23</v>
      </c>
      <c r="C14" s="336">
        <v>3.4360843106582785E-3</v>
      </c>
      <c r="D14" s="332">
        <f t="shared" si="0"/>
        <v>25</v>
      </c>
    </row>
    <row r="15" spans="1:9" x14ac:dyDescent="0.2">
      <c r="A15" s="249" t="s">
        <v>556</v>
      </c>
      <c r="B15" s="249" t="s">
        <v>12</v>
      </c>
      <c r="C15" s="336">
        <v>3.7332292876714073E-3</v>
      </c>
      <c r="D15" s="332">
        <f t="shared" si="0"/>
        <v>24</v>
      </c>
    </row>
    <row r="16" spans="1:9" x14ac:dyDescent="0.2">
      <c r="A16" s="249" t="s">
        <v>471</v>
      </c>
      <c r="B16" s="249" t="s">
        <v>21</v>
      </c>
      <c r="C16" s="336">
        <v>5.0214373304928598E-3</v>
      </c>
      <c r="D16" s="332">
        <f t="shared" si="0"/>
        <v>23</v>
      </c>
    </row>
    <row r="17" spans="1:4" x14ac:dyDescent="0.2">
      <c r="A17" s="249" t="s">
        <v>468</v>
      </c>
      <c r="B17" s="249" t="s">
        <v>18</v>
      </c>
      <c r="C17" s="336">
        <v>9.2887398683234659E-3</v>
      </c>
      <c r="D17" s="332">
        <f t="shared" si="0"/>
        <v>22</v>
      </c>
    </row>
    <row r="18" spans="1:4" x14ac:dyDescent="0.2">
      <c r="A18" s="249" t="s">
        <v>478</v>
      </c>
      <c r="B18" s="249" t="s">
        <v>28</v>
      </c>
      <c r="C18" s="336">
        <v>1.0698834975855755E-2</v>
      </c>
      <c r="D18" s="332">
        <f t="shared" si="0"/>
        <v>21</v>
      </c>
    </row>
    <row r="19" spans="1:4" x14ac:dyDescent="0.2">
      <c r="A19" s="249" t="s">
        <v>553</v>
      </c>
      <c r="B19" s="249" t="s">
        <v>3</v>
      </c>
      <c r="C19" s="336">
        <v>1.0789406764267831E-2</v>
      </c>
      <c r="D19" s="332">
        <f t="shared" si="0"/>
        <v>20</v>
      </c>
    </row>
    <row r="20" spans="1:4" x14ac:dyDescent="0.2">
      <c r="A20" s="249" t="s">
        <v>472</v>
      </c>
      <c r="B20" s="249" t="s">
        <v>22</v>
      </c>
      <c r="C20" s="336">
        <v>1.0810082221323656E-2</v>
      </c>
      <c r="D20" s="332">
        <f t="shared" si="0"/>
        <v>19</v>
      </c>
    </row>
    <row r="21" spans="1:4" x14ac:dyDescent="0.2">
      <c r="A21" s="249" t="s">
        <v>481</v>
      </c>
      <c r="B21" s="249" t="s">
        <v>31</v>
      </c>
      <c r="C21" s="336">
        <v>1.4617815294549514E-2</v>
      </c>
      <c r="D21" s="332">
        <f t="shared" si="0"/>
        <v>18</v>
      </c>
    </row>
    <row r="22" spans="1:4" x14ac:dyDescent="0.2">
      <c r="A22" s="249" t="s">
        <v>559</v>
      </c>
      <c r="B22" s="249" t="s">
        <v>0</v>
      </c>
      <c r="C22" s="336">
        <v>1.5613935703158156E-2</v>
      </c>
      <c r="D22" s="332">
        <f t="shared" si="0"/>
        <v>17</v>
      </c>
    </row>
    <row r="23" spans="1:4" x14ac:dyDescent="0.2">
      <c r="A23" s="249" t="s">
        <v>470</v>
      </c>
      <c r="B23" s="249" t="s">
        <v>20</v>
      </c>
      <c r="C23" s="336">
        <v>1.6059865712186667E-2</v>
      </c>
      <c r="D23" s="332">
        <f t="shared" si="0"/>
        <v>16</v>
      </c>
    </row>
    <row r="24" spans="1:4" x14ac:dyDescent="0.2">
      <c r="A24" s="249" t="s">
        <v>551</v>
      </c>
      <c r="B24" s="249" t="s">
        <v>9</v>
      </c>
      <c r="C24" s="336">
        <v>1.616894159565959E-2</v>
      </c>
      <c r="D24" s="332">
        <f t="shared" si="0"/>
        <v>15</v>
      </c>
    </row>
    <row r="25" spans="1:4" x14ac:dyDescent="0.2">
      <c r="A25" s="249" t="s">
        <v>550</v>
      </c>
      <c r="B25" s="249" t="s">
        <v>14</v>
      </c>
      <c r="C25" s="336">
        <v>1.7673504304617615E-2</v>
      </c>
      <c r="D25" s="332">
        <f t="shared" si="0"/>
        <v>14</v>
      </c>
    </row>
    <row r="26" spans="1:4" x14ac:dyDescent="0.2">
      <c r="A26" s="249" t="s">
        <v>555</v>
      </c>
      <c r="B26" s="249" t="s">
        <v>5</v>
      </c>
      <c r="C26" s="336">
        <v>1.9557113921465183E-2</v>
      </c>
      <c r="D26" s="332">
        <f t="shared" si="0"/>
        <v>13</v>
      </c>
    </row>
    <row r="27" spans="1:4" x14ac:dyDescent="0.2">
      <c r="A27" s="249" t="s">
        <v>561</v>
      </c>
      <c r="B27" s="249" t="s">
        <v>8</v>
      </c>
      <c r="C27" s="336">
        <v>2.0021923632679392E-2</v>
      </c>
      <c r="D27" s="332">
        <f t="shared" si="0"/>
        <v>12</v>
      </c>
    </row>
    <row r="28" spans="1:4" x14ac:dyDescent="0.2">
      <c r="A28" s="249" t="s">
        <v>475</v>
      </c>
      <c r="B28" s="249" t="s">
        <v>25</v>
      </c>
      <c r="C28" s="336">
        <v>2.0411812565379505E-2</v>
      </c>
      <c r="D28" s="332">
        <f t="shared" si="0"/>
        <v>11</v>
      </c>
    </row>
    <row r="29" spans="1:4" x14ac:dyDescent="0.2">
      <c r="A29" s="249" t="s">
        <v>558</v>
      </c>
      <c r="B29" s="249" t="s">
        <v>10</v>
      </c>
      <c r="C29" s="336">
        <v>2.0553233630427836E-2</v>
      </c>
      <c r="D29" s="332">
        <f t="shared" si="0"/>
        <v>10</v>
      </c>
    </row>
    <row r="30" spans="1:4" x14ac:dyDescent="0.2">
      <c r="A30" s="249" t="s">
        <v>552</v>
      </c>
      <c r="B30" s="249" t="s">
        <v>6</v>
      </c>
      <c r="C30" s="336">
        <v>2.268557839306953E-2</v>
      </c>
      <c r="D30" s="332">
        <f t="shared" si="0"/>
        <v>9</v>
      </c>
    </row>
    <row r="31" spans="1:4" x14ac:dyDescent="0.2">
      <c r="A31" s="249" t="s">
        <v>479</v>
      </c>
      <c r="B31" s="249" t="s">
        <v>29</v>
      </c>
      <c r="C31" s="336">
        <v>2.3849421960425853E-2</v>
      </c>
      <c r="D31" s="332">
        <f t="shared" si="0"/>
        <v>8</v>
      </c>
    </row>
    <row r="32" spans="1:4" x14ac:dyDescent="0.2">
      <c r="A32" s="249" t="s">
        <v>467</v>
      </c>
      <c r="B32" s="249" t="s">
        <v>17</v>
      </c>
      <c r="C32" s="336">
        <v>2.7549297798211251E-2</v>
      </c>
      <c r="D32" s="332">
        <f t="shared" si="0"/>
        <v>7</v>
      </c>
    </row>
    <row r="33" spans="1:4" x14ac:dyDescent="0.2">
      <c r="A33" s="249" t="s">
        <v>477</v>
      </c>
      <c r="B33" s="249" t="s">
        <v>27</v>
      </c>
      <c r="C33" s="336">
        <v>2.9870599180384518E-2</v>
      </c>
      <c r="D33" s="332">
        <f t="shared" si="0"/>
        <v>6</v>
      </c>
    </row>
    <row r="34" spans="1:4" x14ac:dyDescent="0.2">
      <c r="A34" s="249" t="s">
        <v>482</v>
      </c>
      <c r="B34" s="249" t="s">
        <v>32</v>
      </c>
      <c r="C34" s="336">
        <v>3.1546796846178199E-2</v>
      </c>
      <c r="D34" s="332">
        <f t="shared" si="0"/>
        <v>5</v>
      </c>
    </row>
    <row r="35" spans="1:4" x14ac:dyDescent="0.2">
      <c r="A35" s="249" t="s">
        <v>476</v>
      </c>
      <c r="B35" s="249" t="s">
        <v>26</v>
      </c>
      <c r="C35" s="336">
        <v>3.2484791211387434E-2</v>
      </c>
      <c r="D35" s="332">
        <f t="shared" si="0"/>
        <v>4</v>
      </c>
    </row>
    <row r="36" spans="1:4" x14ac:dyDescent="0.2">
      <c r="A36" s="249" t="s">
        <v>474</v>
      </c>
      <c r="B36" s="249" t="s">
        <v>24</v>
      </c>
      <c r="C36" s="336">
        <v>3.9517234754207091E-2</v>
      </c>
      <c r="D36" s="332">
        <f t="shared" si="0"/>
        <v>3</v>
      </c>
    </row>
    <row r="37" spans="1:4" x14ac:dyDescent="0.2">
      <c r="A37" s="249" t="s">
        <v>469</v>
      </c>
      <c r="B37" s="249" t="s">
        <v>19</v>
      </c>
      <c r="C37" s="336">
        <v>3.96113466402227E-2</v>
      </c>
      <c r="D37" s="332">
        <f t="shared" si="0"/>
        <v>2</v>
      </c>
    </row>
    <row r="38" spans="1:4" x14ac:dyDescent="0.2">
      <c r="A38" s="249" t="s">
        <v>562</v>
      </c>
      <c r="B38" s="249" t="s">
        <v>4</v>
      </c>
      <c r="C38" s="336">
        <v>5.118985780144137E-2</v>
      </c>
      <c r="D38" s="332">
        <f t="shared" si="0"/>
        <v>1</v>
      </c>
    </row>
    <row r="40" spans="1:4" x14ac:dyDescent="0.2">
      <c r="B40" s="249" t="s">
        <v>1</v>
      </c>
      <c r="C40" s="370">
        <v>1</v>
      </c>
      <c r="D40" s="371">
        <f>[2]Inf.Nac.Obj.Gast!E6</f>
        <v>1.7500000000000002E-2</v>
      </c>
    </row>
    <row r="41" spans="1:4" x14ac:dyDescent="0.2">
      <c r="C41" s="370">
        <v>0</v>
      </c>
      <c r="D41" s="371">
        <f>D40</f>
        <v>1.7500000000000002E-2</v>
      </c>
    </row>
  </sheetData>
  <autoFilter ref="A6:D38" xr:uid="{00000000-0009-0000-0000-000005000000}">
    <sortState ref="A7:D38">
      <sortCondition ref="C6:C38"/>
    </sortState>
  </autoFilter>
  <mergeCells count="1">
    <mergeCell ref="H1:I1"/>
  </mergeCells>
  <hyperlinks>
    <hyperlink ref="H1:I1" location="Index!A1" display="Regresar al Índice" xr:uid="{A64824FE-7C16-4ECF-A452-6765BC2FFBF6}"/>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7406D-63F3-4256-89AA-AD9393DCEDC6}">
  <sheetPr codeName="Hoja88"/>
  <dimension ref="A1:I41"/>
  <sheetViews>
    <sheetView workbookViewId="0">
      <selection activeCell="A2" sqref="A2"/>
    </sheetView>
  </sheetViews>
  <sheetFormatPr baseColWidth="10" defaultRowHeight="12.75" x14ac:dyDescent="0.2"/>
  <cols>
    <col min="1" max="16384" width="11.42578125" style="249"/>
  </cols>
  <sheetData>
    <row r="1" spans="1:9" x14ac:dyDescent="0.2">
      <c r="A1" s="107" t="s">
        <v>1700</v>
      </c>
      <c r="H1" s="409" t="s">
        <v>38</v>
      </c>
      <c r="I1" s="409"/>
    </row>
    <row r="2" spans="1:9" x14ac:dyDescent="0.2">
      <c r="A2" s="249" t="s">
        <v>55</v>
      </c>
    </row>
    <row r="6" spans="1:9" x14ac:dyDescent="0.2">
      <c r="A6" s="249" t="s">
        <v>137</v>
      </c>
      <c r="B6" s="249" t="s">
        <v>564</v>
      </c>
      <c r="C6" s="249" t="s">
        <v>568</v>
      </c>
      <c r="D6" s="249" t="s">
        <v>138</v>
      </c>
    </row>
    <row r="7" spans="1:9" x14ac:dyDescent="0.2">
      <c r="A7" s="249" t="s">
        <v>551</v>
      </c>
      <c r="B7" s="249" t="s">
        <v>9</v>
      </c>
      <c r="C7" s="336">
        <v>2.663418297720329E-2</v>
      </c>
      <c r="D7" s="332">
        <f t="shared" ref="D7:D38" si="0">_xlfn.RANK.EQ(C7,$C$7:$C$38,0)</f>
        <v>32</v>
      </c>
    </row>
    <row r="8" spans="1:9" x14ac:dyDescent="0.2">
      <c r="A8" s="249" t="s">
        <v>466</v>
      </c>
      <c r="B8" s="249" t="s">
        <v>13</v>
      </c>
      <c r="C8" s="336">
        <v>3.5291766919484185E-2</v>
      </c>
      <c r="D8" s="332">
        <f t="shared" si="0"/>
        <v>31</v>
      </c>
    </row>
    <row r="9" spans="1:9" x14ac:dyDescent="0.2">
      <c r="A9" s="249" t="s">
        <v>558</v>
      </c>
      <c r="B9" s="249" t="s">
        <v>10</v>
      </c>
      <c r="C9" s="336">
        <v>3.8418175606423001E-2</v>
      </c>
      <c r="D9" s="332">
        <f t="shared" si="0"/>
        <v>30</v>
      </c>
    </row>
    <row r="10" spans="1:9" x14ac:dyDescent="0.2">
      <c r="A10" s="249" t="s">
        <v>550</v>
      </c>
      <c r="B10" s="249" t="s">
        <v>14</v>
      </c>
      <c r="C10" s="336">
        <v>4.1070968849223385E-2</v>
      </c>
      <c r="D10" s="332">
        <f t="shared" si="0"/>
        <v>29</v>
      </c>
    </row>
    <row r="11" spans="1:9" x14ac:dyDescent="0.2">
      <c r="A11" s="249" t="s">
        <v>554</v>
      </c>
      <c r="B11" s="249" t="s">
        <v>16</v>
      </c>
      <c r="C11" s="336">
        <v>4.4451251680536319E-2</v>
      </c>
      <c r="D11" s="332">
        <f t="shared" si="0"/>
        <v>28</v>
      </c>
    </row>
    <row r="12" spans="1:9" x14ac:dyDescent="0.2">
      <c r="A12" s="249" t="s">
        <v>561</v>
      </c>
      <c r="B12" s="249" t="s">
        <v>8</v>
      </c>
      <c r="C12" s="336">
        <v>4.5681161379729988E-2</v>
      </c>
      <c r="D12" s="332">
        <f t="shared" si="0"/>
        <v>27</v>
      </c>
    </row>
    <row r="13" spans="1:9" x14ac:dyDescent="0.2">
      <c r="A13" s="249" t="s">
        <v>470</v>
      </c>
      <c r="B13" s="249" t="s">
        <v>20</v>
      </c>
      <c r="C13" s="336">
        <v>4.7194269894977409E-2</v>
      </c>
      <c r="D13" s="332">
        <f t="shared" si="0"/>
        <v>26</v>
      </c>
    </row>
    <row r="14" spans="1:9" x14ac:dyDescent="0.2">
      <c r="A14" s="249" t="s">
        <v>479</v>
      </c>
      <c r="B14" s="249" t="s">
        <v>29</v>
      </c>
      <c r="C14" s="336">
        <v>4.752884155915086E-2</v>
      </c>
      <c r="D14" s="332">
        <f t="shared" si="0"/>
        <v>25</v>
      </c>
    </row>
    <row r="15" spans="1:9" x14ac:dyDescent="0.2">
      <c r="A15" s="249" t="s">
        <v>557</v>
      </c>
      <c r="B15" s="369" t="s">
        <v>11</v>
      </c>
      <c r="C15" s="336">
        <v>4.9165507033140508E-2</v>
      </c>
      <c r="D15" s="332">
        <f t="shared" si="0"/>
        <v>24</v>
      </c>
    </row>
    <row r="16" spans="1:9" x14ac:dyDescent="0.2">
      <c r="A16" s="249" t="s">
        <v>473</v>
      </c>
      <c r="B16" s="249" t="s">
        <v>23</v>
      </c>
      <c r="C16" s="336">
        <v>5.1871928420983995E-2</v>
      </c>
      <c r="D16" s="332">
        <f t="shared" si="0"/>
        <v>23</v>
      </c>
    </row>
    <row r="17" spans="1:4" x14ac:dyDescent="0.2">
      <c r="A17" s="249" t="s">
        <v>475</v>
      </c>
      <c r="B17" s="249" t="s">
        <v>25</v>
      </c>
      <c r="C17" s="336">
        <v>5.2746424565339366E-2</v>
      </c>
      <c r="D17" s="332">
        <f t="shared" si="0"/>
        <v>22</v>
      </c>
    </row>
    <row r="18" spans="1:4" x14ac:dyDescent="0.2">
      <c r="A18" s="249" t="s">
        <v>474</v>
      </c>
      <c r="B18" s="249" t="s">
        <v>24</v>
      </c>
      <c r="C18" s="336">
        <v>5.3833295996967179E-2</v>
      </c>
      <c r="D18" s="332">
        <f t="shared" si="0"/>
        <v>21</v>
      </c>
    </row>
    <row r="19" spans="1:4" x14ac:dyDescent="0.2">
      <c r="A19" s="249" t="s">
        <v>469</v>
      </c>
      <c r="B19" s="249" t="s">
        <v>19</v>
      </c>
      <c r="C19" s="336">
        <v>5.5357474630404635E-2</v>
      </c>
      <c r="D19" s="332">
        <f t="shared" si="0"/>
        <v>20</v>
      </c>
    </row>
    <row r="20" spans="1:4" x14ac:dyDescent="0.2">
      <c r="A20" s="249" t="s">
        <v>552</v>
      </c>
      <c r="B20" s="249" t="s">
        <v>6</v>
      </c>
      <c r="C20" s="336">
        <v>5.5811257713681783E-2</v>
      </c>
      <c r="D20" s="332">
        <f t="shared" si="0"/>
        <v>19</v>
      </c>
    </row>
    <row r="21" spans="1:4" x14ac:dyDescent="0.2">
      <c r="A21" s="249" t="s">
        <v>477</v>
      </c>
      <c r="B21" s="249" t="s">
        <v>27</v>
      </c>
      <c r="C21" s="336">
        <v>5.7150261845609486E-2</v>
      </c>
      <c r="D21" s="332">
        <f t="shared" si="0"/>
        <v>18</v>
      </c>
    </row>
    <row r="22" spans="1:4" x14ac:dyDescent="0.2">
      <c r="A22" s="249" t="s">
        <v>476</v>
      </c>
      <c r="B22" s="249" t="s">
        <v>26</v>
      </c>
      <c r="C22" s="336">
        <v>5.8103180995435953E-2</v>
      </c>
      <c r="D22" s="332">
        <f t="shared" si="0"/>
        <v>17</v>
      </c>
    </row>
    <row r="23" spans="1:4" x14ac:dyDescent="0.2">
      <c r="A23" s="249" t="s">
        <v>562</v>
      </c>
      <c r="B23" s="249" t="s">
        <v>4</v>
      </c>
      <c r="C23" s="336">
        <v>5.9631801399956524E-2</v>
      </c>
      <c r="D23" s="332">
        <f t="shared" si="0"/>
        <v>16</v>
      </c>
    </row>
    <row r="24" spans="1:4" x14ac:dyDescent="0.2">
      <c r="A24" s="249" t="s">
        <v>563</v>
      </c>
      <c r="B24" s="249" t="s">
        <v>7</v>
      </c>
      <c r="C24" s="336">
        <v>6.0007030796523753E-2</v>
      </c>
      <c r="D24" s="332">
        <f t="shared" si="0"/>
        <v>15</v>
      </c>
    </row>
    <row r="25" spans="1:4" x14ac:dyDescent="0.2">
      <c r="A25" s="249" t="s">
        <v>553</v>
      </c>
      <c r="B25" s="249" t="s">
        <v>3</v>
      </c>
      <c r="C25" s="336">
        <v>6.0355644009864651E-2</v>
      </c>
      <c r="D25" s="332">
        <f t="shared" si="0"/>
        <v>14</v>
      </c>
    </row>
    <row r="26" spans="1:4" x14ac:dyDescent="0.2">
      <c r="A26" s="249" t="s">
        <v>478</v>
      </c>
      <c r="B26" s="249" t="s">
        <v>28</v>
      </c>
      <c r="C26" s="336">
        <v>6.0919587124148175E-2</v>
      </c>
      <c r="D26" s="332">
        <f t="shared" si="0"/>
        <v>13</v>
      </c>
    </row>
    <row r="27" spans="1:4" x14ac:dyDescent="0.2">
      <c r="A27" s="249" t="s">
        <v>556</v>
      </c>
      <c r="B27" s="249" t="s">
        <v>12</v>
      </c>
      <c r="C27" s="336">
        <v>6.5697617252794202E-2</v>
      </c>
      <c r="D27" s="332">
        <f t="shared" si="0"/>
        <v>12</v>
      </c>
    </row>
    <row r="28" spans="1:4" x14ac:dyDescent="0.2">
      <c r="A28" s="249" t="s">
        <v>472</v>
      </c>
      <c r="B28" s="249" t="s">
        <v>22</v>
      </c>
      <c r="C28" s="336">
        <v>6.7021052187486801E-2</v>
      </c>
      <c r="D28" s="332">
        <f t="shared" si="0"/>
        <v>11</v>
      </c>
    </row>
    <row r="29" spans="1:4" x14ac:dyDescent="0.2">
      <c r="A29" s="249" t="s">
        <v>555</v>
      </c>
      <c r="B29" s="249" t="s">
        <v>5</v>
      </c>
      <c r="C29" s="336">
        <v>6.7741268857201845E-2</v>
      </c>
      <c r="D29" s="332">
        <f t="shared" si="0"/>
        <v>10</v>
      </c>
    </row>
    <row r="30" spans="1:4" x14ac:dyDescent="0.2">
      <c r="A30" s="249" t="s">
        <v>560</v>
      </c>
      <c r="B30" s="249" t="s">
        <v>15</v>
      </c>
      <c r="C30" s="336">
        <v>7.0288741375363784E-2</v>
      </c>
      <c r="D30" s="332">
        <f t="shared" si="0"/>
        <v>9</v>
      </c>
    </row>
    <row r="31" spans="1:4" x14ac:dyDescent="0.2">
      <c r="A31" s="249" t="s">
        <v>482</v>
      </c>
      <c r="B31" s="249" t="s">
        <v>32</v>
      </c>
      <c r="C31" s="336">
        <v>7.0295996984810066E-2</v>
      </c>
      <c r="D31" s="332">
        <f t="shared" si="0"/>
        <v>8</v>
      </c>
    </row>
    <row r="32" spans="1:4" x14ac:dyDescent="0.2">
      <c r="A32" s="249" t="s">
        <v>480</v>
      </c>
      <c r="B32" s="249" t="s">
        <v>30</v>
      </c>
      <c r="C32" s="336">
        <v>7.5004982064567571E-2</v>
      </c>
      <c r="D32" s="332">
        <f t="shared" si="0"/>
        <v>7</v>
      </c>
    </row>
    <row r="33" spans="1:4" x14ac:dyDescent="0.2">
      <c r="A33" s="249" t="s">
        <v>481</v>
      </c>
      <c r="B33" s="249" t="s">
        <v>31</v>
      </c>
      <c r="C33" s="336">
        <v>8.1521739130434673E-2</v>
      </c>
      <c r="D33" s="332">
        <f t="shared" si="0"/>
        <v>6</v>
      </c>
    </row>
    <row r="34" spans="1:4" x14ac:dyDescent="0.2">
      <c r="A34" s="249" t="s">
        <v>467</v>
      </c>
      <c r="B34" s="249" t="s">
        <v>17</v>
      </c>
      <c r="C34" s="336">
        <v>8.4795982204921461E-2</v>
      </c>
      <c r="D34" s="332">
        <f t="shared" si="0"/>
        <v>5</v>
      </c>
    </row>
    <row r="35" spans="1:4" x14ac:dyDescent="0.2">
      <c r="A35" s="249" t="s">
        <v>468</v>
      </c>
      <c r="B35" s="249" t="s">
        <v>18</v>
      </c>
      <c r="C35" s="336">
        <v>8.6339110529758067E-2</v>
      </c>
      <c r="D35" s="332">
        <f t="shared" si="0"/>
        <v>4</v>
      </c>
    </row>
    <row r="36" spans="1:4" x14ac:dyDescent="0.2">
      <c r="A36" s="249" t="s">
        <v>559</v>
      </c>
      <c r="B36" s="249" t="s">
        <v>0</v>
      </c>
      <c r="C36" s="336">
        <v>8.8584701259593723E-2</v>
      </c>
      <c r="D36" s="332">
        <f t="shared" si="0"/>
        <v>3</v>
      </c>
    </row>
    <row r="37" spans="1:4" x14ac:dyDescent="0.2">
      <c r="A37" s="249" t="s">
        <v>471</v>
      </c>
      <c r="B37" s="249" t="s">
        <v>21</v>
      </c>
      <c r="C37" s="336">
        <v>9.2703294886105403E-2</v>
      </c>
      <c r="D37" s="332">
        <f t="shared" si="0"/>
        <v>2</v>
      </c>
    </row>
    <row r="38" spans="1:4" x14ac:dyDescent="0.2">
      <c r="A38" s="249" t="s">
        <v>483</v>
      </c>
      <c r="B38" s="249" t="s">
        <v>33</v>
      </c>
      <c r="C38" s="336">
        <v>9.3050120807334574E-2</v>
      </c>
      <c r="D38" s="332">
        <f t="shared" si="0"/>
        <v>1</v>
      </c>
    </row>
    <row r="40" spans="1:4" x14ac:dyDescent="0.2">
      <c r="B40" s="249" t="s">
        <v>1</v>
      </c>
      <c r="C40" s="370">
        <v>1</v>
      </c>
      <c r="D40" s="371">
        <f>[2]Inf.Nac.Obj.Gast!E7</f>
        <v>5.5999999999999994E-2</v>
      </c>
    </row>
    <row r="41" spans="1:4" x14ac:dyDescent="0.2">
      <c r="C41" s="370">
        <v>0</v>
      </c>
      <c r="D41" s="371">
        <f>D40</f>
        <v>5.5999999999999994E-2</v>
      </c>
    </row>
  </sheetData>
  <autoFilter ref="A6:D38" xr:uid="{00000000-0009-0000-0000-000006000000}">
    <sortState ref="A7:D38">
      <sortCondition ref="C6:C38"/>
    </sortState>
  </autoFilter>
  <mergeCells count="1">
    <mergeCell ref="H1:I1"/>
  </mergeCells>
  <hyperlinks>
    <hyperlink ref="H1:I1" location="Index!A1" display="Regresar al Índice" xr:uid="{16CE2978-D1A1-4034-8566-1C97E326F770}"/>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69956-D2B5-4984-AFD1-5C7306DC6E46}">
  <sheetPr codeName="Hoja89"/>
  <dimension ref="A1:I41"/>
  <sheetViews>
    <sheetView workbookViewId="0">
      <selection activeCell="A2" sqref="A2"/>
    </sheetView>
  </sheetViews>
  <sheetFormatPr baseColWidth="10" defaultRowHeight="12.75" x14ac:dyDescent="0.2"/>
  <cols>
    <col min="1" max="16384" width="11.42578125" style="249"/>
  </cols>
  <sheetData>
    <row r="1" spans="1:9" x14ac:dyDescent="0.2">
      <c r="A1" s="107" t="s">
        <v>1701</v>
      </c>
      <c r="H1" s="409" t="s">
        <v>38</v>
      </c>
      <c r="I1" s="409"/>
    </row>
    <row r="2" spans="1:9" x14ac:dyDescent="0.2">
      <c r="A2" s="249" t="s">
        <v>55</v>
      </c>
    </row>
    <row r="6" spans="1:9" x14ac:dyDescent="0.2">
      <c r="A6" s="249" t="s">
        <v>137</v>
      </c>
      <c r="B6" s="249" t="s">
        <v>564</v>
      </c>
      <c r="C6" s="249" t="s">
        <v>569</v>
      </c>
      <c r="D6" s="249" t="s">
        <v>138</v>
      </c>
    </row>
    <row r="7" spans="1:9" x14ac:dyDescent="0.2">
      <c r="A7" s="249" t="s">
        <v>469</v>
      </c>
      <c r="B7" s="249" t="s">
        <v>19</v>
      </c>
      <c r="C7" s="336">
        <v>6.5486014688288616E-2</v>
      </c>
      <c r="D7" s="332">
        <f t="shared" ref="D7:D38" si="0">_xlfn.RANK.EQ(C7,$C$7:$C$38,0)</f>
        <v>32</v>
      </c>
    </row>
    <row r="8" spans="1:9" x14ac:dyDescent="0.2">
      <c r="A8" s="249" t="s">
        <v>551</v>
      </c>
      <c r="B8" s="249" t="s">
        <v>9</v>
      </c>
      <c r="C8" s="336">
        <v>6.6830702855746438E-2</v>
      </c>
      <c r="D8" s="332">
        <f t="shared" si="0"/>
        <v>31</v>
      </c>
    </row>
    <row r="9" spans="1:9" x14ac:dyDescent="0.2">
      <c r="A9" s="249" t="s">
        <v>483</v>
      </c>
      <c r="B9" s="249" t="s">
        <v>33</v>
      </c>
      <c r="C9" s="336">
        <v>7.5033652967277695E-2</v>
      </c>
      <c r="D9" s="332">
        <f t="shared" si="0"/>
        <v>30</v>
      </c>
    </row>
    <row r="10" spans="1:9" x14ac:dyDescent="0.2">
      <c r="A10" s="249" t="s">
        <v>560</v>
      </c>
      <c r="B10" s="249" t="s">
        <v>15</v>
      </c>
      <c r="C10" s="336">
        <v>8.0281964340758322E-2</v>
      </c>
      <c r="D10" s="332">
        <f t="shared" si="0"/>
        <v>29</v>
      </c>
    </row>
    <row r="11" spans="1:9" x14ac:dyDescent="0.2">
      <c r="A11" s="249" t="s">
        <v>477</v>
      </c>
      <c r="B11" s="249" t="s">
        <v>27</v>
      </c>
      <c r="C11" s="336">
        <v>8.2975127195353243E-2</v>
      </c>
      <c r="D11" s="332">
        <f t="shared" si="0"/>
        <v>28</v>
      </c>
    </row>
    <row r="12" spans="1:9" x14ac:dyDescent="0.2">
      <c r="A12" s="249" t="s">
        <v>480</v>
      </c>
      <c r="B12" s="249" t="s">
        <v>30</v>
      </c>
      <c r="C12" s="336">
        <v>8.3320298242869878E-2</v>
      </c>
      <c r="D12" s="332">
        <f t="shared" si="0"/>
        <v>27</v>
      </c>
    </row>
    <row r="13" spans="1:9" x14ac:dyDescent="0.2">
      <c r="A13" s="249" t="s">
        <v>479</v>
      </c>
      <c r="B13" s="249" t="s">
        <v>29</v>
      </c>
      <c r="C13" s="336">
        <v>8.3583134773214385E-2</v>
      </c>
      <c r="D13" s="332">
        <f t="shared" si="0"/>
        <v>26</v>
      </c>
    </row>
    <row r="14" spans="1:9" x14ac:dyDescent="0.2">
      <c r="A14" s="249" t="s">
        <v>558</v>
      </c>
      <c r="B14" s="249" t="s">
        <v>10</v>
      </c>
      <c r="C14" s="336">
        <v>8.620647265634597E-2</v>
      </c>
      <c r="D14" s="332">
        <f t="shared" si="0"/>
        <v>25</v>
      </c>
    </row>
    <row r="15" spans="1:9" x14ac:dyDescent="0.2">
      <c r="A15" s="249" t="s">
        <v>563</v>
      </c>
      <c r="B15" s="249" t="s">
        <v>7</v>
      </c>
      <c r="C15" s="336">
        <v>8.707115552599308E-2</v>
      </c>
      <c r="D15" s="332">
        <f t="shared" si="0"/>
        <v>24</v>
      </c>
    </row>
    <row r="16" spans="1:9" x14ac:dyDescent="0.2">
      <c r="A16" s="249" t="s">
        <v>474</v>
      </c>
      <c r="B16" s="249" t="s">
        <v>24</v>
      </c>
      <c r="C16" s="336">
        <v>8.8137709291785701E-2</v>
      </c>
      <c r="D16" s="332">
        <f t="shared" si="0"/>
        <v>23</v>
      </c>
    </row>
    <row r="17" spans="1:4" x14ac:dyDescent="0.2">
      <c r="A17" s="249" t="s">
        <v>550</v>
      </c>
      <c r="B17" s="249" t="s">
        <v>14</v>
      </c>
      <c r="C17" s="336">
        <v>8.8449558305390558E-2</v>
      </c>
      <c r="D17" s="332">
        <f t="shared" si="0"/>
        <v>22</v>
      </c>
    </row>
    <row r="18" spans="1:4" x14ac:dyDescent="0.2">
      <c r="A18" s="249" t="s">
        <v>478</v>
      </c>
      <c r="B18" s="249" t="s">
        <v>28</v>
      </c>
      <c r="C18" s="336">
        <v>8.8813309574395219E-2</v>
      </c>
      <c r="D18" s="332">
        <f t="shared" si="0"/>
        <v>21</v>
      </c>
    </row>
    <row r="19" spans="1:4" x14ac:dyDescent="0.2">
      <c r="A19" s="249" t="s">
        <v>468</v>
      </c>
      <c r="B19" s="369" t="s">
        <v>18</v>
      </c>
      <c r="C19" s="336">
        <v>8.8925067835524785E-2</v>
      </c>
      <c r="D19" s="332">
        <f t="shared" si="0"/>
        <v>20</v>
      </c>
    </row>
    <row r="20" spans="1:4" x14ac:dyDescent="0.2">
      <c r="A20" s="249" t="s">
        <v>481</v>
      </c>
      <c r="B20" s="249" t="s">
        <v>31</v>
      </c>
      <c r="C20" s="336">
        <v>8.9401294498381911E-2</v>
      </c>
      <c r="D20" s="332">
        <f t="shared" si="0"/>
        <v>19</v>
      </c>
    </row>
    <row r="21" spans="1:4" x14ac:dyDescent="0.2">
      <c r="A21" s="249" t="s">
        <v>472</v>
      </c>
      <c r="B21" s="249" t="s">
        <v>22</v>
      </c>
      <c r="C21" s="336">
        <v>8.9921796058385503E-2</v>
      </c>
      <c r="D21" s="332">
        <f t="shared" si="0"/>
        <v>18</v>
      </c>
    </row>
    <row r="22" spans="1:4" x14ac:dyDescent="0.2">
      <c r="A22" s="249" t="s">
        <v>473</v>
      </c>
      <c r="B22" s="249" t="s">
        <v>23</v>
      </c>
      <c r="C22" s="336">
        <v>9.084016530027321E-2</v>
      </c>
      <c r="D22" s="332">
        <f t="shared" si="0"/>
        <v>17</v>
      </c>
    </row>
    <row r="23" spans="1:4" x14ac:dyDescent="0.2">
      <c r="A23" s="249" t="s">
        <v>556</v>
      </c>
      <c r="B23" s="249" t="s">
        <v>12</v>
      </c>
      <c r="C23" s="336">
        <v>9.1985895724213521E-2</v>
      </c>
      <c r="D23" s="332">
        <f t="shared" si="0"/>
        <v>16</v>
      </c>
    </row>
    <row r="24" spans="1:4" x14ac:dyDescent="0.2">
      <c r="A24" s="249" t="s">
        <v>552</v>
      </c>
      <c r="B24" s="249" t="s">
        <v>6</v>
      </c>
      <c r="C24" s="336">
        <v>9.2929206566347469E-2</v>
      </c>
      <c r="D24" s="332">
        <f t="shared" si="0"/>
        <v>15</v>
      </c>
    </row>
    <row r="25" spans="1:4" x14ac:dyDescent="0.2">
      <c r="A25" s="249" t="s">
        <v>553</v>
      </c>
      <c r="B25" s="249" t="s">
        <v>3</v>
      </c>
      <c r="C25" s="336">
        <v>9.4132355392565398E-2</v>
      </c>
      <c r="D25" s="332">
        <f t="shared" si="0"/>
        <v>14</v>
      </c>
    </row>
    <row r="26" spans="1:4" x14ac:dyDescent="0.2">
      <c r="A26" s="249" t="s">
        <v>471</v>
      </c>
      <c r="B26" s="249" t="s">
        <v>21</v>
      </c>
      <c r="C26" s="336">
        <v>9.4240620010643941E-2</v>
      </c>
      <c r="D26" s="332">
        <f t="shared" si="0"/>
        <v>13</v>
      </c>
    </row>
    <row r="27" spans="1:4" x14ac:dyDescent="0.2">
      <c r="A27" s="249" t="s">
        <v>476</v>
      </c>
      <c r="B27" s="249" t="s">
        <v>26</v>
      </c>
      <c r="C27" s="336">
        <v>9.8269199600781343E-2</v>
      </c>
      <c r="D27" s="332">
        <f t="shared" si="0"/>
        <v>12</v>
      </c>
    </row>
    <row r="28" spans="1:4" x14ac:dyDescent="0.2">
      <c r="A28" s="249" t="s">
        <v>559</v>
      </c>
      <c r="B28" s="249" t="s">
        <v>0</v>
      </c>
      <c r="C28" s="336">
        <v>9.8335214446952604E-2</v>
      </c>
      <c r="D28" s="332">
        <f t="shared" si="0"/>
        <v>11</v>
      </c>
    </row>
    <row r="29" spans="1:4" x14ac:dyDescent="0.2">
      <c r="A29" s="249" t="s">
        <v>561</v>
      </c>
      <c r="B29" s="249" t="s">
        <v>8</v>
      </c>
      <c r="C29" s="336">
        <v>9.8563038643313866E-2</v>
      </c>
      <c r="D29" s="332">
        <f t="shared" si="0"/>
        <v>10</v>
      </c>
    </row>
    <row r="30" spans="1:4" x14ac:dyDescent="0.2">
      <c r="A30" s="249" t="s">
        <v>555</v>
      </c>
      <c r="B30" s="249" t="s">
        <v>5</v>
      </c>
      <c r="C30" s="336">
        <v>9.9364143013511E-2</v>
      </c>
      <c r="D30" s="332">
        <f t="shared" si="0"/>
        <v>9</v>
      </c>
    </row>
    <row r="31" spans="1:4" x14ac:dyDescent="0.2">
      <c r="A31" s="249" t="s">
        <v>467</v>
      </c>
      <c r="B31" s="249" t="s">
        <v>17</v>
      </c>
      <c r="C31" s="336">
        <v>0.10028015960607858</v>
      </c>
      <c r="D31" s="332">
        <f t="shared" si="0"/>
        <v>8</v>
      </c>
    </row>
    <row r="32" spans="1:4" x14ac:dyDescent="0.2">
      <c r="A32" s="249" t="s">
        <v>482</v>
      </c>
      <c r="B32" s="249" t="s">
        <v>32</v>
      </c>
      <c r="C32" s="336">
        <v>0.10175745460603018</v>
      </c>
      <c r="D32" s="332">
        <f t="shared" si="0"/>
        <v>7</v>
      </c>
    </row>
    <row r="33" spans="1:4" x14ac:dyDescent="0.2">
      <c r="A33" s="249" t="s">
        <v>557</v>
      </c>
      <c r="B33" s="249" t="s">
        <v>11</v>
      </c>
      <c r="C33" s="336">
        <v>0.10338014314304129</v>
      </c>
      <c r="D33" s="332">
        <f t="shared" si="0"/>
        <v>6</v>
      </c>
    </row>
    <row r="34" spans="1:4" x14ac:dyDescent="0.2">
      <c r="A34" s="249" t="s">
        <v>554</v>
      </c>
      <c r="B34" s="249" t="s">
        <v>16</v>
      </c>
      <c r="C34" s="336">
        <v>0.10483476182969219</v>
      </c>
      <c r="D34" s="332">
        <f t="shared" si="0"/>
        <v>5</v>
      </c>
    </row>
    <row r="35" spans="1:4" x14ac:dyDescent="0.2">
      <c r="A35" s="249" t="s">
        <v>466</v>
      </c>
      <c r="B35" s="249" t="s">
        <v>13</v>
      </c>
      <c r="C35" s="336">
        <v>0.1078199863107461</v>
      </c>
      <c r="D35" s="332">
        <f t="shared" si="0"/>
        <v>4</v>
      </c>
    </row>
    <row r="36" spans="1:4" x14ac:dyDescent="0.2">
      <c r="A36" s="249" t="s">
        <v>562</v>
      </c>
      <c r="B36" s="249" t="s">
        <v>4</v>
      </c>
      <c r="C36" s="336">
        <v>0.10961789359688247</v>
      </c>
      <c r="D36" s="332">
        <f t="shared" si="0"/>
        <v>3</v>
      </c>
    </row>
    <row r="37" spans="1:4" x14ac:dyDescent="0.2">
      <c r="A37" s="249" t="s">
        <v>470</v>
      </c>
      <c r="B37" s="249" t="s">
        <v>20</v>
      </c>
      <c r="C37" s="336">
        <v>0.1145159352635281</v>
      </c>
      <c r="D37" s="332">
        <f t="shared" si="0"/>
        <v>2</v>
      </c>
    </row>
    <row r="38" spans="1:4" x14ac:dyDescent="0.2">
      <c r="A38" s="249" t="s">
        <v>475</v>
      </c>
      <c r="B38" s="249" t="s">
        <v>25</v>
      </c>
      <c r="C38" s="336">
        <v>0.11852397883964966</v>
      </c>
      <c r="D38" s="332">
        <f t="shared" si="0"/>
        <v>1</v>
      </c>
    </row>
    <row r="40" spans="1:4" x14ac:dyDescent="0.2">
      <c r="B40" s="249" t="s">
        <v>1</v>
      </c>
      <c r="C40" s="370">
        <v>1</v>
      </c>
      <c r="D40" s="371">
        <f>[2]Inf.Nac.Obj.Gast!E8</f>
        <v>8.8399999999999992E-2</v>
      </c>
    </row>
    <row r="41" spans="1:4" x14ac:dyDescent="0.2">
      <c r="C41" s="370">
        <v>0</v>
      </c>
      <c r="D41" s="371">
        <f>D40</f>
        <v>8.8399999999999992E-2</v>
      </c>
    </row>
  </sheetData>
  <autoFilter ref="A6:D38" xr:uid="{00000000-0009-0000-0000-000007000000}">
    <sortState ref="A7:D38">
      <sortCondition ref="C6:C38"/>
    </sortState>
  </autoFilter>
  <mergeCells count="1">
    <mergeCell ref="H1:I1"/>
  </mergeCells>
  <hyperlinks>
    <hyperlink ref="H1:I1" location="Index!A1" display="Regresar al Índice" xr:uid="{D2F94FF0-48ED-41CB-A296-9545379B763E}"/>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6B3B-1431-4D39-A081-10E0FDDDB73F}">
  <sheetPr codeName="Hoja5"/>
  <dimension ref="A1:I31"/>
  <sheetViews>
    <sheetView workbookViewId="0">
      <selection activeCell="A2" sqref="A2"/>
    </sheetView>
  </sheetViews>
  <sheetFormatPr baseColWidth="10" defaultRowHeight="12.75" x14ac:dyDescent="0.2"/>
  <cols>
    <col min="1" max="16384" width="11.42578125" style="107"/>
  </cols>
  <sheetData>
    <row r="1" spans="1:9" x14ac:dyDescent="0.2">
      <c r="A1" s="107" t="s">
        <v>1486</v>
      </c>
      <c r="H1" s="408" t="s">
        <v>38</v>
      </c>
      <c r="I1" s="408"/>
    </row>
    <row r="6" spans="1:9" ht="63.75" x14ac:dyDescent="0.2">
      <c r="A6" s="258" t="s">
        <v>591</v>
      </c>
      <c r="B6" s="258" t="s">
        <v>631</v>
      </c>
      <c r="C6" s="259" t="s">
        <v>1363</v>
      </c>
    </row>
    <row r="7" spans="1:9" x14ac:dyDescent="0.2">
      <c r="A7" s="168" t="s">
        <v>1377</v>
      </c>
      <c r="B7" s="169" t="s">
        <v>13</v>
      </c>
      <c r="C7" s="169">
        <v>13.1</v>
      </c>
    </row>
    <row r="8" spans="1:9" x14ac:dyDescent="0.2">
      <c r="A8" s="168" t="s">
        <v>1260</v>
      </c>
      <c r="B8" s="170" t="s">
        <v>5</v>
      </c>
      <c r="C8" s="170">
        <v>12.2</v>
      </c>
    </row>
    <row r="9" spans="1:9" x14ac:dyDescent="0.2">
      <c r="A9" s="168" t="s">
        <v>1378</v>
      </c>
      <c r="B9" s="169" t="s">
        <v>13</v>
      </c>
      <c r="C9" s="169">
        <v>12.1</v>
      </c>
    </row>
    <row r="10" spans="1:9" x14ac:dyDescent="0.2">
      <c r="A10" s="168" t="s">
        <v>1264</v>
      </c>
      <c r="B10" s="170" t="s">
        <v>7</v>
      </c>
      <c r="C10" s="170">
        <v>12.1</v>
      </c>
    </row>
    <row r="11" spans="1:9" x14ac:dyDescent="0.2">
      <c r="A11" s="168" t="s">
        <v>1379</v>
      </c>
      <c r="B11" s="169" t="s">
        <v>14</v>
      </c>
      <c r="C11" s="169">
        <v>11.6</v>
      </c>
    </row>
    <row r="12" spans="1:9" x14ac:dyDescent="0.2">
      <c r="A12" s="168" t="s">
        <v>1380</v>
      </c>
      <c r="B12" s="170" t="s">
        <v>29</v>
      </c>
      <c r="C12" s="170">
        <v>11.5</v>
      </c>
    </row>
    <row r="13" spans="1:9" x14ac:dyDescent="0.2">
      <c r="A13" s="168" t="s">
        <v>25</v>
      </c>
      <c r="B13" s="169" t="s">
        <v>25</v>
      </c>
      <c r="C13" s="169">
        <v>11.3</v>
      </c>
    </row>
    <row r="14" spans="1:9" x14ac:dyDescent="0.2">
      <c r="A14" s="168" t="s">
        <v>1381</v>
      </c>
      <c r="B14" s="170" t="s">
        <v>20</v>
      </c>
      <c r="C14" s="170">
        <v>11.2</v>
      </c>
    </row>
    <row r="15" spans="1:9" x14ac:dyDescent="0.2">
      <c r="A15" s="168" t="s">
        <v>1278</v>
      </c>
      <c r="B15" s="169" t="s">
        <v>26</v>
      </c>
      <c r="C15" s="169">
        <v>11.1</v>
      </c>
    </row>
    <row r="16" spans="1:9" x14ac:dyDescent="0.2">
      <c r="A16" s="168" t="s">
        <v>1382</v>
      </c>
      <c r="B16" s="170" t="s">
        <v>13</v>
      </c>
      <c r="C16" s="170">
        <v>11.1</v>
      </c>
    </row>
    <row r="17" spans="1:3" x14ac:dyDescent="0.2">
      <c r="A17" s="168" t="s">
        <v>1266</v>
      </c>
      <c r="B17" s="169" t="s">
        <v>14</v>
      </c>
      <c r="C17" s="169">
        <v>10.6</v>
      </c>
    </row>
    <row r="18" spans="1:3" x14ac:dyDescent="0.2">
      <c r="A18" s="168" t="s">
        <v>1383</v>
      </c>
      <c r="B18" s="170" t="s">
        <v>13</v>
      </c>
      <c r="C18" s="170">
        <v>10</v>
      </c>
    </row>
    <row r="19" spans="1:3" x14ac:dyDescent="0.2">
      <c r="A19" s="168" t="s">
        <v>1384</v>
      </c>
      <c r="B19" s="169" t="s">
        <v>13</v>
      </c>
      <c r="C19" s="169">
        <v>9.9</v>
      </c>
    </row>
    <row r="20" spans="1:3" x14ac:dyDescent="0.2">
      <c r="A20" s="168" t="s">
        <v>12</v>
      </c>
      <c r="B20" s="170" t="s">
        <v>12</v>
      </c>
      <c r="C20" s="170">
        <v>9.9</v>
      </c>
    </row>
    <row r="21" spans="1:3" x14ac:dyDescent="0.2">
      <c r="A21" s="168" t="s">
        <v>1385</v>
      </c>
      <c r="B21" s="169" t="s">
        <v>13</v>
      </c>
      <c r="C21" s="169">
        <v>9.5</v>
      </c>
    </row>
    <row r="22" spans="1:3" x14ac:dyDescent="0.2">
      <c r="A22" s="168" t="s">
        <v>1386</v>
      </c>
      <c r="B22" s="170" t="s">
        <v>13</v>
      </c>
      <c r="C22" s="170">
        <v>9.5</v>
      </c>
    </row>
    <row r="23" spans="1:3" x14ac:dyDescent="0.2">
      <c r="A23" s="168" t="s">
        <v>1387</v>
      </c>
      <c r="B23" s="169" t="s">
        <v>0</v>
      </c>
      <c r="C23" s="169">
        <v>8.3000000000000007</v>
      </c>
    </row>
    <row r="24" spans="1:3" x14ac:dyDescent="0.2">
      <c r="A24" s="168" t="s">
        <v>1256</v>
      </c>
      <c r="B24" s="170" t="s">
        <v>28</v>
      </c>
      <c r="C24" s="170">
        <v>6.9</v>
      </c>
    </row>
    <row r="25" spans="1:3" x14ac:dyDescent="0.2">
      <c r="A25" s="168" t="s">
        <v>1388</v>
      </c>
      <c r="B25" s="169" t="s">
        <v>18</v>
      </c>
      <c r="C25" s="169">
        <v>6.8</v>
      </c>
    </row>
    <row r="26" spans="1:3" x14ac:dyDescent="0.2">
      <c r="A26" s="168" t="s">
        <v>31</v>
      </c>
      <c r="B26" s="170" t="s">
        <v>31</v>
      </c>
      <c r="C26" s="170">
        <v>6.5</v>
      </c>
    </row>
    <row r="27" spans="1:3" x14ac:dyDescent="0.2">
      <c r="A27" s="168" t="s">
        <v>1389</v>
      </c>
      <c r="B27" s="169" t="s">
        <v>13</v>
      </c>
      <c r="C27" s="169">
        <v>6.4</v>
      </c>
    </row>
    <row r="28" spans="1:3" x14ac:dyDescent="0.2">
      <c r="A28" s="168" t="s">
        <v>1390</v>
      </c>
      <c r="B28" s="170" t="s">
        <v>31</v>
      </c>
      <c r="C28" s="170">
        <v>6</v>
      </c>
    </row>
    <row r="29" spans="1:3" x14ac:dyDescent="0.2">
      <c r="A29" s="168" t="s">
        <v>1271</v>
      </c>
      <c r="B29" s="169" t="s">
        <v>15</v>
      </c>
      <c r="C29" s="169">
        <v>5.7</v>
      </c>
    </row>
    <row r="30" spans="1:3" x14ac:dyDescent="0.2">
      <c r="A30" s="168" t="s">
        <v>1279</v>
      </c>
      <c r="B30" s="170" t="s">
        <v>26</v>
      </c>
      <c r="C30" s="170">
        <v>4.4000000000000004</v>
      </c>
    </row>
    <row r="31" spans="1:3" x14ac:dyDescent="0.2">
      <c r="A31" s="168" t="s">
        <v>1262</v>
      </c>
      <c r="B31" s="169" t="s">
        <v>13</v>
      </c>
      <c r="C31" s="169">
        <v>2.6</v>
      </c>
    </row>
  </sheetData>
  <mergeCells count="1">
    <mergeCell ref="H1:I1"/>
  </mergeCells>
  <hyperlinks>
    <hyperlink ref="H1:I1" location="Index!A1" display="Regresar al Índice" xr:uid="{9E477563-1289-4DFB-81D4-1656EBA43BD7}"/>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60015-F901-4459-80E2-3663771923FC}">
  <sheetPr codeName="Hoja90"/>
  <dimension ref="A1:I41"/>
  <sheetViews>
    <sheetView workbookViewId="0">
      <selection activeCell="A2" sqref="A2"/>
    </sheetView>
  </sheetViews>
  <sheetFormatPr baseColWidth="10" defaultRowHeight="12.75" x14ac:dyDescent="0.2"/>
  <cols>
    <col min="1" max="16384" width="11.42578125" style="249"/>
  </cols>
  <sheetData>
    <row r="1" spans="1:9" x14ac:dyDescent="0.2">
      <c r="A1" s="107" t="s">
        <v>1702</v>
      </c>
      <c r="H1" s="409" t="s">
        <v>38</v>
      </c>
      <c r="I1" s="409"/>
    </row>
    <row r="2" spans="1:9" x14ac:dyDescent="0.2">
      <c r="A2" s="249" t="s">
        <v>55</v>
      </c>
    </row>
    <row r="6" spans="1:9" x14ac:dyDescent="0.2">
      <c r="A6" s="249" t="s">
        <v>137</v>
      </c>
      <c r="B6" s="249" t="s">
        <v>564</v>
      </c>
      <c r="C6" s="249" t="s">
        <v>570</v>
      </c>
      <c r="D6" s="249" t="s">
        <v>138</v>
      </c>
    </row>
    <row r="7" spans="1:9" x14ac:dyDescent="0.2">
      <c r="A7" s="249" t="s">
        <v>554</v>
      </c>
      <c r="B7" s="249" t="s">
        <v>16</v>
      </c>
      <c r="C7" s="336">
        <v>3.5381367304217121E-2</v>
      </c>
      <c r="D7" s="332">
        <f t="shared" ref="D7:D38" si="0">_xlfn.RANK.EQ(C7,$C$7:$C$38,0)</f>
        <v>32</v>
      </c>
    </row>
    <row r="8" spans="1:9" x14ac:dyDescent="0.2">
      <c r="A8" s="249" t="s">
        <v>563</v>
      </c>
      <c r="B8" s="249" t="s">
        <v>7</v>
      </c>
      <c r="C8" s="336">
        <v>4.1668452498306946E-2</v>
      </c>
      <c r="D8" s="332">
        <f t="shared" si="0"/>
        <v>31</v>
      </c>
    </row>
    <row r="9" spans="1:9" x14ac:dyDescent="0.2">
      <c r="A9" s="249" t="s">
        <v>560</v>
      </c>
      <c r="B9" s="249" t="s">
        <v>15</v>
      </c>
      <c r="C9" s="336">
        <v>4.7157322579231185E-2</v>
      </c>
      <c r="D9" s="332">
        <f t="shared" si="0"/>
        <v>30</v>
      </c>
    </row>
    <row r="10" spans="1:9" x14ac:dyDescent="0.2">
      <c r="A10" s="249" t="s">
        <v>472</v>
      </c>
      <c r="B10" s="249" t="s">
        <v>22</v>
      </c>
      <c r="C10" s="336">
        <v>5.0593363400438421E-2</v>
      </c>
      <c r="D10" s="332">
        <f t="shared" si="0"/>
        <v>29</v>
      </c>
    </row>
    <row r="11" spans="1:9" x14ac:dyDescent="0.2">
      <c r="A11" s="249" t="s">
        <v>466</v>
      </c>
      <c r="B11" s="249" t="s">
        <v>13</v>
      </c>
      <c r="C11" s="336">
        <v>5.1564974668148376E-2</v>
      </c>
      <c r="D11" s="332">
        <f t="shared" si="0"/>
        <v>28</v>
      </c>
    </row>
    <row r="12" spans="1:9" x14ac:dyDescent="0.2">
      <c r="A12" s="249" t="s">
        <v>473</v>
      </c>
      <c r="B12" s="249" t="s">
        <v>23</v>
      </c>
      <c r="C12" s="336">
        <v>5.2097644338705847E-2</v>
      </c>
      <c r="D12" s="332">
        <f t="shared" si="0"/>
        <v>27</v>
      </c>
    </row>
    <row r="13" spans="1:9" x14ac:dyDescent="0.2">
      <c r="A13" s="249" t="s">
        <v>467</v>
      </c>
      <c r="B13" s="249" t="s">
        <v>17</v>
      </c>
      <c r="C13" s="336">
        <v>5.3609102866272899E-2</v>
      </c>
      <c r="D13" s="332">
        <f t="shared" si="0"/>
        <v>26</v>
      </c>
    </row>
    <row r="14" spans="1:9" x14ac:dyDescent="0.2">
      <c r="A14" s="249" t="s">
        <v>479</v>
      </c>
      <c r="B14" s="249" t="s">
        <v>29</v>
      </c>
      <c r="C14" s="336">
        <v>5.4270688402943662E-2</v>
      </c>
      <c r="D14" s="332">
        <f t="shared" si="0"/>
        <v>25</v>
      </c>
    </row>
    <row r="15" spans="1:9" x14ac:dyDescent="0.2">
      <c r="A15" s="249" t="s">
        <v>559</v>
      </c>
      <c r="B15" s="249" t="s">
        <v>0</v>
      </c>
      <c r="C15" s="336">
        <v>5.7494866529774147E-2</v>
      </c>
      <c r="D15" s="332">
        <f t="shared" si="0"/>
        <v>24</v>
      </c>
    </row>
    <row r="16" spans="1:9" x14ac:dyDescent="0.2">
      <c r="A16" s="249" t="s">
        <v>478</v>
      </c>
      <c r="B16" s="249" t="s">
        <v>28</v>
      </c>
      <c r="C16" s="336">
        <v>5.7835724496650025E-2</v>
      </c>
      <c r="D16" s="332">
        <f t="shared" si="0"/>
        <v>23</v>
      </c>
    </row>
    <row r="17" spans="1:4" x14ac:dyDescent="0.2">
      <c r="A17" s="249" t="s">
        <v>470</v>
      </c>
      <c r="B17" s="249" t="s">
        <v>20</v>
      </c>
      <c r="C17" s="336">
        <v>5.8287685480515827E-2</v>
      </c>
      <c r="D17" s="332">
        <f t="shared" si="0"/>
        <v>22</v>
      </c>
    </row>
    <row r="18" spans="1:4" x14ac:dyDescent="0.2">
      <c r="A18" s="249" t="s">
        <v>475</v>
      </c>
      <c r="B18" s="249" t="s">
        <v>25</v>
      </c>
      <c r="C18" s="336">
        <v>5.9127414803559819E-2</v>
      </c>
      <c r="D18" s="332">
        <f t="shared" si="0"/>
        <v>21</v>
      </c>
    </row>
    <row r="19" spans="1:4" x14ac:dyDescent="0.2">
      <c r="A19" s="249" t="s">
        <v>562</v>
      </c>
      <c r="B19" s="249" t="s">
        <v>4</v>
      </c>
      <c r="C19" s="336">
        <v>5.9914497673833833E-2</v>
      </c>
      <c r="D19" s="332">
        <f t="shared" si="0"/>
        <v>20</v>
      </c>
    </row>
    <row r="20" spans="1:4" x14ac:dyDescent="0.2">
      <c r="A20" s="249" t="s">
        <v>481</v>
      </c>
      <c r="B20" s="249" t="s">
        <v>31</v>
      </c>
      <c r="C20" s="336">
        <v>6.2037668537852149E-2</v>
      </c>
      <c r="D20" s="332">
        <f t="shared" si="0"/>
        <v>19</v>
      </c>
    </row>
    <row r="21" spans="1:4" x14ac:dyDescent="0.2">
      <c r="A21" s="249" t="s">
        <v>557</v>
      </c>
      <c r="B21" s="249" t="s">
        <v>11</v>
      </c>
      <c r="C21" s="336">
        <v>6.2060022230455689E-2</v>
      </c>
      <c r="D21" s="332">
        <f t="shared" si="0"/>
        <v>18</v>
      </c>
    </row>
    <row r="22" spans="1:4" x14ac:dyDescent="0.2">
      <c r="A22" s="249" t="s">
        <v>551</v>
      </c>
      <c r="B22" s="249" t="s">
        <v>9</v>
      </c>
      <c r="C22" s="336">
        <v>6.3853937527496615E-2</v>
      </c>
      <c r="D22" s="332">
        <f t="shared" si="0"/>
        <v>17</v>
      </c>
    </row>
    <row r="23" spans="1:4" x14ac:dyDescent="0.2">
      <c r="A23" s="249" t="s">
        <v>482</v>
      </c>
      <c r="B23" s="249" t="s">
        <v>32</v>
      </c>
      <c r="C23" s="336">
        <v>6.4238667183262294E-2</v>
      </c>
      <c r="D23" s="332">
        <f t="shared" si="0"/>
        <v>16</v>
      </c>
    </row>
    <row r="24" spans="1:4" x14ac:dyDescent="0.2">
      <c r="A24" s="249" t="s">
        <v>561</v>
      </c>
      <c r="B24" s="249" t="s">
        <v>8</v>
      </c>
      <c r="C24" s="336">
        <v>6.4441115504537627E-2</v>
      </c>
      <c r="D24" s="332">
        <f t="shared" si="0"/>
        <v>15</v>
      </c>
    </row>
    <row r="25" spans="1:4" x14ac:dyDescent="0.2">
      <c r="A25" s="249" t="s">
        <v>468</v>
      </c>
      <c r="B25" s="249" t="s">
        <v>18</v>
      </c>
      <c r="C25" s="336">
        <v>6.5112464654575902E-2</v>
      </c>
      <c r="D25" s="332">
        <f t="shared" si="0"/>
        <v>14</v>
      </c>
    </row>
    <row r="26" spans="1:4" x14ac:dyDescent="0.2">
      <c r="A26" s="249" t="s">
        <v>556</v>
      </c>
      <c r="B26" s="249" t="s">
        <v>12</v>
      </c>
      <c r="C26" s="336">
        <v>6.5528957923511169E-2</v>
      </c>
      <c r="D26" s="332">
        <f t="shared" si="0"/>
        <v>13</v>
      </c>
    </row>
    <row r="27" spans="1:4" x14ac:dyDescent="0.2">
      <c r="A27" s="249" t="s">
        <v>477</v>
      </c>
      <c r="B27" s="249" t="s">
        <v>27</v>
      </c>
      <c r="C27" s="336">
        <v>6.5909641263361768E-2</v>
      </c>
      <c r="D27" s="332">
        <f t="shared" si="0"/>
        <v>12</v>
      </c>
    </row>
    <row r="28" spans="1:4" x14ac:dyDescent="0.2">
      <c r="A28" s="249" t="s">
        <v>483</v>
      </c>
      <c r="B28" s="369" t="s">
        <v>33</v>
      </c>
      <c r="C28" s="336">
        <v>6.6132782226814832E-2</v>
      </c>
      <c r="D28" s="332">
        <f t="shared" si="0"/>
        <v>11</v>
      </c>
    </row>
    <row r="29" spans="1:4" x14ac:dyDescent="0.2">
      <c r="A29" s="249" t="s">
        <v>552</v>
      </c>
      <c r="B29" s="249" t="s">
        <v>6</v>
      </c>
      <c r="C29" s="336">
        <v>6.7839029402990081E-2</v>
      </c>
      <c r="D29" s="332">
        <f t="shared" si="0"/>
        <v>10</v>
      </c>
    </row>
    <row r="30" spans="1:4" x14ac:dyDescent="0.2">
      <c r="A30" s="249" t="s">
        <v>476</v>
      </c>
      <c r="B30" s="249" t="s">
        <v>26</v>
      </c>
      <c r="C30" s="336">
        <v>7.1043173181673885E-2</v>
      </c>
      <c r="D30" s="332">
        <f t="shared" si="0"/>
        <v>9</v>
      </c>
    </row>
    <row r="31" spans="1:4" x14ac:dyDescent="0.2">
      <c r="A31" s="249" t="s">
        <v>553</v>
      </c>
      <c r="B31" s="249" t="s">
        <v>3</v>
      </c>
      <c r="C31" s="336">
        <v>7.1486981983170175E-2</v>
      </c>
      <c r="D31" s="332">
        <f t="shared" si="0"/>
        <v>8</v>
      </c>
    </row>
    <row r="32" spans="1:4" x14ac:dyDescent="0.2">
      <c r="A32" s="249" t="s">
        <v>558</v>
      </c>
      <c r="B32" s="249" t="s">
        <v>10</v>
      </c>
      <c r="C32" s="336">
        <v>7.1579404736041671E-2</v>
      </c>
      <c r="D32" s="332">
        <f t="shared" si="0"/>
        <v>7</v>
      </c>
    </row>
    <row r="33" spans="1:4" x14ac:dyDescent="0.2">
      <c r="A33" s="249" t="s">
        <v>550</v>
      </c>
      <c r="B33" s="249" t="s">
        <v>14</v>
      </c>
      <c r="C33" s="336">
        <v>7.1761872172498672E-2</v>
      </c>
      <c r="D33" s="332">
        <f t="shared" si="0"/>
        <v>6</v>
      </c>
    </row>
    <row r="34" spans="1:4" x14ac:dyDescent="0.2">
      <c r="A34" s="249" t="s">
        <v>471</v>
      </c>
      <c r="B34" s="249" t="s">
        <v>21</v>
      </c>
      <c r="C34" s="336">
        <v>7.2831011914750735E-2</v>
      </c>
      <c r="D34" s="332">
        <f t="shared" si="0"/>
        <v>5</v>
      </c>
    </row>
    <row r="35" spans="1:4" x14ac:dyDescent="0.2">
      <c r="A35" s="249" t="s">
        <v>474</v>
      </c>
      <c r="B35" s="249" t="s">
        <v>24</v>
      </c>
      <c r="C35" s="336">
        <v>7.3578847653138948E-2</v>
      </c>
      <c r="D35" s="332">
        <f t="shared" si="0"/>
        <v>4</v>
      </c>
    </row>
    <row r="36" spans="1:4" x14ac:dyDescent="0.2">
      <c r="A36" s="249" t="s">
        <v>480</v>
      </c>
      <c r="B36" s="249" t="s">
        <v>30</v>
      </c>
      <c r="C36" s="336">
        <v>8.1348668149514455E-2</v>
      </c>
      <c r="D36" s="332">
        <f t="shared" si="0"/>
        <v>3</v>
      </c>
    </row>
    <row r="37" spans="1:4" x14ac:dyDescent="0.2">
      <c r="A37" s="249" t="s">
        <v>555</v>
      </c>
      <c r="B37" s="249" t="s">
        <v>5</v>
      </c>
      <c r="C37" s="336">
        <v>9.3113089861057402E-2</v>
      </c>
      <c r="D37" s="332">
        <f t="shared" si="0"/>
        <v>2</v>
      </c>
    </row>
    <row r="38" spans="1:4" x14ac:dyDescent="0.2">
      <c r="A38" s="249" t="s">
        <v>469</v>
      </c>
      <c r="B38" s="249" t="s">
        <v>19</v>
      </c>
      <c r="C38" s="336">
        <v>9.8064055669551162E-2</v>
      </c>
      <c r="D38" s="332">
        <f t="shared" si="0"/>
        <v>1</v>
      </c>
    </row>
    <row r="40" spans="1:4" x14ac:dyDescent="0.2">
      <c r="B40" s="249" t="s">
        <v>1</v>
      </c>
      <c r="C40" s="370">
        <v>1</v>
      </c>
      <c r="D40" s="371">
        <f>[2]Inf.Nac.Obj.Gast!E9</f>
        <v>6.1900000000000004E-2</v>
      </c>
    </row>
    <row r="41" spans="1:4" x14ac:dyDescent="0.2">
      <c r="C41" s="370">
        <v>0</v>
      </c>
      <c r="D41" s="371">
        <f>D40</f>
        <v>6.1900000000000004E-2</v>
      </c>
    </row>
  </sheetData>
  <autoFilter ref="A6:D38" xr:uid="{00000000-0009-0000-0000-000008000000}">
    <sortState ref="A7:D38">
      <sortCondition ref="C6:C38"/>
    </sortState>
  </autoFilter>
  <mergeCells count="1">
    <mergeCell ref="H1:I1"/>
  </mergeCells>
  <hyperlinks>
    <hyperlink ref="H1:I1" location="Index!A1" display="Regresar al Índice" xr:uid="{BF35C0AB-EB73-447B-AC67-584EF7F5D643}"/>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D21E2-A59D-4397-A030-1E45393E308F}">
  <sheetPr codeName="Hoja91"/>
  <dimension ref="A1:I41"/>
  <sheetViews>
    <sheetView workbookViewId="0">
      <selection activeCell="A2" sqref="A2"/>
    </sheetView>
  </sheetViews>
  <sheetFormatPr baseColWidth="10" defaultRowHeight="12.75" x14ac:dyDescent="0.2"/>
  <cols>
    <col min="1" max="16384" width="11.42578125" style="249"/>
  </cols>
  <sheetData>
    <row r="1" spans="1:9" x14ac:dyDescent="0.2">
      <c r="A1" s="107" t="s">
        <v>1703</v>
      </c>
      <c r="H1" s="409" t="s">
        <v>38</v>
      </c>
      <c r="I1" s="409"/>
    </row>
    <row r="2" spans="1:9" x14ac:dyDescent="0.2">
      <c r="A2" s="249" t="s">
        <v>55</v>
      </c>
    </row>
    <row r="6" spans="1:9" x14ac:dyDescent="0.2">
      <c r="A6" s="249" t="s">
        <v>137</v>
      </c>
      <c r="B6" s="249" t="s">
        <v>564</v>
      </c>
      <c r="C6" s="249" t="s">
        <v>571</v>
      </c>
      <c r="D6" s="249" t="s">
        <v>138</v>
      </c>
    </row>
    <row r="7" spans="1:9" x14ac:dyDescent="0.2">
      <c r="A7" s="249" t="s">
        <v>553</v>
      </c>
      <c r="B7" s="369" t="s">
        <v>3</v>
      </c>
      <c r="C7" s="336">
        <v>2.1831564655018426E-2</v>
      </c>
      <c r="D7" s="332">
        <f t="shared" ref="D7:D38" si="0">_xlfn.RANK.EQ(C7,$C$7:$C$38,0)</f>
        <v>32</v>
      </c>
    </row>
    <row r="8" spans="1:9" x14ac:dyDescent="0.2">
      <c r="A8" s="249" t="s">
        <v>471</v>
      </c>
      <c r="B8" s="249" t="s">
        <v>21</v>
      </c>
      <c r="C8" s="336">
        <v>2.9666630859025381E-2</v>
      </c>
      <c r="D8" s="332">
        <f t="shared" si="0"/>
        <v>31</v>
      </c>
    </row>
    <row r="9" spans="1:9" x14ac:dyDescent="0.2">
      <c r="A9" s="249" t="s">
        <v>555</v>
      </c>
      <c r="B9" s="249" t="s">
        <v>5</v>
      </c>
      <c r="C9" s="336">
        <v>3.0323926885841929E-2</v>
      </c>
      <c r="D9" s="332">
        <f t="shared" si="0"/>
        <v>30</v>
      </c>
    </row>
    <row r="10" spans="1:9" x14ac:dyDescent="0.2">
      <c r="A10" s="249" t="s">
        <v>479</v>
      </c>
      <c r="B10" s="249" t="s">
        <v>29</v>
      </c>
      <c r="C10" s="336">
        <v>3.5900577472275021E-2</v>
      </c>
      <c r="D10" s="332">
        <f t="shared" si="0"/>
        <v>29</v>
      </c>
    </row>
    <row r="11" spans="1:9" x14ac:dyDescent="0.2">
      <c r="A11" s="249" t="s">
        <v>550</v>
      </c>
      <c r="B11" s="249" t="s">
        <v>14</v>
      </c>
      <c r="C11" s="336">
        <v>3.6549121143607324E-2</v>
      </c>
      <c r="D11" s="332">
        <f t="shared" si="0"/>
        <v>28</v>
      </c>
    </row>
    <row r="12" spans="1:9" x14ac:dyDescent="0.2">
      <c r="A12" s="249" t="s">
        <v>474</v>
      </c>
      <c r="B12" s="249" t="s">
        <v>24</v>
      </c>
      <c r="C12" s="336">
        <v>3.6869436201780403E-2</v>
      </c>
      <c r="D12" s="332">
        <f t="shared" si="0"/>
        <v>27</v>
      </c>
    </row>
    <row r="13" spans="1:9" x14ac:dyDescent="0.2">
      <c r="A13" s="249" t="s">
        <v>559</v>
      </c>
      <c r="B13" s="249" t="s">
        <v>0</v>
      </c>
      <c r="C13" s="336">
        <v>3.8877913161635247E-2</v>
      </c>
      <c r="D13" s="332">
        <f t="shared" si="0"/>
        <v>26</v>
      </c>
    </row>
    <row r="14" spans="1:9" x14ac:dyDescent="0.2">
      <c r="A14" s="249" t="s">
        <v>551</v>
      </c>
      <c r="B14" s="249" t="s">
        <v>9</v>
      </c>
      <c r="C14" s="336">
        <v>4.0352479716296817E-2</v>
      </c>
      <c r="D14" s="332">
        <f t="shared" si="0"/>
        <v>25</v>
      </c>
    </row>
    <row r="15" spans="1:9" x14ac:dyDescent="0.2">
      <c r="A15" s="249" t="s">
        <v>473</v>
      </c>
      <c r="B15" s="249" t="s">
        <v>23</v>
      </c>
      <c r="C15" s="336">
        <v>4.1242326390121008E-2</v>
      </c>
      <c r="D15" s="332">
        <f t="shared" si="0"/>
        <v>24</v>
      </c>
    </row>
    <row r="16" spans="1:9" x14ac:dyDescent="0.2">
      <c r="A16" s="249" t="s">
        <v>478</v>
      </c>
      <c r="B16" s="249" t="s">
        <v>28</v>
      </c>
      <c r="C16" s="336">
        <v>4.20654709241534E-2</v>
      </c>
      <c r="D16" s="332">
        <f t="shared" si="0"/>
        <v>23</v>
      </c>
    </row>
    <row r="17" spans="1:4" x14ac:dyDescent="0.2">
      <c r="A17" s="249" t="s">
        <v>481</v>
      </c>
      <c r="B17" s="249" t="s">
        <v>31</v>
      </c>
      <c r="C17" s="336">
        <v>4.2537583851096253E-2</v>
      </c>
      <c r="D17" s="332">
        <f t="shared" si="0"/>
        <v>22</v>
      </c>
    </row>
    <row r="18" spans="1:4" x14ac:dyDescent="0.2">
      <c r="A18" s="249" t="s">
        <v>557</v>
      </c>
      <c r="B18" s="249" t="s">
        <v>11</v>
      </c>
      <c r="C18" s="336">
        <v>4.3606674399928623E-2</v>
      </c>
      <c r="D18" s="332">
        <f t="shared" si="0"/>
        <v>21</v>
      </c>
    </row>
    <row r="19" spans="1:4" x14ac:dyDescent="0.2">
      <c r="A19" s="249" t="s">
        <v>469</v>
      </c>
      <c r="B19" s="249" t="s">
        <v>19</v>
      </c>
      <c r="C19" s="336">
        <v>4.4097943474781361E-2</v>
      </c>
      <c r="D19" s="332">
        <f t="shared" si="0"/>
        <v>20</v>
      </c>
    </row>
    <row r="20" spans="1:4" x14ac:dyDescent="0.2">
      <c r="A20" s="249" t="s">
        <v>552</v>
      </c>
      <c r="B20" s="249" t="s">
        <v>6</v>
      </c>
      <c r="C20" s="336">
        <v>4.4150654185142593E-2</v>
      </c>
      <c r="D20" s="332">
        <f t="shared" si="0"/>
        <v>19</v>
      </c>
    </row>
    <row r="21" spans="1:4" x14ac:dyDescent="0.2">
      <c r="A21" s="249" t="s">
        <v>482</v>
      </c>
      <c r="B21" s="249" t="s">
        <v>32</v>
      </c>
      <c r="C21" s="336">
        <v>4.6570967349985247E-2</v>
      </c>
      <c r="D21" s="332">
        <f t="shared" si="0"/>
        <v>18</v>
      </c>
    </row>
    <row r="22" spans="1:4" x14ac:dyDescent="0.2">
      <c r="A22" s="249" t="s">
        <v>556</v>
      </c>
      <c r="B22" s="249" t="s">
        <v>12</v>
      </c>
      <c r="C22" s="336">
        <v>4.8047084002140229E-2</v>
      </c>
      <c r="D22" s="332">
        <f t="shared" si="0"/>
        <v>17</v>
      </c>
    </row>
    <row r="23" spans="1:4" x14ac:dyDescent="0.2">
      <c r="A23" s="249" t="s">
        <v>561</v>
      </c>
      <c r="B23" s="249" t="s">
        <v>8</v>
      </c>
      <c r="C23" s="336">
        <v>4.8668843798340876E-2</v>
      </c>
      <c r="D23" s="332">
        <f t="shared" si="0"/>
        <v>16</v>
      </c>
    </row>
    <row r="24" spans="1:4" x14ac:dyDescent="0.2">
      <c r="A24" s="249" t="s">
        <v>475</v>
      </c>
      <c r="B24" s="249" t="s">
        <v>25</v>
      </c>
      <c r="C24" s="336">
        <v>4.8967904456405482E-2</v>
      </c>
      <c r="D24" s="332">
        <f t="shared" si="0"/>
        <v>15</v>
      </c>
    </row>
    <row r="25" spans="1:4" x14ac:dyDescent="0.2">
      <c r="A25" s="249" t="s">
        <v>477</v>
      </c>
      <c r="B25" s="249" t="s">
        <v>27</v>
      </c>
      <c r="C25" s="336">
        <v>4.981631675155735E-2</v>
      </c>
      <c r="D25" s="332">
        <f t="shared" si="0"/>
        <v>14</v>
      </c>
    </row>
    <row r="26" spans="1:4" x14ac:dyDescent="0.2">
      <c r="A26" s="249" t="s">
        <v>563</v>
      </c>
      <c r="B26" s="249" t="s">
        <v>7</v>
      </c>
      <c r="C26" s="336">
        <v>5.0339078457126006E-2</v>
      </c>
      <c r="D26" s="332">
        <f t="shared" si="0"/>
        <v>13</v>
      </c>
    </row>
    <row r="27" spans="1:4" x14ac:dyDescent="0.2">
      <c r="A27" s="249" t="s">
        <v>466</v>
      </c>
      <c r="B27" s="249" t="s">
        <v>13</v>
      </c>
      <c r="C27" s="336">
        <v>5.1239978954690249E-2</v>
      </c>
      <c r="D27" s="332">
        <f t="shared" si="0"/>
        <v>12</v>
      </c>
    </row>
    <row r="28" spans="1:4" x14ac:dyDescent="0.2">
      <c r="A28" s="249" t="s">
        <v>562</v>
      </c>
      <c r="B28" s="249" t="s">
        <v>4</v>
      </c>
      <c r="C28" s="336">
        <v>5.1415644677193791E-2</v>
      </c>
      <c r="D28" s="332">
        <f t="shared" si="0"/>
        <v>11</v>
      </c>
    </row>
    <row r="29" spans="1:4" x14ac:dyDescent="0.2">
      <c r="A29" s="249" t="s">
        <v>467</v>
      </c>
      <c r="B29" s="249" t="s">
        <v>17</v>
      </c>
      <c r="C29" s="336">
        <v>5.2662052743474901E-2</v>
      </c>
      <c r="D29" s="332">
        <f t="shared" si="0"/>
        <v>10</v>
      </c>
    </row>
    <row r="30" spans="1:4" x14ac:dyDescent="0.2">
      <c r="A30" s="249" t="s">
        <v>472</v>
      </c>
      <c r="B30" s="249" t="s">
        <v>22</v>
      </c>
      <c r="C30" s="336">
        <v>5.4378838650039507E-2</v>
      </c>
      <c r="D30" s="332">
        <f t="shared" si="0"/>
        <v>9</v>
      </c>
    </row>
    <row r="31" spans="1:4" x14ac:dyDescent="0.2">
      <c r="A31" s="249" t="s">
        <v>483</v>
      </c>
      <c r="B31" s="249" t="s">
        <v>33</v>
      </c>
      <c r="C31" s="336">
        <v>5.50444839857651E-2</v>
      </c>
      <c r="D31" s="332">
        <f t="shared" si="0"/>
        <v>8</v>
      </c>
    </row>
    <row r="32" spans="1:4" x14ac:dyDescent="0.2">
      <c r="A32" s="249" t="s">
        <v>558</v>
      </c>
      <c r="B32" s="249" t="s">
        <v>10</v>
      </c>
      <c r="C32" s="336">
        <v>5.6651036745172891E-2</v>
      </c>
      <c r="D32" s="332">
        <f t="shared" si="0"/>
        <v>7</v>
      </c>
    </row>
    <row r="33" spans="1:4" x14ac:dyDescent="0.2">
      <c r="A33" s="249" t="s">
        <v>468</v>
      </c>
      <c r="B33" s="249" t="s">
        <v>18</v>
      </c>
      <c r="C33" s="336">
        <v>5.791661326057905E-2</v>
      </c>
      <c r="D33" s="332">
        <f t="shared" si="0"/>
        <v>6</v>
      </c>
    </row>
    <row r="34" spans="1:4" x14ac:dyDescent="0.2">
      <c r="A34" s="249" t="s">
        <v>480</v>
      </c>
      <c r="B34" s="249" t="s">
        <v>30</v>
      </c>
      <c r="C34" s="336">
        <v>5.9942679981253792E-2</v>
      </c>
      <c r="D34" s="332">
        <f t="shared" si="0"/>
        <v>5</v>
      </c>
    </row>
    <row r="35" spans="1:4" x14ac:dyDescent="0.2">
      <c r="A35" s="249" t="s">
        <v>476</v>
      </c>
      <c r="B35" s="249" t="s">
        <v>26</v>
      </c>
      <c r="C35" s="336">
        <v>6.537014370551697E-2</v>
      </c>
      <c r="D35" s="332">
        <f t="shared" si="0"/>
        <v>4</v>
      </c>
    </row>
    <row r="36" spans="1:4" x14ac:dyDescent="0.2">
      <c r="A36" s="249" t="s">
        <v>470</v>
      </c>
      <c r="B36" s="249" t="s">
        <v>20</v>
      </c>
      <c r="C36" s="336">
        <v>6.8627184764801258E-2</v>
      </c>
      <c r="D36" s="332">
        <f t="shared" si="0"/>
        <v>3</v>
      </c>
    </row>
    <row r="37" spans="1:4" x14ac:dyDescent="0.2">
      <c r="A37" s="249" t="s">
        <v>560</v>
      </c>
      <c r="B37" s="249" t="s">
        <v>15</v>
      </c>
      <c r="C37" s="336">
        <v>8.1054006189513583E-2</v>
      </c>
      <c r="D37" s="332">
        <f t="shared" si="0"/>
        <v>2</v>
      </c>
    </row>
    <row r="38" spans="1:4" x14ac:dyDescent="0.2">
      <c r="A38" s="249" t="s">
        <v>554</v>
      </c>
      <c r="B38" s="249" t="s">
        <v>16</v>
      </c>
      <c r="C38" s="336">
        <v>8.202165408061142E-2</v>
      </c>
      <c r="D38" s="332">
        <f t="shared" si="0"/>
        <v>1</v>
      </c>
    </row>
    <row r="40" spans="1:4" x14ac:dyDescent="0.2">
      <c r="B40" s="249" t="s">
        <v>1</v>
      </c>
      <c r="C40" s="370">
        <v>1</v>
      </c>
      <c r="D40" s="371">
        <f>[2]Inf.Nac.Obj.Gast!E10</f>
        <v>4.6699999999999998E-2</v>
      </c>
    </row>
    <row r="41" spans="1:4" x14ac:dyDescent="0.2">
      <c r="C41" s="370">
        <v>0</v>
      </c>
      <c r="D41" s="371">
        <f>D40</f>
        <v>4.6699999999999998E-2</v>
      </c>
    </row>
  </sheetData>
  <autoFilter ref="A6:D38" xr:uid="{00000000-0009-0000-0000-000009000000}">
    <sortState ref="A7:D38">
      <sortCondition ref="C6:C38"/>
    </sortState>
  </autoFilter>
  <mergeCells count="1">
    <mergeCell ref="H1:I1"/>
  </mergeCells>
  <hyperlinks>
    <hyperlink ref="H1:I1" location="Index!A1" display="Regresar al Índice" xr:uid="{5A4CB5FE-3076-4C37-A299-138BA8547F98}"/>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A441A-3635-4C87-8275-CE7A19A754E3}">
  <sheetPr codeName="Hoja94"/>
  <dimension ref="A1:I41"/>
  <sheetViews>
    <sheetView workbookViewId="0">
      <selection activeCell="A2" sqref="A2"/>
    </sheetView>
  </sheetViews>
  <sheetFormatPr baseColWidth="10" defaultRowHeight="12.75" x14ac:dyDescent="0.2"/>
  <cols>
    <col min="1" max="16384" width="11.42578125" style="249"/>
  </cols>
  <sheetData>
    <row r="1" spans="1:9" x14ac:dyDescent="0.2">
      <c r="A1" s="107" t="s">
        <v>1704</v>
      </c>
      <c r="H1" s="409" t="s">
        <v>38</v>
      </c>
      <c r="I1" s="409"/>
    </row>
    <row r="2" spans="1:9" x14ac:dyDescent="0.2">
      <c r="A2" s="249" t="s">
        <v>55</v>
      </c>
    </row>
    <row r="6" spans="1:9" x14ac:dyDescent="0.2">
      <c r="A6" s="249" t="s">
        <v>137</v>
      </c>
      <c r="B6" s="249" t="s">
        <v>564</v>
      </c>
      <c r="C6" s="249" t="s">
        <v>572</v>
      </c>
      <c r="D6" s="249" t="s">
        <v>138</v>
      </c>
    </row>
    <row r="7" spans="1:9" x14ac:dyDescent="0.2">
      <c r="A7" s="249" t="s">
        <v>480</v>
      </c>
      <c r="B7" s="249" t="s">
        <v>30</v>
      </c>
      <c r="C7" s="336">
        <v>6.9620253164556903E-2</v>
      </c>
      <c r="D7" s="332">
        <f t="shared" ref="D7:D38" si="0">_xlfn.RANK.EQ(C7,$C$7:$C$38,0)</f>
        <v>32</v>
      </c>
    </row>
    <row r="8" spans="1:9" x14ac:dyDescent="0.2">
      <c r="A8" s="249" t="s">
        <v>478</v>
      </c>
      <c r="B8" s="249" t="s">
        <v>28</v>
      </c>
      <c r="C8" s="336">
        <v>7.196220263062085E-2</v>
      </c>
      <c r="D8" s="332">
        <f t="shared" si="0"/>
        <v>31</v>
      </c>
    </row>
    <row r="9" spans="1:9" x14ac:dyDescent="0.2">
      <c r="A9" s="249" t="s">
        <v>550</v>
      </c>
      <c r="B9" s="249" t="s">
        <v>14</v>
      </c>
      <c r="C9" s="336">
        <v>8.0151439319330206E-2</v>
      </c>
      <c r="D9" s="332">
        <f t="shared" si="0"/>
        <v>30</v>
      </c>
    </row>
    <row r="10" spans="1:9" x14ac:dyDescent="0.2">
      <c r="A10" s="249" t="s">
        <v>555</v>
      </c>
      <c r="B10" s="249" t="s">
        <v>5</v>
      </c>
      <c r="C10" s="336">
        <v>8.6615256452389502E-2</v>
      </c>
      <c r="D10" s="332">
        <f t="shared" si="0"/>
        <v>29</v>
      </c>
    </row>
    <row r="11" spans="1:9" x14ac:dyDescent="0.2">
      <c r="A11" s="249" t="s">
        <v>468</v>
      </c>
      <c r="B11" s="249" t="s">
        <v>18</v>
      </c>
      <c r="C11" s="336">
        <v>9.657520366392415E-2</v>
      </c>
      <c r="D11" s="332">
        <f t="shared" si="0"/>
        <v>28</v>
      </c>
    </row>
    <row r="12" spans="1:9" x14ac:dyDescent="0.2">
      <c r="A12" s="249" t="s">
        <v>477</v>
      </c>
      <c r="B12" s="249" t="s">
        <v>27</v>
      </c>
      <c r="C12" s="336">
        <v>9.9120571392612281E-2</v>
      </c>
      <c r="D12" s="332">
        <f t="shared" si="0"/>
        <v>27</v>
      </c>
    </row>
    <row r="13" spans="1:9" x14ac:dyDescent="0.2">
      <c r="A13" s="249" t="s">
        <v>556</v>
      </c>
      <c r="B13" s="249" t="s">
        <v>12</v>
      </c>
      <c r="C13" s="336">
        <v>9.9939020258825215E-2</v>
      </c>
      <c r="D13" s="332">
        <f t="shared" si="0"/>
        <v>26</v>
      </c>
    </row>
    <row r="14" spans="1:9" x14ac:dyDescent="0.2">
      <c r="A14" s="249" t="s">
        <v>551</v>
      </c>
      <c r="B14" s="249" t="s">
        <v>9</v>
      </c>
      <c r="C14" s="336">
        <v>0.10134049145830226</v>
      </c>
      <c r="D14" s="332">
        <f t="shared" si="0"/>
        <v>25</v>
      </c>
    </row>
    <row r="15" spans="1:9" x14ac:dyDescent="0.2">
      <c r="A15" s="249" t="s">
        <v>476</v>
      </c>
      <c r="B15" s="249" t="s">
        <v>26</v>
      </c>
      <c r="C15" s="336">
        <v>0.10422850509907979</v>
      </c>
      <c r="D15" s="332">
        <f t="shared" si="0"/>
        <v>24</v>
      </c>
    </row>
    <row r="16" spans="1:9" x14ac:dyDescent="0.2">
      <c r="A16" s="249" t="s">
        <v>483</v>
      </c>
      <c r="B16" s="249" t="s">
        <v>33</v>
      </c>
      <c r="C16" s="336">
        <v>0.10618176105569084</v>
      </c>
      <c r="D16" s="332">
        <f t="shared" si="0"/>
        <v>23</v>
      </c>
    </row>
    <row r="17" spans="1:4" x14ac:dyDescent="0.2">
      <c r="A17" s="249" t="s">
        <v>474</v>
      </c>
      <c r="B17" s="249" t="s">
        <v>24</v>
      </c>
      <c r="C17" s="336">
        <v>0.10725151502659035</v>
      </c>
      <c r="D17" s="332">
        <f t="shared" si="0"/>
        <v>22</v>
      </c>
    </row>
    <row r="18" spans="1:4" x14ac:dyDescent="0.2">
      <c r="A18" s="249" t="s">
        <v>479</v>
      </c>
      <c r="B18" s="249" t="s">
        <v>29</v>
      </c>
      <c r="C18" s="336">
        <v>0.10746320786169011</v>
      </c>
      <c r="D18" s="332">
        <f t="shared" si="0"/>
        <v>21</v>
      </c>
    </row>
    <row r="19" spans="1:4" x14ac:dyDescent="0.2">
      <c r="A19" s="249" t="s">
        <v>473</v>
      </c>
      <c r="B19" s="249" t="s">
        <v>23</v>
      </c>
      <c r="C19" s="336">
        <v>0.11172580964316339</v>
      </c>
      <c r="D19" s="332">
        <f t="shared" si="0"/>
        <v>20</v>
      </c>
    </row>
    <row r="20" spans="1:4" x14ac:dyDescent="0.2">
      <c r="A20" s="249" t="s">
        <v>482</v>
      </c>
      <c r="B20" s="249" t="s">
        <v>32</v>
      </c>
      <c r="C20" s="336">
        <v>0.11211036747846552</v>
      </c>
      <c r="D20" s="332">
        <f t="shared" si="0"/>
        <v>19</v>
      </c>
    </row>
    <row r="21" spans="1:4" x14ac:dyDescent="0.2">
      <c r="A21" s="249" t="s">
        <v>554</v>
      </c>
      <c r="B21" s="249" t="s">
        <v>16</v>
      </c>
      <c r="C21" s="336">
        <v>0.112861375830864</v>
      </c>
      <c r="D21" s="332">
        <f t="shared" si="0"/>
        <v>18</v>
      </c>
    </row>
    <row r="22" spans="1:4" x14ac:dyDescent="0.2">
      <c r="A22" s="249" t="s">
        <v>553</v>
      </c>
      <c r="B22" s="249" t="s">
        <v>3</v>
      </c>
      <c r="C22" s="336">
        <v>0.11408085554565331</v>
      </c>
      <c r="D22" s="332">
        <f t="shared" si="0"/>
        <v>17</v>
      </c>
    </row>
    <row r="23" spans="1:4" x14ac:dyDescent="0.2">
      <c r="A23" s="249" t="s">
        <v>469</v>
      </c>
      <c r="B23" s="249" t="s">
        <v>19</v>
      </c>
      <c r="C23" s="336">
        <v>0.11441126341892896</v>
      </c>
      <c r="D23" s="332">
        <f t="shared" si="0"/>
        <v>16</v>
      </c>
    </row>
    <row r="24" spans="1:4" x14ac:dyDescent="0.2">
      <c r="A24" s="249" t="s">
        <v>466</v>
      </c>
      <c r="B24" s="249" t="s">
        <v>13</v>
      </c>
      <c r="C24" s="336">
        <v>0.11728899488017601</v>
      </c>
      <c r="D24" s="332">
        <f t="shared" si="0"/>
        <v>15</v>
      </c>
    </row>
    <row r="25" spans="1:4" x14ac:dyDescent="0.2">
      <c r="A25" s="249" t="s">
        <v>472</v>
      </c>
      <c r="B25" s="249" t="s">
        <v>22</v>
      </c>
      <c r="C25" s="336">
        <v>0.11898470719274133</v>
      </c>
      <c r="D25" s="332">
        <f t="shared" si="0"/>
        <v>14</v>
      </c>
    </row>
    <row r="26" spans="1:4" x14ac:dyDescent="0.2">
      <c r="A26" s="249" t="s">
        <v>561</v>
      </c>
      <c r="B26" s="249" t="s">
        <v>8</v>
      </c>
      <c r="C26" s="336">
        <v>0.11939078231213063</v>
      </c>
      <c r="D26" s="332">
        <f t="shared" si="0"/>
        <v>13</v>
      </c>
    </row>
    <row r="27" spans="1:4" x14ac:dyDescent="0.2">
      <c r="A27" s="249" t="s">
        <v>552</v>
      </c>
      <c r="B27" s="249" t="s">
        <v>6</v>
      </c>
      <c r="C27" s="336">
        <v>0.12211023052385814</v>
      </c>
      <c r="D27" s="332">
        <f t="shared" si="0"/>
        <v>12</v>
      </c>
    </row>
    <row r="28" spans="1:4" x14ac:dyDescent="0.2">
      <c r="A28" s="249" t="s">
        <v>471</v>
      </c>
      <c r="B28" s="369" t="s">
        <v>21</v>
      </c>
      <c r="C28" s="336">
        <v>0.12368644926068467</v>
      </c>
      <c r="D28" s="332">
        <f t="shared" si="0"/>
        <v>11</v>
      </c>
    </row>
    <row r="29" spans="1:4" x14ac:dyDescent="0.2">
      <c r="A29" s="249" t="s">
        <v>559</v>
      </c>
      <c r="B29" s="249" t="s">
        <v>0</v>
      </c>
      <c r="C29" s="336">
        <v>0.12483174956275037</v>
      </c>
      <c r="D29" s="332">
        <f t="shared" si="0"/>
        <v>10</v>
      </c>
    </row>
    <row r="30" spans="1:4" x14ac:dyDescent="0.2">
      <c r="A30" s="249" t="s">
        <v>558</v>
      </c>
      <c r="B30" s="249" t="s">
        <v>10</v>
      </c>
      <c r="C30" s="336">
        <v>0.12835813964288206</v>
      </c>
      <c r="D30" s="332">
        <f t="shared" si="0"/>
        <v>9</v>
      </c>
    </row>
    <row r="31" spans="1:4" x14ac:dyDescent="0.2">
      <c r="A31" s="249" t="s">
        <v>470</v>
      </c>
      <c r="B31" s="249" t="s">
        <v>20</v>
      </c>
      <c r="C31" s="336">
        <v>0.12840584196078758</v>
      </c>
      <c r="D31" s="332">
        <f t="shared" si="0"/>
        <v>8</v>
      </c>
    </row>
    <row r="32" spans="1:4" x14ac:dyDescent="0.2">
      <c r="A32" s="249" t="s">
        <v>467</v>
      </c>
      <c r="B32" s="249" t="s">
        <v>17</v>
      </c>
      <c r="C32" s="336">
        <v>0.12898430158216639</v>
      </c>
      <c r="D32" s="332">
        <f t="shared" si="0"/>
        <v>7</v>
      </c>
    </row>
    <row r="33" spans="1:4" x14ac:dyDescent="0.2">
      <c r="A33" s="249" t="s">
        <v>481</v>
      </c>
      <c r="B33" s="249" t="s">
        <v>31</v>
      </c>
      <c r="C33" s="336">
        <v>0.12940717110291441</v>
      </c>
      <c r="D33" s="332">
        <f t="shared" si="0"/>
        <v>6</v>
      </c>
    </row>
    <row r="34" spans="1:4" x14ac:dyDescent="0.2">
      <c r="A34" s="249" t="s">
        <v>563</v>
      </c>
      <c r="B34" s="249" t="s">
        <v>7</v>
      </c>
      <c r="C34" s="336">
        <v>0.13047212386870949</v>
      </c>
      <c r="D34" s="332">
        <f t="shared" si="0"/>
        <v>5</v>
      </c>
    </row>
    <row r="35" spans="1:4" x14ac:dyDescent="0.2">
      <c r="A35" s="249" t="s">
        <v>562</v>
      </c>
      <c r="B35" s="249" t="s">
        <v>4</v>
      </c>
      <c r="C35" s="336">
        <v>0.13291558288011349</v>
      </c>
      <c r="D35" s="332">
        <f t="shared" si="0"/>
        <v>4</v>
      </c>
    </row>
    <row r="36" spans="1:4" x14ac:dyDescent="0.2">
      <c r="A36" s="249" t="s">
        <v>560</v>
      </c>
      <c r="B36" s="249" t="s">
        <v>15</v>
      </c>
      <c r="C36" s="336">
        <v>0.14279216718241111</v>
      </c>
      <c r="D36" s="332">
        <f t="shared" si="0"/>
        <v>3</v>
      </c>
    </row>
    <row r="37" spans="1:4" x14ac:dyDescent="0.2">
      <c r="A37" s="249" t="s">
        <v>557</v>
      </c>
      <c r="B37" s="249" t="s">
        <v>11</v>
      </c>
      <c r="C37" s="336">
        <v>0.15148577057623544</v>
      </c>
      <c r="D37" s="332">
        <f t="shared" si="0"/>
        <v>2</v>
      </c>
    </row>
    <row r="38" spans="1:4" x14ac:dyDescent="0.2">
      <c r="A38" s="249" t="s">
        <v>475</v>
      </c>
      <c r="B38" s="249" t="s">
        <v>25</v>
      </c>
      <c r="C38" s="336">
        <v>0.1535248993565157</v>
      </c>
      <c r="D38" s="332">
        <f t="shared" si="0"/>
        <v>1</v>
      </c>
    </row>
    <row r="40" spans="1:4" x14ac:dyDescent="0.2">
      <c r="B40" s="249" t="s">
        <v>1</v>
      </c>
      <c r="C40" s="370">
        <v>1</v>
      </c>
      <c r="D40" s="371">
        <f>[2]Inf.Nac.Obj.Gast!E11</f>
        <v>0.11289999999999999</v>
      </c>
    </row>
    <row r="41" spans="1:4" x14ac:dyDescent="0.2">
      <c r="C41" s="370">
        <v>0</v>
      </c>
      <c r="D41" s="371">
        <f>D40</f>
        <v>0.11289999999999999</v>
      </c>
    </row>
  </sheetData>
  <autoFilter ref="A6:D38" xr:uid="{00000000-0009-0000-0000-00000A000000}">
    <sortState ref="A7:D38">
      <sortCondition ref="C6:C38"/>
    </sortState>
  </autoFilter>
  <mergeCells count="1">
    <mergeCell ref="H1:I1"/>
  </mergeCells>
  <hyperlinks>
    <hyperlink ref="H1:I1" location="Index!A1" display="Regresar al Índice" xr:uid="{9E8717FB-8536-4071-B498-9C9F03F9231D}"/>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4D23B-033B-4A52-AFDE-28F3CA0D9CDD}">
  <sheetPr codeName="Hoja95"/>
  <dimension ref="A1:I10"/>
  <sheetViews>
    <sheetView workbookViewId="0">
      <selection activeCell="A2" sqref="A2"/>
    </sheetView>
  </sheetViews>
  <sheetFormatPr baseColWidth="10" defaultRowHeight="12.75" x14ac:dyDescent="0.2"/>
  <cols>
    <col min="1" max="1" width="90.7109375" style="347" customWidth="1"/>
    <col min="2" max="2" width="4.7109375" style="347" customWidth="1"/>
    <col min="3" max="5" width="11.7109375" style="347" customWidth="1"/>
    <col min="6" max="16384" width="11.42578125" style="347"/>
  </cols>
  <sheetData>
    <row r="1" spans="1:9" x14ac:dyDescent="0.2">
      <c r="A1" s="107" t="s">
        <v>1705</v>
      </c>
      <c r="H1" s="409" t="s">
        <v>38</v>
      </c>
      <c r="I1" s="409"/>
    </row>
    <row r="2" spans="1:9" x14ac:dyDescent="0.2">
      <c r="A2" s="347" t="s">
        <v>152</v>
      </c>
    </row>
    <row r="6" spans="1:9" x14ac:dyDescent="0.2">
      <c r="A6" s="367" t="s">
        <v>54</v>
      </c>
      <c r="B6" s="367" t="s">
        <v>54</v>
      </c>
      <c r="C6" s="367" t="s">
        <v>573</v>
      </c>
      <c r="D6" s="367" t="s">
        <v>574</v>
      </c>
      <c r="E6" s="367" t="s">
        <v>575</v>
      </c>
    </row>
    <row r="7" spans="1:9" x14ac:dyDescent="0.2">
      <c r="A7" s="367" t="s">
        <v>637</v>
      </c>
      <c r="B7" s="367" t="s">
        <v>1237</v>
      </c>
      <c r="C7" s="367">
        <v>22.45</v>
      </c>
      <c r="D7" s="367">
        <v>24.93</v>
      </c>
      <c r="E7" s="367">
        <v>24.06</v>
      </c>
    </row>
    <row r="8" spans="1:9" x14ac:dyDescent="0.2">
      <c r="A8" s="367" t="s">
        <v>638</v>
      </c>
      <c r="B8" s="367" t="s">
        <v>1237</v>
      </c>
      <c r="C8" s="367">
        <v>22.39</v>
      </c>
      <c r="D8" s="367">
        <v>24.81</v>
      </c>
      <c r="E8" s="367">
        <v>23.81</v>
      </c>
    </row>
    <row r="9" spans="1:9" x14ac:dyDescent="0.2">
      <c r="A9" s="347" t="s">
        <v>139</v>
      </c>
      <c r="B9" s="347" t="s">
        <v>139</v>
      </c>
      <c r="C9" s="368">
        <v>-2.6726057906458801E-3</v>
      </c>
      <c r="D9" s="368">
        <v>-4.8134777376654904E-3</v>
      </c>
      <c r="E9" s="368">
        <v>-1.03906899418121E-2</v>
      </c>
    </row>
    <row r="10" spans="1:9" x14ac:dyDescent="0.2">
      <c r="A10" s="347" t="s">
        <v>678</v>
      </c>
      <c r="B10" s="347" t="s">
        <v>678</v>
      </c>
      <c r="C10" s="347">
        <v>-5.99999999999987E-2</v>
      </c>
      <c r="D10" s="347">
        <v>-0.12000000000000099</v>
      </c>
      <c r="E10" s="347">
        <v>-0.25</v>
      </c>
    </row>
  </sheetData>
  <mergeCells count="1">
    <mergeCell ref="H1:I1"/>
  </mergeCells>
  <hyperlinks>
    <hyperlink ref="H1:I1" location="Index!A1" display="Regresar al Índice" xr:uid="{7EAF2184-9B77-4A84-A201-BA891558C60A}"/>
  </hyperlink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713B9-F5B7-46C7-AD90-72E45DDA423F}">
  <sheetPr codeName="Hoja105"/>
  <dimension ref="A1:I80"/>
  <sheetViews>
    <sheetView workbookViewId="0">
      <selection activeCell="A2" sqref="A2"/>
    </sheetView>
  </sheetViews>
  <sheetFormatPr baseColWidth="10" defaultRowHeight="12.75" x14ac:dyDescent="0.2"/>
  <cols>
    <col min="1" max="1" width="90.7109375" style="347" customWidth="1"/>
    <col min="2" max="2" width="3.7109375" style="347" customWidth="1"/>
    <col min="3" max="8" width="11.7109375" style="347" customWidth="1"/>
    <col min="9" max="17" width="9.140625" style="347" customWidth="1"/>
    <col min="18" max="16384" width="11.42578125" style="347"/>
  </cols>
  <sheetData>
    <row r="1" spans="1:9" x14ac:dyDescent="0.2">
      <c r="A1" s="107" t="s">
        <v>1842</v>
      </c>
      <c r="B1" s="347" t="s">
        <v>54</v>
      </c>
      <c r="C1" s="347" t="s">
        <v>54</v>
      </c>
      <c r="D1" s="347" t="s">
        <v>54</v>
      </c>
      <c r="E1" s="347" t="s">
        <v>54</v>
      </c>
      <c r="F1" s="347" t="s">
        <v>54</v>
      </c>
      <c r="G1" s="347" t="s">
        <v>54</v>
      </c>
      <c r="H1" s="409" t="s">
        <v>38</v>
      </c>
      <c r="I1" s="409"/>
    </row>
    <row r="2" spans="1:9" x14ac:dyDescent="0.2">
      <c r="A2" s="347" t="s">
        <v>152</v>
      </c>
      <c r="B2" s="347" t="s">
        <v>54</v>
      </c>
      <c r="C2" s="347" t="s">
        <v>54</v>
      </c>
      <c r="D2" s="347" t="s">
        <v>54</v>
      </c>
      <c r="E2" s="347" t="s">
        <v>54</v>
      </c>
      <c r="F2" s="347" t="s">
        <v>54</v>
      </c>
      <c r="G2" s="347" t="s">
        <v>54</v>
      </c>
      <c r="H2" s="347" t="s">
        <v>54</v>
      </c>
    </row>
    <row r="6" spans="1:9" x14ac:dyDescent="0.2">
      <c r="A6" s="347" t="s">
        <v>451</v>
      </c>
      <c r="B6" s="347" t="s">
        <v>576</v>
      </c>
      <c r="C6" s="347" t="s">
        <v>577</v>
      </c>
      <c r="D6" s="347" t="s">
        <v>578</v>
      </c>
      <c r="E6" s="347" t="s">
        <v>0</v>
      </c>
      <c r="F6" s="347" t="s">
        <v>1</v>
      </c>
      <c r="G6" s="347" t="s">
        <v>751</v>
      </c>
      <c r="H6" s="347" t="s">
        <v>752</v>
      </c>
    </row>
    <row r="7" spans="1:9" x14ac:dyDescent="0.2">
      <c r="A7" s="347" t="s">
        <v>77</v>
      </c>
      <c r="B7" s="347" t="s">
        <v>140</v>
      </c>
      <c r="C7" s="347">
        <v>93.603882444858499</v>
      </c>
      <c r="D7" s="347">
        <v>0.73101762214249999</v>
      </c>
      <c r="E7" s="367">
        <v>16.456392632160899</v>
      </c>
      <c r="F7" s="367">
        <v>16.004980490928599</v>
      </c>
      <c r="G7" s="367">
        <v>22.511622338090501</v>
      </c>
      <c r="H7" s="367">
        <v>21.894110355398102</v>
      </c>
    </row>
    <row r="8" spans="1:9" x14ac:dyDescent="0.2">
      <c r="B8" s="347" t="s">
        <v>141</v>
      </c>
      <c r="C8" s="347">
        <v>94.1447803353567</v>
      </c>
      <c r="D8" s="347">
        <v>0.73524186882336595</v>
      </c>
      <c r="E8" s="367">
        <v>16.4444385250086</v>
      </c>
      <c r="F8" s="367">
        <v>15.8508929874362</v>
      </c>
      <c r="G8" s="367">
        <v>22.3660256880164</v>
      </c>
      <c r="H8" s="367">
        <v>21.558746392942702</v>
      </c>
    </row>
    <row r="9" spans="1:9" x14ac:dyDescent="0.2">
      <c r="B9" s="347" t="s">
        <v>142</v>
      </c>
      <c r="C9" s="347">
        <v>94.722489332291602</v>
      </c>
      <c r="D9" s="347">
        <v>0.73975359895890203</v>
      </c>
      <c r="E9" s="367">
        <v>16.3548961058288</v>
      </c>
      <c r="F9" s="367">
        <v>15.7837102260116</v>
      </c>
      <c r="G9" s="367">
        <v>22.1085725420545</v>
      </c>
      <c r="H9" s="367">
        <v>21.336442632012702</v>
      </c>
    </row>
    <row r="10" spans="1:9" x14ac:dyDescent="0.2">
      <c r="B10" s="347" t="s">
        <v>143</v>
      </c>
      <c r="C10" s="347">
        <v>94.838932628162794</v>
      </c>
      <c r="D10" s="347">
        <v>0.74066298539714504</v>
      </c>
      <c r="E10" s="367">
        <v>16.356097215837099</v>
      </c>
      <c r="F10" s="367">
        <v>15.777774592384599</v>
      </c>
      <c r="G10" s="367">
        <v>22.0830492927454</v>
      </c>
      <c r="H10" s="367">
        <v>21.302231788894598</v>
      </c>
    </row>
    <row r="11" spans="1:9" x14ac:dyDescent="0.2">
      <c r="B11" s="347" t="s">
        <v>144</v>
      </c>
      <c r="C11" s="347">
        <v>94.725494320572096</v>
      </c>
      <c r="D11" s="347">
        <v>0.73977706699601797</v>
      </c>
      <c r="E11" s="367">
        <v>16.239453203925699</v>
      </c>
      <c r="F11" s="367">
        <v>15.6770200598946</v>
      </c>
      <c r="G11" s="367">
        <v>21.951820255619101</v>
      </c>
      <c r="H11" s="367">
        <v>21.191546425673401</v>
      </c>
    </row>
    <row r="12" spans="1:9" x14ac:dyDescent="0.2">
      <c r="B12" s="347" t="s">
        <v>145</v>
      </c>
      <c r="C12" s="347">
        <v>94.963639641805401</v>
      </c>
      <c r="D12" s="347">
        <v>0.74163690893745504</v>
      </c>
      <c r="E12" s="367">
        <v>16.1180677380863</v>
      </c>
      <c r="F12" s="367">
        <v>15.573428010733799</v>
      </c>
      <c r="G12" s="367">
        <v>21.733098156048701</v>
      </c>
      <c r="H12" s="367">
        <v>20.998722991073699</v>
      </c>
    </row>
    <row r="13" spans="1:9" x14ac:dyDescent="0.2">
      <c r="B13" s="347" t="s">
        <v>146</v>
      </c>
      <c r="C13" s="347">
        <v>95.322735741330604</v>
      </c>
      <c r="D13" s="347">
        <v>0.74444133937280799</v>
      </c>
      <c r="E13" s="367">
        <v>16.0274208341791</v>
      </c>
      <c r="F13" s="367">
        <v>15.4830190630821</v>
      </c>
      <c r="G13" s="367">
        <v>21.5294610689973</v>
      </c>
      <c r="H13" s="367">
        <v>20.798172057621802</v>
      </c>
    </row>
    <row r="14" spans="1:9" x14ac:dyDescent="0.2">
      <c r="B14" s="347" t="s">
        <v>147</v>
      </c>
      <c r="C14" s="347">
        <v>95.793767654306095</v>
      </c>
      <c r="D14" s="347">
        <v>0.74811995419072896</v>
      </c>
      <c r="E14" s="367">
        <v>16.091090318572199</v>
      </c>
      <c r="F14" s="367">
        <v>15.559245428145999</v>
      </c>
      <c r="G14" s="367">
        <v>21.508703555405901</v>
      </c>
      <c r="H14" s="367">
        <v>20.797794980588399</v>
      </c>
    </row>
    <row r="15" spans="1:9" x14ac:dyDescent="0.2">
      <c r="B15" s="347" t="s">
        <v>148</v>
      </c>
      <c r="C15" s="347">
        <v>96.093515235290596</v>
      </c>
      <c r="D15" s="347">
        <v>0.75046089089304302</v>
      </c>
      <c r="E15" s="367">
        <v>16.314386868657198</v>
      </c>
      <c r="F15" s="367">
        <v>15.7850845379142</v>
      </c>
      <c r="G15" s="367">
        <v>21.739156652444901</v>
      </c>
      <c r="H15" s="367">
        <v>21.033853635104201</v>
      </c>
    </row>
    <row r="16" spans="1:9" x14ac:dyDescent="0.2">
      <c r="B16" s="347" t="s">
        <v>149</v>
      </c>
      <c r="C16" s="347">
        <v>96.698269126750404</v>
      </c>
      <c r="D16" s="347">
        <v>0.75518383336262296</v>
      </c>
      <c r="E16" s="367">
        <v>16.442916139327501</v>
      </c>
      <c r="F16" s="367">
        <v>15.9176840132329</v>
      </c>
      <c r="G16" s="367">
        <v>21.773395315034399</v>
      </c>
      <c r="H16" s="367">
        <v>21.077892971246399</v>
      </c>
    </row>
    <row r="17" spans="1:8" x14ac:dyDescent="0.2">
      <c r="B17" s="347" t="s">
        <v>150</v>
      </c>
      <c r="C17" s="347">
        <v>97.695173988821495</v>
      </c>
      <c r="D17" s="347">
        <v>0.76296935467583105</v>
      </c>
      <c r="E17" s="367">
        <v>16.522304881777099</v>
      </c>
      <c r="F17" s="367">
        <v>16.017897338022902</v>
      </c>
      <c r="G17" s="367">
        <v>21.655266729287</v>
      </c>
      <c r="H17" s="367">
        <v>20.994155584176202</v>
      </c>
    </row>
    <row r="18" spans="1:8" x14ac:dyDescent="0.2">
      <c r="B18" s="347" t="s">
        <v>151</v>
      </c>
      <c r="C18" s="347">
        <v>98.272882985756297</v>
      </c>
      <c r="D18" s="347">
        <v>0.76748108481136701</v>
      </c>
      <c r="E18" s="367">
        <v>16.6704789181466</v>
      </c>
      <c r="F18" s="367">
        <v>16.1586334483668</v>
      </c>
      <c r="G18" s="367">
        <v>21.721029023463</v>
      </c>
      <c r="H18" s="367">
        <v>21.0541129522929</v>
      </c>
    </row>
    <row r="19" spans="1:8" x14ac:dyDescent="0.2">
      <c r="A19" s="347" t="s">
        <v>78</v>
      </c>
      <c r="B19" s="347" t="s">
        <v>140</v>
      </c>
      <c r="C19" s="347">
        <v>98.794999699501204</v>
      </c>
      <c r="D19" s="347">
        <v>0.77155865626025999</v>
      </c>
      <c r="E19" s="367">
        <v>17.285123927708</v>
      </c>
      <c r="F19" s="367">
        <v>16.705832683727301</v>
      </c>
      <c r="G19" s="367">
        <v>22.402864367420801</v>
      </c>
      <c r="H19" s="367">
        <v>21.652057880732499</v>
      </c>
    </row>
    <row r="20" spans="1:8" x14ac:dyDescent="0.2">
      <c r="B20" s="347" t="s">
        <v>141</v>
      </c>
      <c r="C20" s="347">
        <v>99.171374481639504</v>
      </c>
      <c r="D20" s="347">
        <v>0.774498027909029</v>
      </c>
      <c r="E20" s="367">
        <v>18.083951641280098</v>
      </c>
      <c r="F20" s="367">
        <v>17.3510480320334</v>
      </c>
      <c r="G20" s="367">
        <v>23.349254600560801</v>
      </c>
      <c r="H20" s="367">
        <v>22.4029596032379</v>
      </c>
    </row>
    <row r="21" spans="1:8" x14ac:dyDescent="0.2">
      <c r="B21" s="347" t="s">
        <v>142</v>
      </c>
      <c r="C21" s="347">
        <v>99.492156980587794</v>
      </c>
      <c r="D21" s="347">
        <v>0.77700324087115402</v>
      </c>
      <c r="E21" s="367">
        <v>18.328773522058398</v>
      </c>
      <c r="F21" s="367">
        <v>17.579471355799399</v>
      </c>
      <c r="G21" s="367">
        <v>23.589056721962599</v>
      </c>
      <c r="H21" s="367">
        <v>22.624707891938598</v>
      </c>
    </row>
    <row r="22" spans="1:8" x14ac:dyDescent="0.2">
      <c r="B22" s="347" t="s">
        <v>143</v>
      </c>
      <c r="C22" s="347">
        <v>99.154847046096506</v>
      </c>
      <c r="D22" s="347">
        <v>0.77436895370489101</v>
      </c>
      <c r="E22" s="367">
        <v>18.4167612007118</v>
      </c>
      <c r="F22" s="367">
        <v>17.681710016479698</v>
      </c>
      <c r="G22" s="367">
        <v>23.782928166991599</v>
      </c>
      <c r="H22" s="367">
        <v>22.833702115617299</v>
      </c>
    </row>
    <row r="23" spans="1:8" x14ac:dyDescent="0.2">
      <c r="B23" s="347" t="s">
        <v>144</v>
      </c>
      <c r="C23" s="347">
        <v>98.994080173087298</v>
      </c>
      <c r="D23" s="347">
        <v>0.77311341371918896</v>
      </c>
      <c r="E23" s="367">
        <v>18.651850570488801</v>
      </c>
      <c r="F23" s="367">
        <v>17.889366376945802</v>
      </c>
      <c r="G23" s="367">
        <v>24.1256331082926</v>
      </c>
      <c r="H23" s="367">
        <v>23.1393816993629</v>
      </c>
    </row>
    <row r="24" spans="1:8" x14ac:dyDescent="0.2">
      <c r="B24" s="347" t="s">
        <v>145</v>
      </c>
      <c r="C24" s="347">
        <v>99.376464931786799</v>
      </c>
      <c r="D24" s="347">
        <v>0.77609972144219097</v>
      </c>
      <c r="E24" s="367">
        <v>18.941898614520198</v>
      </c>
      <c r="F24" s="367">
        <v>18.095843377263801</v>
      </c>
      <c r="G24" s="367">
        <v>24.406526753187499</v>
      </c>
      <c r="H24" s="367">
        <v>23.316389475874399</v>
      </c>
    </row>
    <row r="25" spans="1:8" x14ac:dyDescent="0.2">
      <c r="B25" s="347" t="s">
        <v>146</v>
      </c>
      <c r="C25" s="347">
        <v>99.909099104513501</v>
      </c>
      <c r="D25" s="347">
        <v>0.78025943102098905</v>
      </c>
      <c r="E25" s="367">
        <v>19.2196076400867</v>
      </c>
      <c r="F25" s="367">
        <v>18.451393019182198</v>
      </c>
      <c r="G25" s="367">
        <v>24.632329807199401</v>
      </c>
      <c r="H25" s="367">
        <v>23.647766737068601</v>
      </c>
    </row>
    <row r="26" spans="1:8" x14ac:dyDescent="0.2">
      <c r="B26" s="347" t="s">
        <v>147</v>
      </c>
      <c r="C26" s="347">
        <v>100.492</v>
      </c>
      <c r="D26" s="347">
        <v>0.78481170829233204</v>
      </c>
      <c r="E26" s="367">
        <v>19.634224926422402</v>
      </c>
      <c r="F26" s="367">
        <v>18.971086196797899</v>
      </c>
      <c r="G26" s="367">
        <v>25.017752307931801</v>
      </c>
      <c r="H26" s="367">
        <v>24.172786919905899</v>
      </c>
    </row>
    <row r="27" spans="1:8" x14ac:dyDescent="0.2">
      <c r="B27" s="347" t="s">
        <v>148</v>
      </c>
      <c r="C27" s="347">
        <v>100.917</v>
      </c>
      <c r="D27" s="347">
        <v>0.78813082798369305</v>
      </c>
      <c r="E27" s="367">
        <v>19.894079386652599</v>
      </c>
      <c r="F27" s="367">
        <v>19.228593123981401</v>
      </c>
      <c r="G27" s="367">
        <v>25.2421028086776</v>
      </c>
      <c r="H27" s="367">
        <v>24.397717284038599</v>
      </c>
    </row>
    <row r="28" spans="1:8" x14ac:dyDescent="0.2">
      <c r="B28" s="347" t="s">
        <v>149</v>
      </c>
      <c r="C28" s="347">
        <v>101.44</v>
      </c>
      <c r="D28" s="347">
        <v>0.79221529762741505</v>
      </c>
      <c r="E28" s="367">
        <v>20.141253942115199</v>
      </c>
      <c r="F28" s="367">
        <v>19.430086776846899</v>
      </c>
      <c r="G28" s="367">
        <v>25.423964927761102</v>
      </c>
      <c r="H28" s="367">
        <v>24.5262706173909</v>
      </c>
    </row>
    <row r="29" spans="1:8" x14ac:dyDescent="0.2">
      <c r="B29" s="347" t="s">
        <v>150</v>
      </c>
      <c r="C29" s="347">
        <v>102.303</v>
      </c>
      <c r="D29" s="347">
        <v>0.79895506302422603</v>
      </c>
      <c r="E29" s="367">
        <v>20.1839990142598</v>
      </c>
      <c r="F29" s="367">
        <v>19.404950840373999</v>
      </c>
      <c r="G29" s="367">
        <v>25.262996566864199</v>
      </c>
      <c r="H29" s="367">
        <v>24.287912723053299</v>
      </c>
    </row>
    <row r="30" spans="1:8" x14ac:dyDescent="0.2">
      <c r="B30" s="347" t="s">
        <v>151</v>
      </c>
      <c r="C30" s="347">
        <v>103.02</v>
      </c>
      <c r="D30" s="347">
        <v>0.80455461318588595</v>
      </c>
      <c r="E30" s="367">
        <v>19.951792481530902</v>
      </c>
      <c r="F30" s="367">
        <v>19.104687517973002</v>
      </c>
      <c r="G30" s="367">
        <v>24.798555815279599</v>
      </c>
      <c r="H30" s="367">
        <v>23.745668976183001</v>
      </c>
    </row>
    <row r="31" spans="1:8" x14ac:dyDescent="0.2">
      <c r="A31" s="347" t="s">
        <v>79</v>
      </c>
      <c r="B31" s="347" t="s">
        <v>140</v>
      </c>
      <c r="C31" s="347">
        <v>103.108</v>
      </c>
      <c r="D31" s="347">
        <v>0.80524186620433302</v>
      </c>
      <c r="E31" s="367">
        <v>19.893147122035298</v>
      </c>
      <c r="F31" s="367">
        <v>18.816270308070301</v>
      </c>
      <c r="G31" s="367">
        <v>24.7045613957029</v>
      </c>
      <c r="H31" s="367">
        <v>23.367228031454001</v>
      </c>
    </row>
    <row r="32" spans="1:8" x14ac:dyDescent="0.2">
      <c r="B32" s="347" t="s">
        <v>141</v>
      </c>
      <c r="C32" s="347">
        <v>103.07899999999999</v>
      </c>
      <c r="D32" s="347">
        <v>0.80501538509598103</v>
      </c>
      <c r="E32" s="367">
        <v>20.301391729917601</v>
      </c>
      <c r="F32" s="367">
        <v>19.238369871747899</v>
      </c>
      <c r="G32" s="367">
        <v>25.218638184780801</v>
      </c>
      <c r="H32" s="367">
        <v>23.898139374633399</v>
      </c>
    </row>
    <row r="33" spans="1:8" x14ac:dyDescent="0.2">
      <c r="B33" s="347" t="s">
        <v>142</v>
      </c>
      <c r="C33" s="347">
        <v>103.476</v>
      </c>
      <c r="D33" s="347">
        <v>0.80811583337238202</v>
      </c>
      <c r="E33" s="367">
        <v>20.774428473064201</v>
      </c>
      <c r="F33" s="367">
        <v>19.740755868351499</v>
      </c>
      <c r="G33" s="367">
        <v>25.7072409859483</v>
      </c>
      <c r="H33" s="367">
        <v>24.428126579293099</v>
      </c>
    </row>
    <row r="34" spans="1:8" x14ac:dyDescent="0.2">
      <c r="B34" s="347" t="s">
        <v>143</v>
      </c>
      <c r="C34" s="347">
        <v>103.53100000000001</v>
      </c>
      <c r="D34" s="347">
        <v>0.80854536650891096</v>
      </c>
      <c r="E34" s="367">
        <v>20.658890675713199</v>
      </c>
      <c r="F34" s="367">
        <v>19.521537383341101</v>
      </c>
      <c r="G34" s="367">
        <v>25.5506883490199</v>
      </c>
      <c r="H34" s="367">
        <v>24.144022329421102</v>
      </c>
    </row>
    <row r="35" spans="1:8" x14ac:dyDescent="0.2">
      <c r="B35" s="347" t="s">
        <v>144</v>
      </c>
      <c r="C35" s="347">
        <v>103.233</v>
      </c>
      <c r="D35" s="347">
        <v>0.80621807787826305</v>
      </c>
      <c r="E35" s="367">
        <v>20.6614093159045</v>
      </c>
      <c r="F35" s="367">
        <v>19.4420275152358</v>
      </c>
      <c r="G35" s="367">
        <v>25.6275688710422</v>
      </c>
      <c r="H35" s="367">
        <v>24.115097451550302</v>
      </c>
    </row>
    <row r="36" spans="1:8" x14ac:dyDescent="0.2">
      <c r="B36" s="347" t="s">
        <v>145</v>
      </c>
      <c r="C36" s="347">
        <v>103.29900000000001</v>
      </c>
      <c r="D36" s="347">
        <v>0.806733517642097</v>
      </c>
      <c r="E36" s="367">
        <v>20.5192302672233</v>
      </c>
      <c r="F36" s="367">
        <v>19.3298048986649</v>
      </c>
      <c r="G36" s="367">
        <v>25.434954440961501</v>
      </c>
      <c r="H36" s="367">
        <v>23.960582368217</v>
      </c>
    </row>
    <row r="37" spans="1:8" x14ac:dyDescent="0.2">
      <c r="B37" s="347" t="s">
        <v>146</v>
      </c>
      <c r="C37" s="347">
        <v>103.687</v>
      </c>
      <c r="D37" s="347">
        <v>0.80976367867797505</v>
      </c>
      <c r="E37" s="367">
        <v>20.529053710272301</v>
      </c>
      <c r="F37" s="367">
        <v>19.3989640169521</v>
      </c>
      <c r="G37" s="367">
        <v>25.351907291999201</v>
      </c>
      <c r="H37" s="367">
        <v>23.956327664168601</v>
      </c>
    </row>
    <row r="38" spans="1:8" x14ac:dyDescent="0.2">
      <c r="B38" s="347" t="s">
        <v>147</v>
      </c>
      <c r="C38" s="347">
        <v>103.67</v>
      </c>
      <c r="D38" s="347">
        <v>0.80963091389032105</v>
      </c>
      <c r="E38" s="367">
        <v>20.3882030396639</v>
      </c>
      <c r="F38" s="367">
        <v>19.284820126811301</v>
      </c>
      <c r="G38" s="367">
        <v>25.182095557218101</v>
      </c>
      <c r="H38" s="367">
        <v>23.819273444175501</v>
      </c>
    </row>
    <row r="39" spans="1:8" x14ac:dyDescent="0.2">
      <c r="B39" s="347" t="s">
        <v>148</v>
      </c>
      <c r="C39" s="347">
        <v>103.94199999999999</v>
      </c>
      <c r="D39" s="347">
        <v>0.81175515049279201</v>
      </c>
      <c r="E39" s="367">
        <v>20.369187842913199</v>
      </c>
      <c r="F39" s="367">
        <v>19.3686493233951</v>
      </c>
      <c r="G39" s="367">
        <v>25.092773147848501</v>
      </c>
      <c r="H39" s="367">
        <v>23.860211187618599</v>
      </c>
    </row>
    <row r="40" spans="1:8" x14ac:dyDescent="0.2">
      <c r="B40" s="347" t="s">
        <v>149</v>
      </c>
      <c r="C40" s="347">
        <v>104.503</v>
      </c>
      <c r="D40" s="347">
        <v>0.81613638848538805</v>
      </c>
      <c r="E40" s="367">
        <v>20.348828349988999</v>
      </c>
      <c r="F40" s="367">
        <v>19.327784184716901</v>
      </c>
      <c r="G40" s="367">
        <v>24.9331222539323</v>
      </c>
      <c r="H40" s="367">
        <v>23.682051746995398</v>
      </c>
    </row>
    <row r="41" spans="1:8" x14ac:dyDescent="0.2">
      <c r="B41" s="347" t="s">
        <v>150</v>
      </c>
      <c r="C41" s="347">
        <v>105.346</v>
      </c>
      <c r="D41" s="347">
        <v>0.82271996001436998</v>
      </c>
      <c r="E41" s="367">
        <v>20.338896361588901</v>
      </c>
      <c r="F41" s="367">
        <v>19.319981613210199</v>
      </c>
      <c r="G41" s="367">
        <v>24.721530229111799</v>
      </c>
      <c r="H41" s="367">
        <v>23.4830593059548</v>
      </c>
    </row>
    <row r="42" spans="1:8" x14ac:dyDescent="0.2">
      <c r="B42" s="347" t="s">
        <v>151</v>
      </c>
      <c r="C42" s="347">
        <v>105.934</v>
      </c>
      <c r="D42" s="347">
        <v>0.82731205972853505</v>
      </c>
      <c r="E42" s="367">
        <v>20.4740419699867</v>
      </c>
      <c r="F42" s="367">
        <v>19.4418210937631</v>
      </c>
      <c r="G42" s="367">
        <v>24.747665320755601</v>
      </c>
      <c r="H42" s="367">
        <v>23.4999851206599</v>
      </c>
    </row>
    <row r="43" spans="1:8" x14ac:dyDescent="0.2">
      <c r="A43" s="347" t="s">
        <v>80</v>
      </c>
      <c r="B43" s="347" t="s">
        <v>140</v>
      </c>
      <c r="C43" s="347">
        <v>106.447</v>
      </c>
      <c r="D43" s="347">
        <v>0.83131843243834302</v>
      </c>
      <c r="E43" s="367">
        <v>20.578899950059501</v>
      </c>
      <c r="F43" s="367">
        <v>19.5185418298373</v>
      </c>
      <c r="G43" s="367">
        <v>24.754533458015</v>
      </c>
      <c r="H43" s="367">
        <v>23.479019673108201</v>
      </c>
    </row>
    <row r="44" spans="1:8" x14ac:dyDescent="0.2">
      <c r="B44" s="347" t="s">
        <v>141</v>
      </c>
      <c r="C44" s="347">
        <v>106.889</v>
      </c>
      <c r="D44" s="347">
        <v>0.83477031691735804</v>
      </c>
      <c r="E44" s="367">
        <v>20.427785187324002</v>
      </c>
      <c r="F44" s="367">
        <v>19.404890954363701</v>
      </c>
      <c r="G44" s="367">
        <v>24.471144664989801</v>
      </c>
      <c r="H44" s="367">
        <v>23.245784572242801</v>
      </c>
    </row>
    <row r="45" spans="1:8" x14ac:dyDescent="0.2">
      <c r="B45" s="347" t="s">
        <v>142</v>
      </c>
      <c r="C45" s="347">
        <v>106.83799999999999</v>
      </c>
      <c r="D45" s="347">
        <v>0.83437202255439402</v>
      </c>
      <c r="E45" s="367">
        <v>19.011364567898699</v>
      </c>
      <c r="F45" s="367">
        <v>17.885451920244002</v>
      </c>
      <c r="G45" s="367">
        <v>22.785237344963001</v>
      </c>
      <c r="H45" s="367">
        <v>21.435824112952002</v>
      </c>
    </row>
    <row r="46" spans="1:8" x14ac:dyDescent="0.2">
      <c r="B46" s="347" t="s">
        <v>143</v>
      </c>
      <c r="C46" s="347">
        <v>105.755</v>
      </c>
      <c r="D46" s="347">
        <v>0.82591412461146796</v>
      </c>
      <c r="E46" s="367">
        <v>16.015786981416198</v>
      </c>
      <c r="F46" s="367">
        <v>15.1018600996677</v>
      </c>
      <c r="G46" s="367">
        <v>19.391588670251199</v>
      </c>
      <c r="H46" s="367">
        <v>18.285024616538699</v>
      </c>
    </row>
    <row r="47" spans="1:8" x14ac:dyDescent="0.2">
      <c r="B47" s="347" t="s">
        <v>144</v>
      </c>
      <c r="C47" s="347">
        <v>106.16200000000001</v>
      </c>
      <c r="D47" s="347">
        <v>0.82909266982178298</v>
      </c>
      <c r="E47" s="367">
        <v>17.033472637366302</v>
      </c>
      <c r="F47" s="367">
        <v>16.2544161259429</v>
      </c>
      <c r="G47" s="367">
        <v>20.544715032913899</v>
      </c>
      <c r="H47" s="367">
        <v>19.605065534395401</v>
      </c>
    </row>
    <row r="48" spans="1:8" x14ac:dyDescent="0.2">
      <c r="B48" s="347" t="s">
        <v>145</v>
      </c>
      <c r="C48" s="347">
        <v>106.74299999999999</v>
      </c>
      <c r="D48" s="347">
        <v>0.83363010168220797</v>
      </c>
      <c r="E48" s="367">
        <v>18.372366603082298</v>
      </c>
      <c r="F48" s="367">
        <v>17.653376602343201</v>
      </c>
      <c r="G48" s="367">
        <v>22.0389913536089</v>
      </c>
      <c r="H48" s="367">
        <v>21.1765105011442</v>
      </c>
    </row>
    <row r="49" spans="1:8" x14ac:dyDescent="0.2">
      <c r="B49" s="347" t="s">
        <v>146</v>
      </c>
      <c r="C49" s="347">
        <v>107.444</v>
      </c>
      <c r="D49" s="347">
        <v>0.83910469674960597</v>
      </c>
      <c r="E49" s="367">
        <v>19.387937529456401</v>
      </c>
      <c r="F49" s="367">
        <v>18.600588267834599</v>
      </c>
      <c r="G49" s="367">
        <v>23.105504717776501</v>
      </c>
      <c r="H49" s="367">
        <v>22.167184071173299</v>
      </c>
    </row>
    <row r="50" spans="1:8" x14ac:dyDescent="0.2">
      <c r="B50" s="347" t="s">
        <v>147</v>
      </c>
      <c r="C50" s="347">
        <v>107.867</v>
      </c>
      <c r="D50" s="347">
        <v>0.84240819705418402</v>
      </c>
      <c r="E50" s="367">
        <v>19.352307462252199</v>
      </c>
      <c r="F50" s="367">
        <v>18.600627457198101</v>
      </c>
      <c r="G50" s="367">
        <v>22.9726010857032</v>
      </c>
      <c r="H50" s="367">
        <v>22.080302069997199</v>
      </c>
    </row>
    <row r="51" spans="1:8" x14ac:dyDescent="0.2">
      <c r="B51" s="347" t="s">
        <v>148</v>
      </c>
      <c r="C51" s="347">
        <v>108.114</v>
      </c>
      <c r="D51" s="347">
        <v>0.84433719132186902</v>
      </c>
      <c r="E51" s="367">
        <v>19.215378131058799</v>
      </c>
      <c r="F51" s="367">
        <v>18.535020116818199</v>
      </c>
      <c r="G51" s="367">
        <v>22.7579435426453</v>
      </c>
      <c r="H51" s="367">
        <v>21.952154076975301</v>
      </c>
    </row>
    <row r="52" spans="1:8" x14ac:dyDescent="0.2">
      <c r="B52" s="347" t="s">
        <v>149</v>
      </c>
      <c r="C52" s="347">
        <v>108.774</v>
      </c>
      <c r="D52" s="347">
        <v>0.84949158896021704</v>
      </c>
      <c r="E52" s="367">
        <v>19.0440042103472</v>
      </c>
      <c r="F52" s="367">
        <v>18.392541717000199</v>
      </c>
      <c r="G52" s="367">
        <v>22.4181197999349</v>
      </c>
      <c r="H52" s="367">
        <v>21.651234639665802</v>
      </c>
    </row>
    <row r="53" spans="1:8" x14ac:dyDescent="0.2">
      <c r="B53" s="347" t="s">
        <v>150</v>
      </c>
      <c r="C53" s="347">
        <v>108.85599999999999</v>
      </c>
      <c r="D53" s="347">
        <v>0.85013198381831501</v>
      </c>
      <c r="E53" s="367">
        <v>18.298773726712302</v>
      </c>
      <c r="F53" s="367">
        <v>17.721554810542202</v>
      </c>
      <c r="G53" s="367">
        <v>21.524626852085301</v>
      </c>
      <c r="H53" s="367">
        <v>20.845651202236802</v>
      </c>
    </row>
    <row r="54" spans="1:8" x14ac:dyDescent="0.2">
      <c r="B54" s="347" t="s">
        <v>151</v>
      </c>
      <c r="C54" s="347">
        <v>109.271</v>
      </c>
      <c r="D54" s="347">
        <v>0.85337300657576198</v>
      </c>
      <c r="E54" s="367">
        <v>18.441531287921698</v>
      </c>
      <c r="F54" s="367">
        <v>17.913536170770701</v>
      </c>
      <c r="G54" s="367">
        <v>21.6101647765027</v>
      </c>
      <c r="H54" s="367">
        <v>20.991449263963101</v>
      </c>
    </row>
    <row r="55" spans="1:8" x14ac:dyDescent="0.2">
      <c r="A55" s="347" t="s">
        <v>464</v>
      </c>
      <c r="B55" s="347" t="s">
        <v>140</v>
      </c>
      <c r="C55" s="347">
        <v>110.21</v>
      </c>
      <c r="D55" s="347">
        <v>0.86070630867032205</v>
      </c>
      <c r="E55" s="367">
        <v>19.407933711383599</v>
      </c>
      <c r="F55" s="367">
        <v>18.924396070714401</v>
      </c>
      <c r="G55" s="367">
        <v>22.548845658359699</v>
      </c>
      <c r="H55" s="367">
        <v>21.987053981224001</v>
      </c>
    </row>
    <row r="56" spans="1:8" x14ac:dyDescent="0.2">
      <c r="B56" s="347" t="s">
        <v>141</v>
      </c>
      <c r="C56" s="347">
        <v>110.907</v>
      </c>
      <c r="D56" s="347">
        <v>0.86614966496415402</v>
      </c>
      <c r="E56" s="367">
        <v>20.2074004150879</v>
      </c>
      <c r="F56" s="367">
        <v>19.7505008653741</v>
      </c>
      <c r="G56" s="367">
        <v>23.330148624977099</v>
      </c>
      <c r="H56" s="367">
        <v>22.8026421579134</v>
      </c>
    </row>
    <row r="57" spans="1:8" x14ac:dyDescent="0.2">
      <c r="B57" s="347" t="s">
        <v>142</v>
      </c>
      <c r="C57" s="347">
        <v>111.824</v>
      </c>
      <c r="D57" s="347">
        <v>0.87331115380410196</v>
      </c>
      <c r="E57" s="367">
        <v>20.696419481761101</v>
      </c>
      <c r="F57" s="367">
        <v>20.1058595572337</v>
      </c>
      <c r="G57" s="367">
        <v>23.698792110473399</v>
      </c>
      <c r="H57" s="367">
        <v>23.022561282600801</v>
      </c>
    </row>
    <row r="58" spans="1:8" x14ac:dyDescent="0.2">
      <c r="B58" s="347" t="s">
        <v>143</v>
      </c>
      <c r="C58" s="347">
        <v>112.19</v>
      </c>
      <c r="D58" s="347">
        <v>0.87616950158536799</v>
      </c>
      <c r="E58" s="367">
        <v>20.730829735878501</v>
      </c>
      <c r="F58" s="367">
        <v>20.187252266965601</v>
      </c>
      <c r="G58" s="367">
        <v>23.660752512347798</v>
      </c>
      <c r="H58" s="367">
        <v>23.0403503322567</v>
      </c>
    </row>
    <row r="59" spans="1:8" x14ac:dyDescent="0.2">
      <c r="B59" s="347" t="s">
        <v>144</v>
      </c>
      <c r="C59" s="347">
        <v>112.419</v>
      </c>
      <c r="D59" s="347">
        <v>0.87795792137200701</v>
      </c>
      <c r="E59" s="367">
        <v>20.784416803161701</v>
      </c>
      <c r="F59" s="367">
        <v>20.223854833905801</v>
      </c>
      <c r="G59" s="367">
        <v>23.673591065368299</v>
      </c>
      <c r="H59" s="367">
        <v>23.035107197736099</v>
      </c>
    </row>
    <row r="60" spans="1:8" x14ac:dyDescent="0.2">
      <c r="B60" s="347" t="s">
        <v>145</v>
      </c>
      <c r="C60" s="347">
        <v>113.018</v>
      </c>
      <c r="D60" s="347">
        <v>0.88263592771347799</v>
      </c>
      <c r="E60" s="367">
        <v>20.786572084234201</v>
      </c>
      <c r="F60" s="367">
        <v>20.269044206434099</v>
      </c>
      <c r="G60" s="367">
        <v>23.550561937902401</v>
      </c>
      <c r="H60" s="367">
        <v>22.9642183940351</v>
      </c>
    </row>
    <row r="61" spans="1:8" x14ac:dyDescent="0.2">
      <c r="B61" s="347" t="s">
        <v>146</v>
      </c>
      <c r="C61" s="347">
        <v>113.682</v>
      </c>
      <c r="D61" s="347">
        <v>0.88782156412539204</v>
      </c>
      <c r="E61" s="367">
        <v>20.703444618766301</v>
      </c>
      <c r="F61" s="367">
        <v>20.283476997007099</v>
      </c>
      <c r="G61" s="367">
        <v>23.319375711674201</v>
      </c>
      <c r="H61" s="367">
        <v>22.846344149106901</v>
      </c>
    </row>
    <row r="62" spans="1:8" x14ac:dyDescent="0.2">
      <c r="B62" s="347" t="s">
        <v>147</v>
      </c>
      <c r="C62" s="347">
        <v>113.899</v>
      </c>
      <c r="D62" s="347">
        <v>0.88951626759133395</v>
      </c>
      <c r="E62" s="367">
        <v>20.6232831107389</v>
      </c>
      <c r="F62" s="367">
        <v>20.302700509696901</v>
      </c>
      <c r="G62" s="367">
        <v>23.184829622715501</v>
      </c>
      <c r="H62" s="367">
        <v>22.824428567982601</v>
      </c>
    </row>
    <row r="63" spans="1:8" x14ac:dyDescent="0.2">
      <c r="B63" s="347" t="s">
        <v>148</v>
      </c>
      <c r="C63" s="347">
        <v>114.601</v>
      </c>
      <c r="D63" s="347">
        <v>0.89499867235212305</v>
      </c>
      <c r="E63" s="367">
        <v>20.546471879437199</v>
      </c>
      <c r="F63" s="367">
        <v>20.189056552793598</v>
      </c>
      <c r="G63" s="367">
        <v>22.9569858751182</v>
      </c>
      <c r="H63" s="367">
        <v>22.557638549044199</v>
      </c>
    </row>
    <row r="64" spans="1:8" x14ac:dyDescent="0.2">
      <c r="B64" s="347" t="s">
        <v>149</v>
      </c>
      <c r="C64" s="347">
        <v>115.56100000000001</v>
      </c>
      <c r="D64" s="347">
        <v>0.90249597800790304</v>
      </c>
      <c r="E64" s="367">
        <v>20.459216329717201</v>
      </c>
      <c r="F64" s="367">
        <v>20.127537314709301</v>
      </c>
      <c r="G64" s="367">
        <v>22.669592805141601</v>
      </c>
      <c r="H64" s="367">
        <v>22.302079793349499</v>
      </c>
    </row>
    <row r="65" spans="1:8" x14ac:dyDescent="0.2">
      <c r="B65" s="347" t="s">
        <v>150</v>
      </c>
      <c r="C65" s="347">
        <v>116.884</v>
      </c>
      <c r="D65" s="347">
        <v>0.91282820236477502</v>
      </c>
      <c r="E65" s="367">
        <v>20.4366281700018</v>
      </c>
      <c r="F65" s="367">
        <v>20.0649044777706</v>
      </c>
      <c r="G65" s="367">
        <v>22.388252375483798</v>
      </c>
      <c r="H65" s="367">
        <v>21.981030412722099</v>
      </c>
    </row>
    <row r="66" spans="1:8" x14ac:dyDescent="0.2">
      <c r="B66" s="347" t="s">
        <v>151</v>
      </c>
      <c r="C66" s="347">
        <v>117.30800000000001</v>
      </c>
      <c r="D66" s="347">
        <v>0.91613951236274505</v>
      </c>
      <c r="E66" s="367">
        <v>20.777291779911401</v>
      </c>
      <c r="F66" s="367">
        <v>20.276357755143799</v>
      </c>
      <c r="G66" s="367">
        <v>22.679178770847098</v>
      </c>
      <c r="H66" s="367">
        <v>22.1323908438908</v>
      </c>
    </row>
    <row r="67" spans="1:8" x14ac:dyDescent="0.2">
      <c r="A67" s="347" t="s">
        <v>779</v>
      </c>
      <c r="B67" s="347" t="s">
        <v>140</v>
      </c>
      <c r="C67" s="347">
        <v>118.002</v>
      </c>
      <c r="D67" s="347">
        <v>0.92155943957640196</v>
      </c>
      <c r="E67" s="367">
        <v>21.171153207334399</v>
      </c>
      <c r="F67" s="367">
        <v>20.6509258006312</v>
      </c>
      <c r="G67" s="367">
        <v>22.973182518824601</v>
      </c>
      <c r="H67" s="367">
        <v>22.408674811169501</v>
      </c>
    </row>
    <row r="68" spans="1:8" x14ac:dyDescent="0.2">
      <c r="B68" s="347" t="s">
        <v>141</v>
      </c>
      <c r="C68" s="347">
        <v>118.98099999999999</v>
      </c>
      <c r="D68" s="347">
        <v>0.92920512940661903</v>
      </c>
      <c r="E68" s="367">
        <v>21.348090005392599</v>
      </c>
      <c r="F68" s="367">
        <v>20.852547586578002</v>
      </c>
      <c r="G68" s="367">
        <v>22.974571846181401</v>
      </c>
      <c r="H68" s="367">
        <v>22.441274726813301</v>
      </c>
    </row>
    <row r="69" spans="1:8" x14ac:dyDescent="0.2">
      <c r="B69" s="347" t="s">
        <v>142</v>
      </c>
      <c r="C69" s="347">
        <v>120.15900000000001</v>
      </c>
      <c r="D69" s="347">
        <v>0.93840494822173304</v>
      </c>
      <c r="E69" s="367">
        <v>21.9101389749714</v>
      </c>
      <c r="F69" s="367">
        <v>21.276107201715298</v>
      </c>
      <c r="G69" s="367">
        <v>23.348277325786601</v>
      </c>
      <c r="H69" s="367">
        <v>22.672628956223299</v>
      </c>
    </row>
    <row r="70" spans="1:8" x14ac:dyDescent="0.2">
      <c r="B70" s="347" t="s">
        <v>143</v>
      </c>
      <c r="C70" s="347">
        <v>120.809</v>
      </c>
      <c r="D70" s="347">
        <v>0.94348124892616703</v>
      </c>
      <c r="E70" s="367">
        <v>22.1314881199953</v>
      </c>
      <c r="F70" s="367">
        <v>21.474077446438098</v>
      </c>
      <c r="G70" s="367">
        <v>23.4572633480363</v>
      </c>
      <c r="H70" s="367">
        <v>22.7604708316981</v>
      </c>
    </row>
    <row r="71" spans="1:8" x14ac:dyDescent="0.2">
      <c r="B71" s="347" t="s">
        <v>144</v>
      </c>
      <c r="C71" s="347">
        <v>121.02200000000001</v>
      </c>
      <c r="D71" s="347">
        <v>0.94514471361854302</v>
      </c>
      <c r="E71" s="367">
        <v>22.338542680459302</v>
      </c>
      <c r="F71" s="367">
        <v>21.660877728166799</v>
      </c>
      <c r="G71" s="367">
        <v>23.635050123631199</v>
      </c>
      <c r="H71" s="367">
        <v>22.918054151979302</v>
      </c>
    </row>
    <row r="72" spans="1:8" x14ac:dyDescent="0.2">
      <c r="B72" s="347" t="s">
        <v>145</v>
      </c>
      <c r="C72" s="347">
        <v>122.044</v>
      </c>
      <c r="D72" s="347">
        <v>0.95312622026459204</v>
      </c>
      <c r="E72" s="367">
        <v>22.5843976774147</v>
      </c>
      <c r="F72" s="367">
        <v>21.855251581766399</v>
      </c>
      <c r="G72" s="367">
        <v>23.695075423636101</v>
      </c>
      <c r="H72" s="367">
        <v>22.930070663357998</v>
      </c>
    </row>
    <row r="73" spans="1:8" x14ac:dyDescent="0.2">
      <c r="B73" s="347" t="s">
        <v>146</v>
      </c>
      <c r="C73" s="347">
        <v>122.94799999999999</v>
      </c>
      <c r="D73" s="347">
        <v>0.96018618309045201</v>
      </c>
      <c r="E73" s="367">
        <v>22.540508142899</v>
      </c>
      <c r="F73" s="367">
        <v>21.832787439704699</v>
      </c>
      <c r="G73" s="367">
        <v>23.475143196031201</v>
      </c>
      <c r="H73" s="367">
        <v>22.738077077337</v>
      </c>
    </row>
    <row r="74" spans="1:8" x14ac:dyDescent="0.2">
      <c r="B74" s="347" t="s">
        <v>147</v>
      </c>
      <c r="C74" s="347">
        <v>123.803</v>
      </c>
      <c r="D74" s="347">
        <v>0.96686347094013103</v>
      </c>
      <c r="E74" s="367">
        <v>22.514728752485599</v>
      </c>
      <c r="F74" s="367">
        <v>21.931379001352902</v>
      </c>
      <c r="G74" s="367">
        <v>23.2863578252609</v>
      </c>
      <c r="H74" s="367">
        <v>22.683015400331399</v>
      </c>
    </row>
    <row r="75" spans="1:8" x14ac:dyDescent="0.2">
      <c r="B75" s="347" t="s">
        <v>148</v>
      </c>
      <c r="C75" s="347">
        <v>124.571</v>
      </c>
      <c r="D75" s="347">
        <v>0.97286131546475496</v>
      </c>
      <c r="E75" s="367">
        <v>22.177115486464199</v>
      </c>
      <c r="F75" s="367">
        <v>21.6942532303975</v>
      </c>
      <c r="G75" s="367">
        <v>22.795762493516101</v>
      </c>
      <c r="H75" s="367">
        <v>22.299430438380298</v>
      </c>
    </row>
    <row r="76" spans="1:8" x14ac:dyDescent="0.2">
      <c r="B76" s="347" t="s">
        <v>149</v>
      </c>
      <c r="C76" s="347">
        <v>125.276</v>
      </c>
      <c r="D76" s="347">
        <v>0.978367149305718</v>
      </c>
      <c r="E76" s="367">
        <v>22.4121530526896</v>
      </c>
      <c r="F76" s="367">
        <v>21.893132641486801</v>
      </c>
      <c r="G76" s="367">
        <v>22.907712169806601</v>
      </c>
      <c r="H76" s="367">
        <v>22.3772156056373</v>
      </c>
    </row>
    <row r="77" spans="1:8" x14ac:dyDescent="0.2">
      <c r="B77" s="347" t="s">
        <v>150</v>
      </c>
      <c r="C77" s="347">
        <v>125.997</v>
      </c>
      <c r="D77" s="347">
        <v>0.98399793824094495</v>
      </c>
      <c r="E77" s="367">
        <v>22.369370548367701</v>
      </c>
      <c r="F77" s="367">
        <v>21.789423268410001</v>
      </c>
      <c r="G77" s="367">
        <v>22.733147783171798</v>
      </c>
      <c r="H77" s="367">
        <v>22.143769231226401</v>
      </c>
    </row>
    <row r="78" spans="1:8" x14ac:dyDescent="0.2">
      <c r="B78" s="347" t="s">
        <v>151</v>
      </c>
      <c r="C78" s="347">
        <v>126.47799999999999</v>
      </c>
      <c r="D78" s="347">
        <v>0.98775440076222598</v>
      </c>
      <c r="E78" s="367">
        <v>22.0885742442224</v>
      </c>
      <c r="F78" s="367">
        <v>21.501598614256601</v>
      </c>
      <c r="G78" s="367">
        <v>22.362415421462199</v>
      </c>
      <c r="H78" s="367">
        <v>21.768162812197399</v>
      </c>
    </row>
    <row r="79" spans="1:8" x14ac:dyDescent="0.2">
      <c r="A79" s="347" t="s">
        <v>1237</v>
      </c>
      <c r="B79" s="347" t="s">
        <v>140</v>
      </c>
      <c r="C79" s="347">
        <v>127.336</v>
      </c>
      <c r="D79" s="347">
        <v>0.99445511769207995</v>
      </c>
      <c r="E79" s="367">
        <v>22.326178861947799</v>
      </c>
      <c r="F79" s="367">
        <v>21.760657387559998</v>
      </c>
      <c r="G79" s="367">
        <v>22.450665157983401</v>
      </c>
      <c r="H79" s="367">
        <v>21.881990449264201</v>
      </c>
    </row>
    <row r="80" spans="1:8" x14ac:dyDescent="0.2">
      <c r="B80" s="347" t="s">
        <v>141</v>
      </c>
      <c r="C80" s="347">
        <v>128.04599999999999</v>
      </c>
      <c r="D80" s="347">
        <v>1</v>
      </c>
      <c r="E80" s="367">
        <v>22.392877919212498</v>
      </c>
      <c r="F80" s="367">
        <v>21.789886465647701</v>
      </c>
      <c r="G80" s="367">
        <v>22.392877919212498</v>
      </c>
      <c r="H80" s="367">
        <v>21.789886465647701</v>
      </c>
    </row>
  </sheetData>
  <mergeCells count="1">
    <mergeCell ref="H1:I1"/>
  </mergeCells>
  <hyperlinks>
    <hyperlink ref="H1:I1" location="Index!A1" display="Regresar al Índice" xr:uid="{1918342D-9263-44F9-B199-ED8B64DC2556}"/>
  </hyperlink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BFE32-3160-48D3-9FD7-3787254CBDBA}">
  <sheetPr codeName="Hoja107"/>
  <dimension ref="A1:I80"/>
  <sheetViews>
    <sheetView workbookViewId="0">
      <selection activeCell="A2" sqref="A2"/>
    </sheetView>
  </sheetViews>
  <sheetFormatPr baseColWidth="10" defaultRowHeight="12.75" x14ac:dyDescent="0.2"/>
  <cols>
    <col min="1" max="1" width="90.7109375" style="347" customWidth="1"/>
    <col min="2" max="2" width="3.7109375" style="347" customWidth="1"/>
    <col min="3" max="8" width="11.7109375" style="347" customWidth="1"/>
    <col min="9" max="17" width="9.140625" style="347" customWidth="1"/>
    <col min="18" max="16384" width="11.42578125" style="347"/>
  </cols>
  <sheetData>
    <row r="1" spans="1:9" x14ac:dyDescent="0.2">
      <c r="A1" s="107" t="s">
        <v>1843</v>
      </c>
      <c r="B1" s="347" t="s">
        <v>54</v>
      </c>
      <c r="C1" s="347" t="s">
        <v>54</v>
      </c>
      <c r="D1" s="347" t="s">
        <v>54</v>
      </c>
      <c r="E1" s="347" t="s">
        <v>54</v>
      </c>
      <c r="F1" s="347" t="s">
        <v>54</v>
      </c>
      <c r="G1" s="347" t="s">
        <v>54</v>
      </c>
      <c r="H1" s="409" t="s">
        <v>38</v>
      </c>
      <c r="I1" s="409"/>
    </row>
    <row r="2" spans="1:9" x14ac:dyDescent="0.2">
      <c r="A2" s="347" t="s">
        <v>152</v>
      </c>
      <c r="B2" s="347" t="s">
        <v>54</v>
      </c>
      <c r="C2" s="347" t="s">
        <v>54</v>
      </c>
      <c r="D2" s="347" t="s">
        <v>54</v>
      </c>
      <c r="E2" s="347" t="s">
        <v>54</v>
      </c>
      <c r="F2" s="347" t="s">
        <v>54</v>
      </c>
      <c r="G2" s="347" t="s">
        <v>54</v>
      </c>
      <c r="H2" s="347" t="s">
        <v>54</v>
      </c>
    </row>
    <row r="6" spans="1:9" x14ac:dyDescent="0.2">
      <c r="A6" s="347" t="s">
        <v>451</v>
      </c>
      <c r="B6" s="347" t="s">
        <v>576</v>
      </c>
      <c r="C6" s="347" t="s">
        <v>577</v>
      </c>
      <c r="D6" s="347" t="s">
        <v>578</v>
      </c>
      <c r="E6" s="347" t="s">
        <v>0</v>
      </c>
      <c r="F6" s="347" t="s">
        <v>1</v>
      </c>
      <c r="G6" s="347" t="s">
        <v>751</v>
      </c>
      <c r="H6" s="347" t="s">
        <v>752</v>
      </c>
    </row>
    <row r="7" spans="1:9" x14ac:dyDescent="0.2">
      <c r="A7" s="347" t="s">
        <v>77</v>
      </c>
      <c r="B7" s="347" t="s">
        <v>140</v>
      </c>
      <c r="C7" s="347">
        <v>93.603882444858499</v>
      </c>
      <c r="D7" s="347">
        <v>0.73101762214249999</v>
      </c>
      <c r="E7" s="367">
        <v>18.304750999844799</v>
      </c>
      <c r="F7" s="367">
        <v>17.8167725639798</v>
      </c>
      <c r="G7" s="367">
        <v>25.040095403167498</v>
      </c>
      <c r="H7" s="367">
        <v>24.3725623354491</v>
      </c>
    </row>
    <row r="8" spans="1:9" x14ac:dyDescent="0.2">
      <c r="B8" s="347" t="s">
        <v>141</v>
      </c>
      <c r="C8" s="347">
        <v>94.1447803353567</v>
      </c>
      <c r="D8" s="347">
        <v>0.73524186882336595</v>
      </c>
      <c r="E8" s="367">
        <v>18.292751290365601</v>
      </c>
      <c r="F8" s="367">
        <v>17.7165134606824</v>
      </c>
      <c r="G8" s="367">
        <v>24.8799096814768</v>
      </c>
      <c r="H8" s="367">
        <v>24.0961705418582</v>
      </c>
    </row>
    <row r="9" spans="1:9" x14ac:dyDescent="0.2">
      <c r="B9" s="347" t="s">
        <v>142</v>
      </c>
      <c r="C9" s="347">
        <v>94.722489332291602</v>
      </c>
      <c r="D9" s="347">
        <v>0.73975359895890203</v>
      </c>
      <c r="E9" s="367">
        <v>18.2049051372082</v>
      </c>
      <c r="F9" s="367">
        <v>17.6380595611068</v>
      </c>
      <c r="G9" s="367">
        <v>24.609417463908201</v>
      </c>
      <c r="H9" s="367">
        <v>23.843154782795001</v>
      </c>
    </row>
    <row r="10" spans="1:9" x14ac:dyDescent="0.2">
      <c r="B10" s="347" t="s">
        <v>143</v>
      </c>
      <c r="C10" s="347">
        <v>94.838932628162794</v>
      </c>
      <c r="D10" s="347">
        <v>0.74066298539714504</v>
      </c>
      <c r="E10" s="367">
        <v>18.1811923048406</v>
      </c>
      <c r="F10" s="367">
        <v>17.601157731083401</v>
      </c>
      <c r="G10" s="367">
        <v>24.547186322659002</v>
      </c>
      <c r="H10" s="367">
        <v>23.764057443272399</v>
      </c>
    </row>
    <row r="11" spans="1:9" x14ac:dyDescent="0.2">
      <c r="B11" s="347" t="s">
        <v>144</v>
      </c>
      <c r="C11" s="347">
        <v>94.725494320572096</v>
      </c>
      <c r="D11" s="347">
        <v>0.73977706699601797</v>
      </c>
      <c r="E11" s="367">
        <v>18.108295383600399</v>
      </c>
      <c r="F11" s="367">
        <v>17.531369362613201</v>
      </c>
      <c r="G11" s="367">
        <v>24.478043712725501</v>
      </c>
      <c r="H11" s="367">
        <v>23.698179011958501</v>
      </c>
    </row>
    <row r="12" spans="1:9" x14ac:dyDescent="0.2">
      <c r="B12" s="347" t="s">
        <v>145</v>
      </c>
      <c r="C12" s="347">
        <v>94.963639641805401</v>
      </c>
      <c r="D12" s="347">
        <v>0.74163690893745504</v>
      </c>
      <c r="E12" s="367">
        <v>17.9783785441807</v>
      </c>
      <c r="F12" s="367">
        <v>17.403503717607499</v>
      </c>
      <c r="G12" s="367">
        <v>24.241483032362002</v>
      </c>
      <c r="H12" s="367">
        <v>23.466339805743399</v>
      </c>
    </row>
    <row r="13" spans="1:9" x14ac:dyDescent="0.2">
      <c r="B13" s="347" t="s">
        <v>146</v>
      </c>
      <c r="C13" s="347">
        <v>95.322735741330604</v>
      </c>
      <c r="D13" s="347">
        <v>0.74444133937280799</v>
      </c>
      <c r="E13" s="367">
        <v>17.8771113713502</v>
      </c>
      <c r="F13" s="367">
        <v>17.3030561538725</v>
      </c>
      <c r="G13" s="367">
        <v>24.0141303630609</v>
      </c>
      <c r="H13" s="367">
        <v>23.243008197865901</v>
      </c>
    </row>
    <row r="14" spans="1:9" x14ac:dyDescent="0.2">
      <c r="B14" s="347" t="s">
        <v>147</v>
      </c>
      <c r="C14" s="347">
        <v>95.793767654306095</v>
      </c>
      <c r="D14" s="347">
        <v>0.74811995419072896</v>
      </c>
      <c r="E14" s="367">
        <v>17.9545830945797</v>
      </c>
      <c r="F14" s="367">
        <v>17.3895679098543</v>
      </c>
      <c r="G14" s="367">
        <v>23.999604600844901</v>
      </c>
      <c r="H14" s="367">
        <v>23.244357823158499</v>
      </c>
    </row>
    <row r="15" spans="1:9" x14ac:dyDescent="0.2">
      <c r="B15" s="347" t="s">
        <v>148</v>
      </c>
      <c r="C15" s="347">
        <v>96.093515235290596</v>
      </c>
      <c r="D15" s="347">
        <v>0.75046089089304302</v>
      </c>
      <c r="E15" s="367">
        <v>18.2042669066836</v>
      </c>
      <c r="F15" s="367">
        <v>17.6390110492795</v>
      </c>
      <c r="G15" s="367">
        <v>24.257449159037002</v>
      </c>
      <c r="H15" s="367">
        <v>23.504237546994901</v>
      </c>
    </row>
    <row r="16" spans="1:9" x14ac:dyDescent="0.2">
      <c r="B16" s="347" t="s">
        <v>149</v>
      </c>
      <c r="C16" s="347">
        <v>96.698269126750404</v>
      </c>
      <c r="D16" s="347">
        <v>0.75518383336262296</v>
      </c>
      <c r="E16" s="367">
        <v>18.295529773988399</v>
      </c>
      <c r="F16" s="367">
        <v>17.7402570952788</v>
      </c>
      <c r="G16" s="367">
        <v>24.226590885193399</v>
      </c>
      <c r="H16" s="367">
        <v>23.491309415730498</v>
      </c>
    </row>
    <row r="17" spans="1:8" x14ac:dyDescent="0.2">
      <c r="B17" s="347" t="s">
        <v>150</v>
      </c>
      <c r="C17" s="347">
        <v>97.695173988821495</v>
      </c>
      <c r="D17" s="347">
        <v>0.76296935467583105</v>
      </c>
      <c r="E17" s="367">
        <v>18.396479799622</v>
      </c>
      <c r="F17" s="367">
        <v>17.8530751466045</v>
      </c>
      <c r="G17" s="367">
        <v>24.111689004125498</v>
      </c>
      <c r="H17" s="367">
        <v>23.3994655711825</v>
      </c>
    </row>
    <row r="18" spans="1:8" x14ac:dyDescent="0.2">
      <c r="B18" s="347" t="s">
        <v>151</v>
      </c>
      <c r="C18" s="347">
        <v>98.272882985756297</v>
      </c>
      <c r="D18" s="347">
        <v>0.76748108481136701</v>
      </c>
      <c r="E18" s="367">
        <v>18.523943589996499</v>
      </c>
      <c r="F18" s="367">
        <v>17.975312596087701</v>
      </c>
      <c r="G18" s="367">
        <v>24.1360262247367</v>
      </c>
      <c r="H18" s="367">
        <v>23.421179950650799</v>
      </c>
    </row>
    <row r="19" spans="1:8" x14ac:dyDescent="0.2">
      <c r="A19" s="347" t="s">
        <v>78</v>
      </c>
      <c r="B19" s="347" t="s">
        <v>140</v>
      </c>
      <c r="C19" s="347">
        <v>98.794999699501204</v>
      </c>
      <c r="D19" s="347">
        <v>0.77155865626025999</v>
      </c>
      <c r="E19" s="367">
        <v>19.024288658666499</v>
      </c>
      <c r="F19" s="367">
        <v>18.457378818045701</v>
      </c>
      <c r="G19" s="367">
        <v>24.656957062573898</v>
      </c>
      <c r="H19" s="367">
        <v>23.9221978371788</v>
      </c>
    </row>
    <row r="20" spans="1:8" x14ac:dyDescent="0.2">
      <c r="B20" s="347" t="s">
        <v>141</v>
      </c>
      <c r="C20" s="347">
        <v>99.171374481639504</v>
      </c>
      <c r="D20" s="347">
        <v>0.774498027909029</v>
      </c>
      <c r="E20" s="367">
        <v>19.672678653362599</v>
      </c>
      <c r="F20" s="367">
        <v>19.000681143001199</v>
      </c>
      <c r="G20" s="367">
        <v>25.400553577230401</v>
      </c>
      <c r="H20" s="367">
        <v>24.532898029835899</v>
      </c>
    </row>
    <row r="21" spans="1:8" x14ac:dyDescent="0.2">
      <c r="B21" s="347" t="s">
        <v>142</v>
      </c>
      <c r="C21" s="347">
        <v>99.492156980587794</v>
      </c>
      <c r="D21" s="347">
        <v>0.77700324087115402</v>
      </c>
      <c r="E21" s="367">
        <v>19.833617385576499</v>
      </c>
      <c r="F21" s="367">
        <v>19.156907630994901</v>
      </c>
      <c r="G21" s="367">
        <v>25.5257846329439</v>
      </c>
      <c r="H21" s="367">
        <v>24.6548619404943</v>
      </c>
    </row>
    <row r="22" spans="1:8" x14ac:dyDescent="0.2">
      <c r="B22" s="347" t="s">
        <v>143</v>
      </c>
      <c r="C22" s="347">
        <v>99.154847046096506</v>
      </c>
      <c r="D22" s="347">
        <v>0.77436895370489101</v>
      </c>
      <c r="E22" s="367">
        <v>19.888948705648801</v>
      </c>
      <c r="F22" s="367">
        <v>19.232866862971601</v>
      </c>
      <c r="G22" s="367">
        <v>25.684072960947201</v>
      </c>
      <c r="H22" s="367">
        <v>24.8368258708641</v>
      </c>
    </row>
    <row r="23" spans="1:8" x14ac:dyDescent="0.2">
      <c r="B23" s="347" t="s">
        <v>144</v>
      </c>
      <c r="C23" s="347">
        <v>98.994080173087298</v>
      </c>
      <c r="D23" s="347">
        <v>0.77311341371918896</v>
      </c>
      <c r="E23" s="367">
        <v>20.096047236078999</v>
      </c>
      <c r="F23" s="367">
        <v>19.3941031740233</v>
      </c>
      <c r="G23" s="367">
        <v>25.993660023829602</v>
      </c>
      <c r="H23" s="367">
        <v>25.085715536514599</v>
      </c>
    </row>
    <row r="24" spans="1:8" x14ac:dyDescent="0.2">
      <c r="B24" s="347" t="s">
        <v>145</v>
      </c>
      <c r="C24" s="347">
        <v>99.376464931786799</v>
      </c>
      <c r="D24" s="347">
        <v>0.77609972144219097</v>
      </c>
      <c r="E24" s="367">
        <v>20.387638871360501</v>
      </c>
      <c r="F24" s="367">
        <v>19.613708460782501</v>
      </c>
      <c r="G24" s="367">
        <v>26.269354708020099</v>
      </c>
      <c r="H24" s="367">
        <v>25.272149852515401</v>
      </c>
    </row>
    <row r="25" spans="1:8" x14ac:dyDescent="0.2">
      <c r="B25" s="347" t="s">
        <v>146</v>
      </c>
      <c r="C25" s="347">
        <v>99.909099104513501</v>
      </c>
      <c r="D25" s="347">
        <v>0.78025943102098905</v>
      </c>
      <c r="E25" s="367">
        <v>20.651965053037301</v>
      </c>
      <c r="F25" s="367">
        <v>19.966742706737101</v>
      </c>
      <c r="G25" s="367">
        <v>26.468074888904201</v>
      </c>
      <c r="H25" s="367">
        <v>25.589876793427699</v>
      </c>
    </row>
    <row r="26" spans="1:8" x14ac:dyDescent="0.2">
      <c r="B26" s="347" t="s">
        <v>147</v>
      </c>
      <c r="C26" s="347">
        <v>100.492</v>
      </c>
      <c r="D26" s="347">
        <v>0.78481170829233204</v>
      </c>
      <c r="E26" s="367">
        <v>21.002538750951</v>
      </c>
      <c r="F26" s="367">
        <v>20.469377318415699</v>
      </c>
      <c r="G26" s="367">
        <v>26.761245441470699</v>
      </c>
      <c r="H26" s="367">
        <v>26.0818959530495</v>
      </c>
    </row>
    <row r="27" spans="1:8" x14ac:dyDescent="0.2">
      <c r="B27" s="347" t="s">
        <v>148</v>
      </c>
      <c r="C27" s="347">
        <v>100.917</v>
      </c>
      <c r="D27" s="347">
        <v>0.78813082798369305</v>
      </c>
      <c r="E27" s="367">
        <v>21.2367617556413</v>
      </c>
      <c r="F27" s="367">
        <v>20.700351267900899</v>
      </c>
      <c r="G27" s="367">
        <v>26.9457315988668</v>
      </c>
      <c r="H27" s="367">
        <v>26.2651206283346</v>
      </c>
    </row>
    <row r="28" spans="1:8" x14ac:dyDescent="0.2">
      <c r="B28" s="347" t="s">
        <v>149</v>
      </c>
      <c r="C28" s="347">
        <v>101.44</v>
      </c>
      <c r="D28" s="347">
        <v>0.79221529762741505</v>
      </c>
      <c r="E28" s="367">
        <v>21.483532211701601</v>
      </c>
      <c r="F28" s="367">
        <v>20.940549107522699</v>
      </c>
      <c r="G28" s="367">
        <v>27.118300133867798</v>
      </c>
      <c r="H28" s="367">
        <v>26.432901725373199</v>
      </c>
    </row>
    <row r="29" spans="1:8" x14ac:dyDescent="0.2">
      <c r="B29" s="347" t="s">
        <v>150</v>
      </c>
      <c r="C29" s="347">
        <v>102.303</v>
      </c>
      <c r="D29" s="347">
        <v>0.79895506302422603</v>
      </c>
      <c r="E29" s="367">
        <v>21.518779872235601</v>
      </c>
      <c r="F29" s="367">
        <v>20.9440410360925</v>
      </c>
      <c r="G29" s="367">
        <v>26.9336548050427</v>
      </c>
      <c r="H29" s="367">
        <v>26.2142916484121</v>
      </c>
    </row>
    <row r="30" spans="1:8" x14ac:dyDescent="0.2">
      <c r="B30" s="347" t="s">
        <v>151</v>
      </c>
      <c r="C30" s="347">
        <v>103.02</v>
      </c>
      <c r="D30" s="347">
        <v>0.80455461318588595</v>
      </c>
      <c r="E30" s="367">
        <v>21.284876922345301</v>
      </c>
      <c r="F30" s="367">
        <v>20.651064462578798</v>
      </c>
      <c r="G30" s="367">
        <v>26.455478066381598</v>
      </c>
      <c r="H30" s="367">
        <v>25.667697536161601</v>
      </c>
    </row>
    <row r="31" spans="1:8" x14ac:dyDescent="0.2">
      <c r="A31" s="347" t="s">
        <v>79</v>
      </c>
      <c r="B31" s="347" t="s">
        <v>140</v>
      </c>
      <c r="C31" s="347">
        <v>103.108</v>
      </c>
      <c r="D31" s="347">
        <v>0.80524186620433302</v>
      </c>
      <c r="E31" s="367">
        <v>21.106521638174598</v>
      </c>
      <c r="F31" s="367">
        <v>20.199890236574301</v>
      </c>
      <c r="G31" s="367">
        <v>26.211406192358499</v>
      </c>
      <c r="H31" s="367">
        <v>25.085494289797101</v>
      </c>
    </row>
    <row r="32" spans="1:8" x14ac:dyDescent="0.2">
      <c r="B32" s="347" t="s">
        <v>141</v>
      </c>
      <c r="C32" s="347">
        <v>103.07899999999999</v>
      </c>
      <c r="D32" s="347">
        <v>0.80501538509598103</v>
      </c>
      <c r="E32" s="367">
        <v>21.224040062011198</v>
      </c>
      <c r="F32" s="367">
        <v>20.185578709819598</v>
      </c>
      <c r="G32" s="367">
        <v>26.364763276518801</v>
      </c>
      <c r="H32" s="367">
        <v>25.074773828593202</v>
      </c>
    </row>
    <row r="33" spans="1:8" x14ac:dyDescent="0.2">
      <c r="B33" s="347" t="s">
        <v>142</v>
      </c>
      <c r="C33" s="347">
        <v>103.476</v>
      </c>
      <c r="D33" s="347">
        <v>0.80811583337238202</v>
      </c>
      <c r="E33" s="367">
        <v>21.643084682984501</v>
      </c>
      <c r="F33" s="367">
        <v>20.838610197293299</v>
      </c>
      <c r="G33" s="367">
        <v>26.7821564548053</v>
      </c>
      <c r="H33" s="367">
        <v>25.7866624272548</v>
      </c>
    </row>
    <row r="34" spans="1:8" x14ac:dyDescent="0.2">
      <c r="B34" s="347" t="s">
        <v>143</v>
      </c>
      <c r="C34" s="347">
        <v>103.53100000000001</v>
      </c>
      <c r="D34" s="347">
        <v>0.80854536650891096</v>
      </c>
      <c r="E34" s="367">
        <v>21.744275061458499</v>
      </c>
      <c r="F34" s="367">
        <v>20.941999805617201</v>
      </c>
      <c r="G34" s="367">
        <v>26.893079797543901</v>
      </c>
      <c r="H34" s="367">
        <v>25.900834601327698</v>
      </c>
    </row>
    <row r="35" spans="1:8" x14ac:dyDescent="0.2">
      <c r="B35" s="347" t="s">
        <v>144</v>
      </c>
      <c r="C35" s="347">
        <v>103.233</v>
      </c>
      <c r="D35" s="347">
        <v>0.80621807787826305</v>
      </c>
      <c r="E35" s="367">
        <v>21.766378688694498</v>
      </c>
      <c r="F35" s="367">
        <v>20.946684539063199</v>
      </c>
      <c r="G35" s="367">
        <v>26.9981277844544</v>
      </c>
      <c r="H35" s="367">
        <v>25.981412615044398</v>
      </c>
    </row>
    <row r="36" spans="1:8" x14ac:dyDescent="0.2">
      <c r="B36" s="347" t="s">
        <v>145</v>
      </c>
      <c r="C36" s="347">
        <v>103.29900000000001</v>
      </c>
      <c r="D36" s="347">
        <v>0.806733517642097</v>
      </c>
      <c r="E36" s="367">
        <v>21.750355039393</v>
      </c>
      <c r="F36" s="367">
        <v>20.9520787833364</v>
      </c>
      <c r="G36" s="367">
        <v>26.961015705613001</v>
      </c>
      <c r="H36" s="367">
        <v>25.971499045403</v>
      </c>
    </row>
    <row r="37" spans="1:8" x14ac:dyDescent="0.2">
      <c r="B37" s="347" t="s">
        <v>146</v>
      </c>
      <c r="C37" s="347">
        <v>103.687</v>
      </c>
      <c r="D37" s="347">
        <v>0.80976367867797505</v>
      </c>
      <c r="E37" s="367">
        <v>21.764494735663401</v>
      </c>
      <c r="F37" s="367">
        <v>20.966359350314502</v>
      </c>
      <c r="G37" s="367">
        <v>26.877588250433998</v>
      </c>
      <c r="H37" s="367">
        <v>25.8919483577533</v>
      </c>
    </row>
    <row r="38" spans="1:8" x14ac:dyDescent="0.2">
      <c r="B38" s="347" t="s">
        <v>147</v>
      </c>
      <c r="C38" s="347">
        <v>103.67</v>
      </c>
      <c r="D38" s="347">
        <v>0.80963091389032105</v>
      </c>
      <c r="E38" s="367">
        <v>21.747309264843199</v>
      </c>
      <c r="F38" s="367">
        <v>20.944220147738399</v>
      </c>
      <c r="G38" s="367">
        <v>26.860769384837599</v>
      </c>
      <c r="H38" s="367">
        <v>25.8688493589014</v>
      </c>
    </row>
    <row r="39" spans="1:8" x14ac:dyDescent="0.2">
      <c r="B39" s="347" t="s">
        <v>148</v>
      </c>
      <c r="C39" s="347">
        <v>103.94199999999999</v>
      </c>
      <c r="D39" s="347">
        <v>0.81175515049279201</v>
      </c>
      <c r="E39" s="367">
        <v>21.753996962319899</v>
      </c>
      <c r="F39" s="367">
        <v>20.9440418045859</v>
      </c>
      <c r="G39" s="367">
        <v>26.798717506274802</v>
      </c>
      <c r="H39" s="367">
        <v>25.800934914760202</v>
      </c>
    </row>
    <row r="40" spans="1:8" x14ac:dyDescent="0.2">
      <c r="B40" s="347" t="s">
        <v>149</v>
      </c>
      <c r="C40" s="347">
        <v>104.503</v>
      </c>
      <c r="D40" s="347">
        <v>0.81613638848538805</v>
      </c>
      <c r="E40" s="367">
        <v>21.745397300140802</v>
      </c>
      <c r="F40" s="367">
        <v>20.892977023114302</v>
      </c>
      <c r="G40" s="367">
        <v>26.644317796559299</v>
      </c>
      <c r="H40" s="367">
        <v>25.599859677728801</v>
      </c>
    </row>
    <row r="41" spans="1:8" x14ac:dyDescent="0.2">
      <c r="B41" s="347" t="s">
        <v>150</v>
      </c>
      <c r="C41" s="347">
        <v>105.346</v>
      </c>
      <c r="D41" s="347">
        <v>0.82271996001436998</v>
      </c>
      <c r="E41" s="367">
        <v>21.709391924084802</v>
      </c>
      <c r="F41" s="367">
        <v>20.730972049745599</v>
      </c>
      <c r="G41" s="367">
        <v>26.387340746790201</v>
      </c>
      <c r="H41" s="367">
        <v>25.1980905500135</v>
      </c>
    </row>
    <row r="42" spans="1:8" x14ac:dyDescent="0.2">
      <c r="B42" s="347" t="s">
        <v>151</v>
      </c>
      <c r="C42" s="347">
        <v>105.934</v>
      </c>
      <c r="D42" s="347">
        <v>0.82731205972853505</v>
      </c>
      <c r="E42" s="367">
        <v>21.760670042574901</v>
      </c>
      <c r="F42" s="367">
        <v>20.776717092973499</v>
      </c>
      <c r="G42" s="367">
        <v>26.302856082764201</v>
      </c>
      <c r="H42" s="367">
        <v>25.1135189541308</v>
      </c>
    </row>
    <row r="43" spans="1:8" x14ac:dyDescent="0.2">
      <c r="A43" s="347" t="s">
        <v>80</v>
      </c>
      <c r="B43" s="347" t="s">
        <v>140</v>
      </c>
      <c r="C43" s="347">
        <v>106.447</v>
      </c>
      <c r="D43" s="347">
        <v>0.83131843243834302</v>
      </c>
      <c r="E43" s="367">
        <v>21.810516789534901</v>
      </c>
      <c r="F43" s="367">
        <v>20.827147521872998</v>
      </c>
      <c r="G43" s="367">
        <v>26.236055810241599</v>
      </c>
      <c r="H43" s="367">
        <v>25.053152569689601</v>
      </c>
    </row>
    <row r="44" spans="1:8" x14ac:dyDescent="0.2">
      <c r="B44" s="347" t="s">
        <v>141</v>
      </c>
      <c r="C44" s="347">
        <v>106.889</v>
      </c>
      <c r="D44" s="347">
        <v>0.83477031691735804</v>
      </c>
      <c r="E44" s="367">
        <v>21.5328682302756</v>
      </c>
      <c r="F44" s="367">
        <v>20.506375511637302</v>
      </c>
      <c r="G44" s="367">
        <v>25.794961552768498</v>
      </c>
      <c r="H44" s="367">
        <v>24.565290710579301</v>
      </c>
    </row>
    <row r="45" spans="1:8" x14ac:dyDescent="0.2">
      <c r="B45" s="347" t="s">
        <v>142</v>
      </c>
      <c r="C45" s="347">
        <v>106.83799999999999</v>
      </c>
      <c r="D45" s="347">
        <v>0.83437202255439402</v>
      </c>
      <c r="E45" s="367">
        <v>20.1297724134579</v>
      </c>
      <c r="F45" s="367">
        <v>19.108611289763399</v>
      </c>
      <c r="G45" s="367">
        <v>24.125656025511802</v>
      </c>
      <c r="H45" s="367">
        <v>22.901788139136301</v>
      </c>
    </row>
    <row r="46" spans="1:8" x14ac:dyDescent="0.2">
      <c r="B46" s="347" t="s">
        <v>143</v>
      </c>
      <c r="C46" s="347">
        <v>105.755</v>
      </c>
      <c r="D46" s="347">
        <v>0.82591412461146796</v>
      </c>
      <c r="E46" s="367">
        <v>17.277065919848901</v>
      </c>
      <c r="F46" s="367">
        <v>16.444850437266801</v>
      </c>
      <c r="G46" s="367">
        <v>20.918719519388901</v>
      </c>
      <c r="H46" s="367">
        <v>19.911089963503098</v>
      </c>
    </row>
    <row r="47" spans="1:8" x14ac:dyDescent="0.2">
      <c r="B47" s="347" t="s">
        <v>144</v>
      </c>
      <c r="C47" s="347">
        <v>106.16200000000001</v>
      </c>
      <c r="D47" s="347">
        <v>0.82909266982178298</v>
      </c>
      <c r="E47" s="367">
        <v>17.7779940960842</v>
      </c>
      <c r="F47" s="367">
        <v>17.061953767463599</v>
      </c>
      <c r="G47" s="367">
        <v>21.442710499304798</v>
      </c>
      <c r="H47" s="367">
        <v>20.579067200209501</v>
      </c>
    </row>
    <row r="48" spans="1:8" x14ac:dyDescent="0.2">
      <c r="B48" s="347" t="s">
        <v>145</v>
      </c>
      <c r="C48" s="347">
        <v>106.74299999999999</v>
      </c>
      <c r="D48" s="347">
        <v>0.83363010168220797</v>
      </c>
      <c r="E48" s="367">
        <v>18.849194387029701</v>
      </c>
      <c r="F48" s="367">
        <v>18.161831372714001</v>
      </c>
      <c r="G48" s="367">
        <v>22.610980996239601</v>
      </c>
      <c r="H48" s="367">
        <v>21.786439016614999</v>
      </c>
    </row>
    <row r="49" spans="1:8" x14ac:dyDescent="0.2">
      <c r="B49" s="347" t="s">
        <v>146</v>
      </c>
      <c r="C49" s="347">
        <v>107.444</v>
      </c>
      <c r="D49" s="347">
        <v>0.83910469674960597</v>
      </c>
      <c r="E49" s="367">
        <v>19.738074946522701</v>
      </c>
      <c r="F49" s="367">
        <v>19.076752334181599</v>
      </c>
      <c r="G49" s="367">
        <v>23.5227797234135</v>
      </c>
      <c r="H49" s="367">
        <v>22.734650882158299</v>
      </c>
    </row>
    <row r="50" spans="1:8" x14ac:dyDescent="0.2">
      <c r="B50" s="347" t="s">
        <v>147</v>
      </c>
      <c r="C50" s="347">
        <v>107.867</v>
      </c>
      <c r="D50" s="347">
        <v>0.84240819705418402</v>
      </c>
      <c r="E50" s="367">
        <v>19.716997644168</v>
      </c>
      <c r="F50" s="367">
        <v>19.0867437962678</v>
      </c>
      <c r="G50" s="367">
        <v>23.405514942893902</v>
      </c>
      <c r="H50" s="367">
        <v>22.6573576361344</v>
      </c>
    </row>
    <row r="51" spans="1:8" x14ac:dyDescent="0.2">
      <c r="B51" s="347" t="s">
        <v>148</v>
      </c>
      <c r="C51" s="347">
        <v>108.114</v>
      </c>
      <c r="D51" s="347">
        <v>0.84433719132186902</v>
      </c>
      <c r="E51" s="367">
        <v>19.605653190373101</v>
      </c>
      <c r="F51" s="367">
        <v>19.045064756374501</v>
      </c>
      <c r="G51" s="367">
        <v>23.2201700835647</v>
      </c>
      <c r="H51" s="367">
        <v>22.55623103201</v>
      </c>
    </row>
    <row r="52" spans="1:8" x14ac:dyDescent="0.2">
      <c r="B52" s="347" t="s">
        <v>149</v>
      </c>
      <c r="C52" s="347">
        <v>108.774</v>
      </c>
      <c r="D52" s="347">
        <v>0.84949158896021704</v>
      </c>
      <c r="E52" s="367">
        <v>19.4893057076745</v>
      </c>
      <c r="F52" s="367">
        <v>18.928910366778599</v>
      </c>
      <c r="G52" s="367">
        <v>22.9423174531128</v>
      </c>
      <c r="H52" s="367">
        <v>22.282634240025502</v>
      </c>
    </row>
    <row r="53" spans="1:8" x14ac:dyDescent="0.2">
      <c r="B53" s="347" t="s">
        <v>150</v>
      </c>
      <c r="C53" s="347">
        <v>108.85599999999999</v>
      </c>
      <c r="D53" s="347">
        <v>0.85013198381831501</v>
      </c>
      <c r="E53" s="367">
        <v>18.873631726388201</v>
      </c>
      <c r="F53" s="367">
        <v>18.350083498004501</v>
      </c>
      <c r="G53" s="367">
        <v>22.200825384334301</v>
      </c>
      <c r="H53" s="367">
        <v>21.584981917262098</v>
      </c>
    </row>
    <row r="54" spans="1:8" x14ac:dyDescent="0.2">
      <c r="B54" s="347" t="s">
        <v>151</v>
      </c>
      <c r="C54" s="347">
        <v>109.271</v>
      </c>
      <c r="D54" s="347">
        <v>0.85337300657576198</v>
      </c>
      <c r="E54" s="367">
        <v>18.971048182646999</v>
      </c>
      <c r="F54" s="367">
        <v>18.480435067491499</v>
      </c>
      <c r="G54" s="367">
        <v>22.2306635392302</v>
      </c>
      <c r="H54" s="367">
        <v>21.655753023693599</v>
      </c>
    </row>
    <row r="55" spans="1:8" x14ac:dyDescent="0.2">
      <c r="A55" s="347" t="s">
        <v>464</v>
      </c>
      <c r="B55" s="347" t="s">
        <v>140</v>
      </c>
      <c r="C55" s="347">
        <v>110.21</v>
      </c>
      <c r="D55" s="347">
        <v>0.86070630867032205</v>
      </c>
      <c r="E55" s="367">
        <v>19.868269186177798</v>
      </c>
      <c r="F55" s="367">
        <v>19.437621982825799</v>
      </c>
      <c r="G55" s="367">
        <v>23.0836802124428</v>
      </c>
      <c r="H55" s="367">
        <v>22.583338575564099</v>
      </c>
    </row>
    <row r="56" spans="1:8" x14ac:dyDescent="0.2">
      <c r="B56" s="347" t="s">
        <v>141</v>
      </c>
      <c r="C56" s="347">
        <v>110.907</v>
      </c>
      <c r="D56" s="347">
        <v>0.86614966496415402</v>
      </c>
      <c r="E56" s="367">
        <v>20.835731190400399</v>
      </c>
      <c r="F56" s="367">
        <v>20.419306871495301</v>
      </c>
      <c r="G56" s="367">
        <v>24.055578421614602</v>
      </c>
      <c r="H56" s="367">
        <v>23.5748020203187</v>
      </c>
    </row>
    <row r="57" spans="1:8" x14ac:dyDescent="0.2">
      <c r="B57" s="347" t="s">
        <v>142</v>
      </c>
      <c r="C57" s="347">
        <v>111.824</v>
      </c>
      <c r="D57" s="347">
        <v>0.87331115380410196</v>
      </c>
      <c r="E57" s="367">
        <v>22.180721321458801</v>
      </c>
      <c r="F57" s="367">
        <v>21.5910042147887</v>
      </c>
      <c r="G57" s="367">
        <v>25.398417534049202</v>
      </c>
      <c r="H57" s="367">
        <v>24.723151789301301</v>
      </c>
    </row>
    <row r="58" spans="1:8" x14ac:dyDescent="0.2">
      <c r="B58" s="347" t="s">
        <v>143</v>
      </c>
      <c r="C58" s="347">
        <v>112.19</v>
      </c>
      <c r="D58" s="347">
        <v>0.87616950158536799</v>
      </c>
      <c r="E58" s="367">
        <v>22.389114890420402</v>
      </c>
      <c r="F58" s="367">
        <v>21.883869239609702</v>
      </c>
      <c r="G58" s="367">
        <v>25.5534058762703</v>
      </c>
      <c r="H58" s="367">
        <v>24.976753014128398</v>
      </c>
    </row>
    <row r="59" spans="1:8" x14ac:dyDescent="0.2">
      <c r="B59" s="347" t="s">
        <v>144</v>
      </c>
      <c r="C59" s="347">
        <v>112.419</v>
      </c>
      <c r="D59" s="347">
        <v>0.87795792137200701</v>
      </c>
      <c r="E59" s="367">
        <v>22.517753399569699</v>
      </c>
      <c r="F59" s="367">
        <v>22.0150561115614</v>
      </c>
      <c r="G59" s="367">
        <v>25.647873151347198</v>
      </c>
      <c r="H59" s="367">
        <v>25.0752975463311</v>
      </c>
    </row>
    <row r="60" spans="1:8" x14ac:dyDescent="0.2">
      <c r="B60" s="347" t="s">
        <v>145</v>
      </c>
      <c r="C60" s="347">
        <v>113.018</v>
      </c>
      <c r="D60" s="347">
        <v>0.88263592771347799</v>
      </c>
      <c r="E60" s="367">
        <v>22.581968000779</v>
      </c>
      <c r="F60" s="367">
        <v>22.130901638514601</v>
      </c>
      <c r="G60" s="367">
        <v>25.5846915945049</v>
      </c>
      <c r="H60" s="367">
        <v>25.073646951859299</v>
      </c>
    </row>
    <row r="61" spans="1:8" x14ac:dyDescent="0.2">
      <c r="B61" s="347" t="s">
        <v>146</v>
      </c>
      <c r="C61" s="347">
        <v>113.682</v>
      </c>
      <c r="D61" s="347">
        <v>0.88782156412539204</v>
      </c>
      <c r="E61" s="367">
        <v>22.627222408865599</v>
      </c>
      <c r="F61" s="367">
        <v>22.208263083998801</v>
      </c>
      <c r="G61" s="367">
        <v>25.4862275519924</v>
      </c>
      <c r="H61" s="367">
        <v>25.014331687107099</v>
      </c>
    </row>
    <row r="62" spans="1:8" x14ac:dyDescent="0.2">
      <c r="B62" s="347" t="s">
        <v>147</v>
      </c>
      <c r="C62" s="347">
        <v>113.899</v>
      </c>
      <c r="D62" s="347">
        <v>0.88951626759133395</v>
      </c>
      <c r="E62" s="367">
        <v>22.668046314627201</v>
      </c>
      <c r="F62" s="367">
        <v>22.291945764375999</v>
      </c>
      <c r="G62" s="367">
        <v>25.483565776721001</v>
      </c>
      <c r="H62" s="367">
        <v>25.0607510807408</v>
      </c>
    </row>
    <row r="63" spans="1:8" x14ac:dyDescent="0.2">
      <c r="B63" s="347" t="s">
        <v>148</v>
      </c>
      <c r="C63" s="347">
        <v>114.601</v>
      </c>
      <c r="D63" s="347">
        <v>0.89499867235212305</v>
      </c>
      <c r="E63" s="367">
        <v>22.675699580471299</v>
      </c>
      <c r="F63" s="367">
        <v>22.303797954163802</v>
      </c>
      <c r="G63" s="367">
        <v>25.336014768466502</v>
      </c>
      <c r="H63" s="367">
        <v>24.920481608702001</v>
      </c>
    </row>
    <row r="64" spans="1:8" x14ac:dyDescent="0.2">
      <c r="B64" s="347" t="s">
        <v>149</v>
      </c>
      <c r="C64" s="347">
        <v>115.56100000000001</v>
      </c>
      <c r="D64" s="347">
        <v>0.90249597800790304</v>
      </c>
      <c r="E64" s="367">
        <v>22.677796853980698</v>
      </c>
      <c r="F64" s="367">
        <v>22.3590220572557</v>
      </c>
      <c r="G64" s="367">
        <v>25.127864729145699</v>
      </c>
      <c r="H64" s="367">
        <v>24.7746500838809</v>
      </c>
    </row>
    <row r="65" spans="1:8" x14ac:dyDescent="0.2">
      <c r="B65" s="347" t="s">
        <v>150</v>
      </c>
      <c r="C65" s="347">
        <v>116.884</v>
      </c>
      <c r="D65" s="347">
        <v>0.91282820236477502</v>
      </c>
      <c r="E65" s="367">
        <v>22.702372154442902</v>
      </c>
      <c r="F65" s="367">
        <v>22.282630557907499</v>
      </c>
      <c r="G65" s="367">
        <v>24.8703667301581</v>
      </c>
      <c r="H65" s="367">
        <v>24.410541326595801</v>
      </c>
    </row>
    <row r="66" spans="1:8" x14ac:dyDescent="0.2">
      <c r="B66" s="347" t="s">
        <v>151</v>
      </c>
      <c r="C66" s="347">
        <v>117.30800000000001</v>
      </c>
      <c r="D66" s="347">
        <v>0.91613951236274505</v>
      </c>
      <c r="E66" s="367">
        <v>22.9300141945325</v>
      </c>
      <c r="F66" s="367">
        <v>22.449079045557198</v>
      </c>
      <c r="G66" s="367">
        <v>25.0289545261458</v>
      </c>
      <c r="H66" s="367">
        <v>24.503996108256999</v>
      </c>
    </row>
    <row r="67" spans="1:8" x14ac:dyDescent="0.2">
      <c r="A67" s="347" t="s">
        <v>779</v>
      </c>
      <c r="B67" s="347" t="s">
        <v>140</v>
      </c>
      <c r="C67" s="347">
        <v>118.002</v>
      </c>
      <c r="D67" s="347">
        <v>0.92155943957640196</v>
      </c>
      <c r="E67" s="367">
        <v>23.296161951496501</v>
      </c>
      <c r="F67" s="367">
        <v>22.740415324896698</v>
      </c>
      <c r="G67" s="367">
        <v>25.279066060247398</v>
      </c>
      <c r="H67" s="367">
        <v>24.676015836102099</v>
      </c>
    </row>
    <row r="68" spans="1:8" x14ac:dyDescent="0.2">
      <c r="B68" s="347" t="s">
        <v>141</v>
      </c>
      <c r="C68" s="347">
        <v>118.98099999999999</v>
      </c>
      <c r="D68" s="347">
        <v>0.92920512940661903</v>
      </c>
      <c r="E68" s="367">
        <v>23.4826262150575</v>
      </c>
      <c r="F68" s="367">
        <v>22.9529956080865</v>
      </c>
      <c r="G68" s="367">
        <v>25.271735456360702</v>
      </c>
      <c r="H68" s="367">
        <v>24.701753016305499</v>
      </c>
    </row>
    <row r="69" spans="1:8" x14ac:dyDescent="0.2">
      <c r="B69" s="347" t="s">
        <v>142</v>
      </c>
      <c r="C69" s="347">
        <v>120.15900000000001</v>
      </c>
      <c r="D69" s="347">
        <v>0.93840494822173304</v>
      </c>
      <c r="E69" s="367">
        <v>23.876881610192001</v>
      </c>
      <c r="F69" s="367">
        <v>23.2468859664551</v>
      </c>
      <c r="G69" s="367">
        <v>25.444113072334599</v>
      </c>
      <c r="H69" s="367">
        <v>24.772765755879401</v>
      </c>
    </row>
    <row r="70" spans="1:8" x14ac:dyDescent="0.2">
      <c r="B70" s="347" t="s">
        <v>143</v>
      </c>
      <c r="C70" s="347">
        <v>120.809</v>
      </c>
      <c r="D70" s="347">
        <v>0.94348124892616703</v>
      </c>
      <c r="E70" s="367">
        <v>24.141919061300499</v>
      </c>
      <c r="F70" s="367">
        <v>23.424182765872899</v>
      </c>
      <c r="G70" s="367">
        <v>25.588128104059201</v>
      </c>
      <c r="H70" s="367">
        <v>24.8273961910037</v>
      </c>
    </row>
    <row r="71" spans="1:8" x14ac:dyDescent="0.2">
      <c r="B71" s="347" t="s">
        <v>144</v>
      </c>
      <c r="C71" s="347">
        <v>121.02200000000001</v>
      </c>
      <c r="D71" s="347">
        <v>0.94514471361854302</v>
      </c>
      <c r="E71" s="367">
        <v>24.4385241312958</v>
      </c>
      <c r="F71" s="367">
        <v>23.692137257473199</v>
      </c>
      <c r="G71" s="367">
        <v>25.856912469765</v>
      </c>
      <c r="H71" s="367">
        <v>25.067206022627399</v>
      </c>
    </row>
    <row r="72" spans="1:8" x14ac:dyDescent="0.2">
      <c r="B72" s="347" t="s">
        <v>145</v>
      </c>
      <c r="C72" s="347">
        <v>122.044</v>
      </c>
      <c r="D72" s="347">
        <v>0.95312622026459204</v>
      </c>
      <c r="E72" s="367">
        <v>24.673575539488901</v>
      </c>
      <c r="F72" s="367">
        <v>23.850340727118098</v>
      </c>
      <c r="G72" s="367">
        <v>25.886996931675402</v>
      </c>
      <c r="H72" s="367">
        <v>25.0232762671214</v>
      </c>
    </row>
    <row r="73" spans="1:8" x14ac:dyDescent="0.2">
      <c r="B73" s="347" t="s">
        <v>146</v>
      </c>
      <c r="C73" s="347">
        <v>122.94799999999999</v>
      </c>
      <c r="D73" s="347">
        <v>0.96018618309045201</v>
      </c>
      <c r="E73" s="367">
        <v>24.653310314900502</v>
      </c>
      <c r="F73" s="367">
        <v>23.883516893704801</v>
      </c>
      <c r="G73" s="367">
        <v>25.6755520429918</v>
      </c>
      <c r="H73" s="367">
        <v>24.8738393806433</v>
      </c>
    </row>
    <row r="74" spans="1:8" x14ac:dyDescent="0.2">
      <c r="B74" s="347" t="s">
        <v>147</v>
      </c>
      <c r="C74" s="347">
        <v>123.803</v>
      </c>
      <c r="D74" s="347">
        <v>0.96686347094013103</v>
      </c>
      <c r="E74" s="367">
        <v>24.694919253942999</v>
      </c>
      <c r="F74" s="367">
        <v>23.993209929694899</v>
      </c>
      <c r="G74" s="367">
        <v>25.541268230902201</v>
      </c>
      <c r="H74" s="367">
        <v>24.815509791020499</v>
      </c>
    </row>
    <row r="75" spans="1:8" x14ac:dyDescent="0.2">
      <c r="B75" s="347" t="s">
        <v>148</v>
      </c>
      <c r="C75" s="347">
        <v>124.571</v>
      </c>
      <c r="D75" s="347">
        <v>0.97286131546475496</v>
      </c>
      <c r="E75" s="367">
        <v>24.6451019147556</v>
      </c>
      <c r="F75" s="367">
        <v>23.9748274810343</v>
      </c>
      <c r="G75" s="367">
        <v>25.332595225026701</v>
      </c>
      <c r="H75" s="367">
        <v>24.643622991197901</v>
      </c>
    </row>
    <row r="76" spans="1:8" x14ac:dyDescent="0.2">
      <c r="B76" s="347" t="s">
        <v>149</v>
      </c>
      <c r="C76" s="347">
        <v>125.276</v>
      </c>
      <c r="D76" s="347">
        <v>0.978367149305718</v>
      </c>
      <c r="E76" s="367">
        <v>24.772159744600099</v>
      </c>
      <c r="F76" s="367">
        <v>24.1367276902721</v>
      </c>
      <c r="G76" s="367">
        <v>25.319901390985201</v>
      </c>
      <c r="H76" s="367">
        <v>24.670419185067999</v>
      </c>
    </row>
    <row r="77" spans="1:8" x14ac:dyDescent="0.2">
      <c r="B77" s="347" t="s">
        <v>150</v>
      </c>
      <c r="C77" s="347">
        <v>125.997</v>
      </c>
      <c r="D77" s="347">
        <v>0.98399793824094495</v>
      </c>
      <c r="E77" s="367">
        <v>24.871984842716099</v>
      </c>
      <c r="F77" s="367">
        <v>24.1276350351351</v>
      </c>
      <c r="G77" s="367">
        <v>25.276460321836499</v>
      </c>
      <c r="H77" s="367">
        <v>24.520005680364701</v>
      </c>
    </row>
    <row r="78" spans="1:8" x14ac:dyDescent="0.2">
      <c r="B78" s="347" t="s">
        <v>151</v>
      </c>
      <c r="C78" s="347">
        <v>126.47799999999999</v>
      </c>
      <c r="D78" s="347">
        <v>0.98775440076222598</v>
      </c>
      <c r="E78" s="367">
        <v>24.6590477945199</v>
      </c>
      <c r="F78" s="367">
        <v>23.901407755035301</v>
      </c>
      <c r="G78" s="367">
        <v>24.9647561939396</v>
      </c>
      <c r="H78" s="367">
        <v>24.197723377988702</v>
      </c>
    </row>
    <row r="79" spans="1:8" x14ac:dyDescent="0.2">
      <c r="A79" s="347" t="s">
        <v>1237</v>
      </c>
      <c r="B79" s="347" t="s">
        <v>140</v>
      </c>
      <c r="C79" s="347">
        <v>127.336</v>
      </c>
      <c r="D79" s="347">
        <v>0.99445511769207995</v>
      </c>
      <c r="E79" s="367">
        <v>24.7967008395776</v>
      </c>
      <c r="F79" s="367">
        <v>24.033803481285801</v>
      </c>
      <c r="G79" s="367">
        <v>24.934962270721201</v>
      </c>
      <c r="H79" s="367">
        <v>24.167811149751198</v>
      </c>
    </row>
    <row r="80" spans="1:8" x14ac:dyDescent="0.2">
      <c r="B80" s="347" t="s">
        <v>141</v>
      </c>
      <c r="C80" s="347">
        <v>128.04599999999999</v>
      </c>
      <c r="D80" s="347">
        <v>1</v>
      </c>
      <c r="E80" s="367">
        <v>24.806252517085198</v>
      </c>
      <c r="F80" s="367">
        <v>24.086428378055999</v>
      </c>
      <c r="G80" s="367">
        <v>24.806252517085198</v>
      </c>
      <c r="H80" s="367">
        <v>24.086428378055999</v>
      </c>
    </row>
  </sheetData>
  <mergeCells count="1">
    <mergeCell ref="H1:I1"/>
  </mergeCells>
  <hyperlinks>
    <hyperlink ref="H1:I1" location="Index!A1" display="Regresar al Índice" xr:uid="{DCC0ECCF-B1BF-40E4-9F8B-B966CF873C30}"/>
  </hyperlink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6A19C-E36B-402F-84D5-DA64941B1B73}">
  <sheetPr codeName="Hoja109"/>
  <dimension ref="A1:I80"/>
  <sheetViews>
    <sheetView workbookViewId="0">
      <selection activeCell="A2" sqref="A2"/>
    </sheetView>
  </sheetViews>
  <sheetFormatPr baseColWidth="10" defaultRowHeight="12.75" x14ac:dyDescent="0.2"/>
  <cols>
    <col min="1" max="1" width="90.7109375" style="347" customWidth="1"/>
    <col min="2" max="2" width="3.7109375" style="347" customWidth="1"/>
    <col min="3" max="8" width="11.7109375" style="347" customWidth="1"/>
    <col min="9" max="17" width="9.140625" style="347" customWidth="1"/>
    <col min="18" max="16384" width="11.42578125" style="347"/>
  </cols>
  <sheetData>
    <row r="1" spans="1:9" x14ac:dyDescent="0.2">
      <c r="A1" s="107" t="s">
        <v>1844</v>
      </c>
      <c r="B1" s="347" t="s">
        <v>54</v>
      </c>
      <c r="C1" s="347" t="s">
        <v>54</v>
      </c>
      <c r="D1" s="347" t="s">
        <v>54</v>
      </c>
      <c r="E1" s="347" t="s">
        <v>54</v>
      </c>
      <c r="F1" s="347" t="s">
        <v>54</v>
      </c>
      <c r="G1" s="347" t="s">
        <v>54</v>
      </c>
      <c r="H1" s="409" t="s">
        <v>38</v>
      </c>
      <c r="I1" s="409"/>
    </row>
    <row r="2" spans="1:9" x14ac:dyDescent="0.2">
      <c r="A2" s="347" t="s">
        <v>152</v>
      </c>
      <c r="B2" s="347" t="s">
        <v>54</v>
      </c>
      <c r="C2" s="347" t="s">
        <v>54</v>
      </c>
      <c r="D2" s="347" t="s">
        <v>54</v>
      </c>
      <c r="E2" s="347" t="s">
        <v>54</v>
      </c>
      <c r="F2" s="347" t="s">
        <v>54</v>
      </c>
      <c r="G2" s="347" t="s">
        <v>54</v>
      </c>
      <c r="H2" s="347" t="s">
        <v>54</v>
      </c>
    </row>
    <row r="6" spans="1:9" x14ac:dyDescent="0.2">
      <c r="A6" s="347" t="s">
        <v>451</v>
      </c>
      <c r="B6" s="347" t="s">
        <v>576</v>
      </c>
      <c r="C6" s="347" t="s">
        <v>577</v>
      </c>
      <c r="D6" s="347" t="s">
        <v>578</v>
      </c>
      <c r="E6" s="347" t="s">
        <v>0</v>
      </c>
      <c r="F6" s="347" t="s">
        <v>1</v>
      </c>
      <c r="G6" s="347" t="s">
        <v>751</v>
      </c>
      <c r="H6" s="347" t="s">
        <v>752</v>
      </c>
    </row>
    <row r="7" spans="1:9" x14ac:dyDescent="0.2">
      <c r="A7" s="347" t="s">
        <v>77</v>
      </c>
      <c r="B7" s="347" t="s">
        <v>140</v>
      </c>
      <c r="C7" s="347">
        <v>93.603882444858499</v>
      </c>
      <c r="D7" s="347">
        <v>0.73101762214249999</v>
      </c>
      <c r="E7" s="367">
        <v>17.294502752644501</v>
      </c>
      <c r="F7" s="367">
        <v>17.074313615121401</v>
      </c>
      <c r="G7" s="367">
        <v>23.658120172201901</v>
      </c>
      <c r="H7" s="367">
        <v>23.3569111030173</v>
      </c>
    </row>
    <row r="8" spans="1:9" x14ac:dyDescent="0.2">
      <c r="B8" s="347" t="s">
        <v>141</v>
      </c>
      <c r="C8" s="347">
        <v>94.1447803353567</v>
      </c>
      <c r="D8" s="347">
        <v>0.73524186882336595</v>
      </c>
      <c r="E8" s="367">
        <v>17.288462738507501</v>
      </c>
      <c r="F8" s="367">
        <v>17.065597703047501</v>
      </c>
      <c r="G8" s="367">
        <v>23.5139801901854</v>
      </c>
      <c r="H8" s="367">
        <v>23.210862202880499</v>
      </c>
    </row>
    <row r="9" spans="1:9" x14ac:dyDescent="0.2">
      <c r="B9" s="347" t="s">
        <v>142</v>
      </c>
      <c r="C9" s="347">
        <v>94.722489332291602</v>
      </c>
      <c r="D9" s="347">
        <v>0.73975359895890203</v>
      </c>
      <c r="E9" s="367">
        <v>17.164721707315</v>
      </c>
      <c r="F9" s="367">
        <v>16.9498532895533</v>
      </c>
      <c r="G9" s="367">
        <v>23.203295977839002</v>
      </c>
      <c r="H9" s="367">
        <v>22.912836535581299</v>
      </c>
    </row>
    <row r="10" spans="1:9" x14ac:dyDescent="0.2">
      <c r="B10" s="347" t="s">
        <v>143</v>
      </c>
      <c r="C10" s="347">
        <v>94.838932628162794</v>
      </c>
      <c r="D10" s="347">
        <v>0.74066298539714504</v>
      </c>
      <c r="E10" s="367">
        <v>17.095617316134099</v>
      </c>
      <c r="F10" s="367">
        <v>16.883721073636501</v>
      </c>
      <c r="G10" s="367">
        <v>23.081506235886</v>
      </c>
      <c r="H10" s="367">
        <v>22.795416277733199</v>
      </c>
    </row>
    <row r="11" spans="1:9" x14ac:dyDescent="0.2">
      <c r="B11" s="347" t="s">
        <v>144</v>
      </c>
      <c r="C11" s="347">
        <v>94.725494320572096</v>
      </c>
      <c r="D11" s="347">
        <v>0.73977706699601797</v>
      </c>
      <c r="E11" s="367">
        <v>16.9757140270933</v>
      </c>
      <c r="F11" s="367">
        <v>16.7661412693482</v>
      </c>
      <c r="G11" s="367">
        <v>22.947067142843299</v>
      </c>
      <c r="H11" s="367">
        <v>22.663775368746901</v>
      </c>
    </row>
    <row r="12" spans="1:9" x14ac:dyDescent="0.2">
      <c r="B12" s="347" t="s">
        <v>145</v>
      </c>
      <c r="C12" s="347">
        <v>94.963639641805401</v>
      </c>
      <c r="D12" s="347">
        <v>0.74163690893745504</v>
      </c>
      <c r="E12" s="367">
        <v>16.796238753919098</v>
      </c>
      <c r="F12" s="367">
        <v>16.590894011054701</v>
      </c>
      <c r="G12" s="367">
        <v>22.647522731821802</v>
      </c>
      <c r="H12" s="367">
        <v>22.370642306387499</v>
      </c>
    </row>
    <row r="13" spans="1:9" x14ac:dyDescent="0.2">
      <c r="B13" s="347" t="s">
        <v>146</v>
      </c>
      <c r="C13" s="347">
        <v>95.322735741330604</v>
      </c>
      <c r="D13" s="347">
        <v>0.74444133937280799</v>
      </c>
      <c r="E13" s="367">
        <v>16.670035932285199</v>
      </c>
      <c r="F13" s="367">
        <v>16.4629208193249</v>
      </c>
      <c r="G13" s="367">
        <v>22.392678980360898</v>
      </c>
      <c r="H13" s="367">
        <v>22.114463489084201</v>
      </c>
    </row>
    <row r="14" spans="1:9" x14ac:dyDescent="0.2">
      <c r="B14" s="347" t="s">
        <v>147</v>
      </c>
      <c r="C14" s="347">
        <v>95.793767654306095</v>
      </c>
      <c r="D14" s="347">
        <v>0.74811995419072896</v>
      </c>
      <c r="E14" s="367">
        <v>16.723212340993602</v>
      </c>
      <c r="F14" s="367">
        <v>16.5154317053887</v>
      </c>
      <c r="G14" s="367">
        <v>22.353650971766601</v>
      </c>
      <c r="H14" s="367">
        <v>22.0759139131025</v>
      </c>
    </row>
    <row r="15" spans="1:9" x14ac:dyDescent="0.2">
      <c r="B15" s="347" t="s">
        <v>148</v>
      </c>
      <c r="C15" s="347">
        <v>96.093515235290596</v>
      </c>
      <c r="D15" s="347">
        <v>0.75046089089304302</v>
      </c>
      <c r="E15" s="367">
        <v>16.974701176247599</v>
      </c>
      <c r="F15" s="367">
        <v>16.768190704804798</v>
      </c>
      <c r="G15" s="367">
        <v>22.619035025326699</v>
      </c>
      <c r="H15" s="367">
        <v>22.343856832900101</v>
      </c>
    </row>
    <row r="16" spans="1:9" x14ac:dyDescent="0.2">
      <c r="B16" s="347" t="s">
        <v>149</v>
      </c>
      <c r="C16" s="347">
        <v>96.698269126750404</v>
      </c>
      <c r="D16" s="347">
        <v>0.75518383336262296</v>
      </c>
      <c r="E16" s="367">
        <v>17.166011289959801</v>
      </c>
      <c r="F16" s="367">
        <v>16.9593770088327</v>
      </c>
      <c r="G16" s="367">
        <v>22.730904094602099</v>
      </c>
      <c r="H16" s="367">
        <v>22.4572829284722</v>
      </c>
    </row>
    <row r="17" spans="1:8" x14ac:dyDescent="0.2">
      <c r="B17" s="347" t="s">
        <v>150</v>
      </c>
      <c r="C17" s="347">
        <v>97.695173988821495</v>
      </c>
      <c r="D17" s="347">
        <v>0.76296935467583105</v>
      </c>
      <c r="E17" s="367">
        <v>17.286427085808</v>
      </c>
      <c r="F17" s="367">
        <v>17.083504831977798</v>
      </c>
      <c r="G17" s="367">
        <v>22.656777732773499</v>
      </c>
      <c r="H17" s="367">
        <v>22.3908139000369</v>
      </c>
    </row>
    <row r="18" spans="1:8" x14ac:dyDescent="0.2">
      <c r="B18" s="347" t="s">
        <v>151</v>
      </c>
      <c r="C18" s="347">
        <v>98.272882985756297</v>
      </c>
      <c r="D18" s="347">
        <v>0.76748108481136701</v>
      </c>
      <c r="E18" s="367">
        <v>17.4418023401089</v>
      </c>
      <c r="F18" s="367">
        <v>17.241641537202</v>
      </c>
      <c r="G18" s="367">
        <v>22.726035449324101</v>
      </c>
      <c r="H18" s="367">
        <v>22.465233187394698</v>
      </c>
    </row>
    <row r="19" spans="1:8" x14ac:dyDescent="0.2">
      <c r="A19" s="347" t="s">
        <v>78</v>
      </c>
      <c r="B19" s="347" t="s">
        <v>140</v>
      </c>
      <c r="C19" s="347">
        <v>98.794999699501204</v>
      </c>
      <c r="D19" s="347">
        <v>0.77155865626025999</v>
      </c>
      <c r="E19" s="367">
        <v>18.026870105317599</v>
      </c>
      <c r="F19" s="367">
        <v>17.783892527658899</v>
      </c>
      <c r="G19" s="367">
        <v>23.364225077447401</v>
      </c>
      <c r="H19" s="367">
        <v>23.049307247562101</v>
      </c>
    </row>
    <row r="20" spans="1:8" x14ac:dyDescent="0.2">
      <c r="B20" s="347" t="s">
        <v>141</v>
      </c>
      <c r="C20" s="347">
        <v>99.171374481639504</v>
      </c>
      <c r="D20" s="347">
        <v>0.774498027909029</v>
      </c>
      <c r="E20" s="367">
        <v>18.783817413091501</v>
      </c>
      <c r="F20" s="367">
        <v>18.447064021845001</v>
      </c>
      <c r="G20" s="367">
        <v>24.252892500970699</v>
      </c>
      <c r="H20" s="367">
        <v>23.818090372221999</v>
      </c>
    </row>
    <row r="21" spans="1:8" x14ac:dyDescent="0.2">
      <c r="B21" s="347" t="s">
        <v>142</v>
      </c>
      <c r="C21" s="347">
        <v>99.492156980587794</v>
      </c>
      <c r="D21" s="347">
        <v>0.77700324087115402</v>
      </c>
      <c r="E21" s="367">
        <v>19.043688534307101</v>
      </c>
      <c r="F21" s="367">
        <v>18.689965982853</v>
      </c>
      <c r="G21" s="367">
        <v>24.509149425111602</v>
      </c>
      <c r="H21" s="367">
        <v>24.053909944955102</v>
      </c>
    </row>
    <row r="22" spans="1:8" x14ac:dyDescent="0.2">
      <c r="B22" s="347" t="s">
        <v>143</v>
      </c>
      <c r="C22" s="347">
        <v>99.154847046096506</v>
      </c>
      <c r="D22" s="347">
        <v>0.77436895370489101</v>
      </c>
      <c r="E22" s="367">
        <v>19.121714415335099</v>
      </c>
      <c r="F22" s="367">
        <v>18.780545247240202</v>
      </c>
      <c r="G22" s="367">
        <v>24.693286480364598</v>
      </c>
      <c r="H22" s="367">
        <v>24.252709457664299</v>
      </c>
    </row>
    <row r="23" spans="1:8" x14ac:dyDescent="0.2">
      <c r="B23" s="347" t="s">
        <v>144</v>
      </c>
      <c r="C23" s="347">
        <v>98.994080173087298</v>
      </c>
      <c r="D23" s="347">
        <v>0.77311341371918896</v>
      </c>
      <c r="E23" s="367">
        <v>19.3331360333347</v>
      </c>
      <c r="F23" s="367">
        <v>18.938496349444002</v>
      </c>
      <c r="G23" s="367">
        <v>25.006856290760101</v>
      </c>
      <c r="H23" s="367">
        <v>24.496401192080199</v>
      </c>
    </row>
    <row r="24" spans="1:8" x14ac:dyDescent="0.2">
      <c r="B24" s="347" t="s">
        <v>145</v>
      </c>
      <c r="C24" s="347">
        <v>99.376464931786799</v>
      </c>
      <c r="D24" s="347">
        <v>0.77609972144219097</v>
      </c>
      <c r="E24" s="367">
        <v>19.6214311331807</v>
      </c>
      <c r="F24" s="367">
        <v>19.174175412531898</v>
      </c>
      <c r="G24" s="367">
        <v>25.2821004712115</v>
      </c>
      <c r="H24" s="367">
        <v>24.7058140633028</v>
      </c>
    </row>
    <row r="25" spans="1:8" x14ac:dyDescent="0.2">
      <c r="B25" s="347" t="s">
        <v>146</v>
      </c>
      <c r="C25" s="347">
        <v>99.909099104513501</v>
      </c>
      <c r="D25" s="347">
        <v>0.78025943102098905</v>
      </c>
      <c r="E25" s="367">
        <v>19.913286092365801</v>
      </c>
      <c r="F25" s="367">
        <v>19.532149325649101</v>
      </c>
      <c r="G25" s="367">
        <v>25.5213654595739</v>
      </c>
      <c r="H25" s="367">
        <v>25.032891047649098</v>
      </c>
    </row>
    <row r="26" spans="1:8" x14ac:dyDescent="0.2">
      <c r="B26" s="347" t="s">
        <v>147</v>
      </c>
      <c r="C26" s="347">
        <v>100.492</v>
      </c>
      <c r="D26" s="347">
        <v>0.78481170829233204</v>
      </c>
      <c r="E26" s="367">
        <v>20.344545886245399</v>
      </c>
      <c r="F26" s="367">
        <v>20.045081185363902</v>
      </c>
      <c r="G26" s="367">
        <v>25.922836868110601</v>
      </c>
      <c r="H26" s="367">
        <v>25.5412616473063</v>
      </c>
    </row>
    <row r="27" spans="1:8" x14ac:dyDescent="0.2">
      <c r="B27" s="347" t="s">
        <v>148</v>
      </c>
      <c r="C27" s="347">
        <v>100.917</v>
      </c>
      <c r="D27" s="347">
        <v>0.78813082798369305</v>
      </c>
      <c r="E27" s="367">
        <v>20.591370578587899</v>
      </c>
      <c r="F27" s="367">
        <v>20.3218888119059</v>
      </c>
      <c r="G27" s="367">
        <v>26.126843218742799</v>
      </c>
      <c r="H27" s="367">
        <v>25.784918049578401</v>
      </c>
    </row>
    <row r="28" spans="1:8" x14ac:dyDescent="0.2">
      <c r="B28" s="347" t="s">
        <v>149</v>
      </c>
      <c r="C28" s="347">
        <v>101.44</v>
      </c>
      <c r="D28" s="347">
        <v>0.79221529762741505</v>
      </c>
      <c r="E28" s="367">
        <v>20.875385654755299</v>
      </c>
      <c r="F28" s="367">
        <v>20.6111327612014</v>
      </c>
      <c r="G28" s="367">
        <v>26.350646998706601</v>
      </c>
      <c r="H28" s="367">
        <v>26.0170850309622</v>
      </c>
    </row>
    <row r="29" spans="1:8" x14ac:dyDescent="0.2">
      <c r="B29" s="347" t="s">
        <v>150</v>
      </c>
      <c r="C29" s="347">
        <v>102.303</v>
      </c>
      <c r="D29" s="347">
        <v>0.79895506302422603</v>
      </c>
      <c r="E29" s="367">
        <v>21.044528167723399</v>
      </c>
      <c r="F29" s="367">
        <v>20.782250757103199</v>
      </c>
      <c r="G29" s="367">
        <v>26.3400648442794</v>
      </c>
      <c r="H29" s="367">
        <v>26.011789296932001</v>
      </c>
    </row>
    <row r="30" spans="1:8" x14ac:dyDescent="0.2">
      <c r="B30" s="347" t="s">
        <v>151</v>
      </c>
      <c r="C30" s="347">
        <v>103.02</v>
      </c>
      <c r="D30" s="347">
        <v>0.80455461318588595</v>
      </c>
      <c r="E30" s="367">
        <v>20.9323412669665</v>
      </c>
      <c r="F30" s="367">
        <v>20.661376207358298</v>
      </c>
      <c r="G30" s="367">
        <v>26.0173031437585</v>
      </c>
      <c r="H30" s="367">
        <v>25.680514248179001</v>
      </c>
    </row>
    <row r="31" spans="1:8" x14ac:dyDescent="0.2">
      <c r="A31" s="347" t="s">
        <v>79</v>
      </c>
      <c r="B31" s="347" t="s">
        <v>140</v>
      </c>
      <c r="C31" s="347">
        <v>103.108</v>
      </c>
      <c r="D31" s="347">
        <v>0.80524186620433302</v>
      </c>
      <c r="E31" s="367">
        <v>20.943174345428801</v>
      </c>
      <c r="F31" s="367">
        <v>20.5835196329617</v>
      </c>
      <c r="G31" s="367">
        <v>26.008551249512902</v>
      </c>
      <c r="H31" s="367">
        <v>25.561909404917401</v>
      </c>
    </row>
    <row r="32" spans="1:8" x14ac:dyDescent="0.2">
      <c r="B32" s="347" t="s">
        <v>141</v>
      </c>
      <c r="C32" s="347">
        <v>103.07899999999999</v>
      </c>
      <c r="D32" s="347">
        <v>0.80501538509598103</v>
      </c>
      <c r="E32" s="367">
        <v>21.801021079720801</v>
      </c>
      <c r="F32" s="367">
        <v>21.417091525834099</v>
      </c>
      <c r="G32" s="367">
        <v>27.0814961842269</v>
      </c>
      <c r="H32" s="367">
        <v>26.604574176281901</v>
      </c>
    </row>
    <row r="33" spans="1:8" x14ac:dyDescent="0.2">
      <c r="B33" s="347" t="s">
        <v>142</v>
      </c>
      <c r="C33" s="347">
        <v>103.476</v>
      </c>
      <c r="D33" s="347">
        <v>0.80811583337238202</v>
      </c>
      <c r="E33" s="367">
        <v>21.927467088610001</v>
      </c>
      <c r="F33" s="367">
        <v>21.529641308428399</v>
      </c>
      <c r="G33" s="367">
        <v>27.134064428738601</v>
      </c>
      <c r="H33" s="367">
        <v>26.641776363398499</v>
      </c>
    </row>
    <row r="34" spans="1:8" x14ac:dyDescent="0.2">
      <c r="B34" s="347" t="s">
        <v>143</v>
      </c>
      <c r="C34" s="347">
        <v>103.53100000000001</v>
      </c>
      <c r="D34" s="347">
        <v>0.80854536650891096</v>
      </c>
      <c r="E34" s="367">
        <v>21.7386803341271</v>
      </c>
      <c r="F34" s="367">
        <v>21.3335600073774</v>
      </c>
      <c r="G34" s="367">
        <v>26.886160300428202</v>
      </c>
      <c r="H34" s="367">
        <v>26.385111944293399</v>
      </c>
    </row>
    <row r="35" spans="1:8" x14ac:dyDescent="0.2">
      <c r="B35" s="347" t="s">
        <v>144</v>
      </c>
      <c r="C35" s="347">
        <v>103.233</v>
      </c>
      <c r="D35" s="347">
        <v>0.80621807787826305</v>
      </c>
      <c r="E35" s="367">
        <v>21.6602215772959</v>
      </c>
      <c r="F35" s="367">
        <v>21.246148929556298</v>
      </c>
      <c r="G35" s="367">
        <v>26.866454836015901</v>
      </c>
      <c r="H35" s="367">
        <v>26.352856023112501</v>
      </c>
    </row>
    <row r="36" spans="1:8" x14ac:dyDescent="0.2">
      <c r="B36" s="347" t="s">
        <v>145</v>
      </c>
      <c r="C36" s="347">
        <v>103.29900000000001</v>
      </c>
      <c r="D36" s="347">
        <v>0.806733517642097</v>
      </c>
      <c r="E36" s="367">
        <v>21.456055401163201</v>
      </c>
      <c r="F36" s="367">
        <v>21.041225877984001</v>
      </c>
      <c r="G36" s="367">
        <v>26.5962116757891</v>
      </c>
      <c r="H36" s="367">
        <v>26.082002814861099</v>
      </c>
    </row>
    <row r="37" spans="1:8" x14ac:dyDescent="0.2">
      <c r="B37" s="347" t="s">
        <v>146</v>
      </c>
      <c r="C37" s="347">
        <v>103.687</v>
      </c>
      <c r="D37" s="347">
        <v>0.80976367867797505</v>
      </c>
      <c r="E37" s="367">
        <v>21.497953235815</v>
      </c>
      <c r="F37" s="367">
        <v>21.126071217349299</v>
      </c>
      <c r="G37" s="367">
        <v>26.548428636503701</v>
      </c>
      <c r="H37" s="367">
        <v>26.0891810458082</v>
      </c>
    </row>
    <row r="38" spans="1:8" x14ac:dyDescent="0.2">
      <c r="B38" s="347" t="s">
        <v>147</v>
      </c>
      <c r="C38" s="347">
        <v>103.67</v>
      </c>
      <c r="D38" s="347">
        <v>0.80963091389032105</v>
      </c>
      <c r="E38" s="367">
        <v>21.424309671244501</v>
      </c>
      <c r="F38" s="367">
        <v>21.0993802885604</v>
      </c>
      <c r="G38" s="367">
        <v>26.461822669665001</v>
      </c>
      <c r="H38" s="367">
        <v>26.060492412742398</v>
      </c>
    </row>
    <row r="39" spans="1:8" x14ac:dyDescent="0.2">
      <c r="B39" s="347" t="s">
        <v>148</v>
      </c>
      <c r="C39" s="347">
        <v>103.94199999999999</v>
      </c>
      <c r="D39" s="347">
        <v>0.81175515049279201</v>
      </c>
      <c r="E39" s="367">
        <v>21.414000606360901</v>
      </c>
      <c r="F39" s="367">
        <v>21.1508491680876</v>
      </c>
      <c r="G39" s="367">
        <v>26.379876485367699</v>
      </c>
      <c r="H39" s="367">
        <v>26.055700607809602</v>
      </c>
    </row>
    <row r="40" spans="1:8" x14ac:dyDescent="0.2">
      <c r="B40" s="347" t="s">
        <v>149</v>
      </c>
      <c r="C40" s="347">
        <v>104.503</v>
      </c>
      <c r="D40" s="347">
        <v>0.81613638848538805</v>
      </c>
      <c r="E40" s="367">
        <v>21.359036249125101</v>
      </c>
      <c r="F40" s="367">
        <v>21.0837162974059</v>
      </c>
      <c r="G40" s="367">
        <v>26.1709152421985</v>
      </c>
      <c r="H40" s="367">
        <v>25.833569725439801</v>
      </c>
    </row>
    <row r="41" spans="1:8" x14ac:dyDescent="0.2">
      <c r="B41" s="347" t="s">
        <v>150</v>
      </c>
      <c r="C41" s="347">
        <v>105.346</v>
      </c>
      <c r="D41" s="347">
        <v>0.82271996001436998</v>
      </c>
      <c r="E41" s="367">
        <v>21.320472978319302</v>
      </c>
      <c r="F41" s="367">
        <v>21.069014924409899</v>
      </c>
      <c r="G41" s="367">
        <v>25.914617384446299</v>
      </c>
      <c r="H41" s="367">
        <v>25.608975044244598</v>
      </c>
    </row>
    <row r="42" spans="1:8" x14ac:dyDescent="0.2">
      <c r="B42" s="347" t="s">
        <v>151</v>
      </c>
      <c r="C42" s="347">
        <v>105.934</v>
      </c>
      <c r="D42" s="347">
        <v>0.82731205972853505</v>
      </c>
      <c r="E42" s="367">
        <v>21.440107489046699</v>
      </c>
      <c r="F42" s="367">
        <v>21.2124560152897</v>
      </c>
      <c r="G42" s="367">
        <v>25.915381308573899</v>
      </c>
      <c r="H42" s="367">
        <v>25.640211291311399</v>
      </c>
    </row>
    <row r="43" spans="1:8" x14ac:dyDescent="0.2">
      <c r="A43" s="347" t="s">
        <v>80</v>
      </c>
      <c r="B43" s="347" t="s">
        <v>140</v>
      </c>
      <c r="C43" s="347">
        <v>106.447</v>
      </c>
      <c r="D43" s="347">
        <v>0.83131843243834302</v>
      </c>
      <c r="E43" s="367">
        <v>21.5055793335004</v>
      </c>
      <c r="F43" s="367">
        <v>21.279110135076699</v>
      </c>
      <c r="G43" s="367">
        <v>25.869243955559099</v>
      </c>
      <c r="H43" s="367">
        <v>25.596822234126201</v>
      </c>
    </row>
    <row r="44" spans="1:8" x14ac:dyDescent="0.2">
      <c r="B44" s="347" t="s">
        <v>141</v>
      </c>
      <c r="C44" s="347">
        <v>106.889</v>
      </c>
      <c r="D44" s="347">
        <v>0.83477031691735804</v>
      </c>
      <c r="E44" s="367">
        <v>21.310375608076701</v>
      </c>
      <c r="F44" s="367">
        <v>21.020797909078901</v>
      </c>
      <c r="G44" s="367">
        <v>25.5284300078754</v>
      </c>
      <c r="H44" s="367">
        <v>25.181534948085599</v>
      </c>
    </row>
    <row r="45" spans="1:8" x14ac:dyDescent="0.2">
      <c r="B45" s="347" t="s">
        <v>142</v>
      </c>
      <c r="C45" s="347">
        <v>106.83799999999999</v>
      </c>
      <c r="D45" s="347">
        <v>0.83437202255439402</v>
      </c>
      <c r="E45" s="367">
        <v>20.450780596460799</v>
      </c>
      <c r="F45" s="367">
        <v>20.177345112897999</v>
      </c>
      <c r="G45" s="367">
        <v>24.510386306879699</v>
      </c>
      <c r="H45" s="367">
        <v>24.182672198338899</v>
      </c>
    </row>
    <row r="46" spans="1:8" x14ac:dyDescent="0.2">
      <c r="B46" s="347" t="s">
        <v>143</v>
      </c>
      <c r="C46" s="347">
        <v>105.755</v>
      </c>
      <c r="D46" s="347">
        <v>0.82591412461146796</v>
      </c>
      <c r="E46" s="367">
        <v>19.202514951924702</v>
      </c>
      <c r="F46" s="367">
        <v>19.025367992045599</v>
      </c>
      <c r="G46" s="367">
        <v>23.250013990205201</v>
      </c>
      <c r="H46" s="367">
        <v>23.035528059282999</v>
      </c>
    </row>
    <row r="47" spans="1:8" x14ac:dyDescent="0.2">
      <c r="B47" s="347" t="s">
        <v>144</v>
      </c>
      <c r="C47" s="347">
        <v>106.16200000000001</v>
      </c>
      <c r="D47" s="347">
        <v>0.82909266982178298</v>
      </c>
      <c r="E47" s="367">
        <v>18.702259494549899</v>
      </c>
      <c r="F47" s="367">
        <v>18.5671217783141</v>
      </c>
      <c r="G47" s="367">
        <v>22.5575019238441</v>
      </c>
      <c r="H47" s="367">
        <v>22.394507217516701</v>
      </c>
    </row>
    <row r="48" spans="1:8" x14ac:dyDescent="0.2">
      <c r="B48" s="347" t="s">
        <v>145</v>
      </c>
      <c r="C48" s="347">
        <v>106.74299999999999</v>
      </c>
      <c r="D48" s="347">
        <v>0.83363010168220797</v>
      </c>
      <c r="E48" s="367">
        <v>19.226384754789098</v>
      </c>
      <c r="F48" s="367">
        <v>19.125712297907299</v>
      </c>
      <c r="G48" s="367">
        <v>23.0634483039799</v>
      </c>
      <c r="H48" s="367">
        <v>22.942684362420401</v>
      </c>
    </row>
    <row r="49" spans="1:8" x14ac:dyDescent="0.2">
      <c r="B49" s="347" t="s">
        <v>146</v>
      </c>
      <c r="C49" s="347">
        <v>107.444</v>
      </c>
      <c r="D49" s="347">
        <v>0.83910469674960597</v>
      </c>
      <c r="E49" s="367">
        <v>19.867464365827502</v>
      </c>
      <c r="F49" s="367">
        <v>19.695218368898601</v>
      </c>
      <c r="G49" s="367">
        <v>23.676979097825299</v>
      </c>
      <c r="H49" s="367">
        <v>23.471705551394098</v>
      </c>
    </row>
    <row r="50" spans="1:8" x14ac:dyDescent="0.2">
      <c r="B50" s="347" t="s">
        <v>147</v>
      </c>
      <c r="C50" s="347">
        <v>107.867</v>
      </c>
      <c r="D50" s="347">
        <v>0.84240819705418402</v>
      </c>
      <c r="E50" s="367">
        <v>19.915712668195301</v>
      </c>
      <c r="F50" s="367">
        <v>19.7027314217781</v>
      </c>
      <c r="G50" s="367">
        <v>23.6414041765482</v>
      </c>
      <c r="H50" s="367">
        <v>23.388579895918099</v>
      </c>
    </row>
    <row r="51" spans="1:8" x14ac:dyDescent="0.2">
      <c r="B51" s="347" t="s">
        <v>148</v>
      </c>
      <c r="C51" s="347">
        <v>108.114</v>
      </c>
      <c r="D51" s="347">
        <v>0.84433719132186902</v>
      </c>
      <c r="E51" s="367">
        <v>19.653683905842001</v>
      </c>
      <c r="F51" s="367">
        <v>19.400065610753298</v>
      </c>
      <c r="G51" s="367">
        <v>23.277055787478499</v>
      </c>
      <c r="H51" s="367">
        <v>22.9766801819794</v>
      </c>
    </row>
    <row r="52" spans="1:8" x14ac:dyDescent="0.2">
      <c r="B52" s="347" t="s">
        <v>149</v>
      </c>
      <c r="C52" s="347">
        <v>108.774</v>
      </c>
      <c r="D52" s="347">
        <v>0.84949158896021704</v>
      </c>
      <c r="E52" s="367">
        <v>19.278611743625198</v>
      </c>
      <c r="F52" s="367">
        <v>19.060155858244901</v>
      </c>
      <c r="G52" s="367">
        <v>22.694293850775299</v>
      </c>
      <c r="H52" s="367">
        <v>22.437133111081899</v>
      </c>
    </row>
    <row r="53" spans="1:8" x14ac:dyDescent="0.2">
      <c r="B53" s="347" t="s">
        <v>150</v>
      </c>
      <c r="C53" s="347">
        <v>108.85599999999999</v>
      </c>
      <c r="D53" s="347">
        <v>0.85013198381831501</v>
      </c>
      <c r="E53" s="367">
        <v>18.938829060048199</v>
      </c>
      <c r="F53" s="367">
        <v>18.8019315650339</v>
      </c>
      <c r="G53" s="367">
        <v>22.277516221640798</v>
      </c>
      <c r="H53" s="367">
        <v>22.116485349234999</v>
      </c>
    </row>
    <row r="54" spans="1:8" x14ac:dyDescent="0.2">
      <c r="B54" s="347" t="s">
        <v>151</v>
      </c>
      <c r="C54" s="347">
        <v>109.271</v>
      </c>
      <c r="D54" s="347">
        <v>0.85337300657576198</v>
      </c>
      <c r="E54" s="367">
        <v>19.242656463608899</v>
      </c>
      <c r="F54" s="367">
        <v>19.152073843451699</v>
      </c>
      <c r="G54" s="367">
        <v>22.5489396961616</v>
      </c>
      <c r="H54" s="367">
        <v>22.4427931231399</v>
      </c>
    </row>
    <row r="55" spans="1:8" x14ac:dyDescent="0.2">
      <c r="A55" s="347" t="s">
        <v>464</v>
      </c>
      <c r="B55" s="347" t="s">
        <v>140</v>
      </c>
      <c r="C55" s="347">
        <v>110.21</v>
      </c>
      <c r="D55" s="347">
        <v>0.86070630867032205</v>
      </c>
      <c r="E55" s="367">
        <v>19.9139582142334</v>
      </c>
      <c r="F55" s="367">
        <v>19.870742849603701</v>
      </c>
      <c r="G55" s="367">
        <v>23.136763392611599</v>
      </c>
      <c r="H55" s="367">
        <v>23.086554204884798</v>
      </c>
    </row>
    <row r="56" spans="1:8" x14ac:dyDescent="0.2">
      <c r="B56" s="347" t="s">
        <v>141</v>
      </c>
      <c r="C56" s="347">
        <v>110.907</v>
      </c>
      <c r="D56" s="347">
        <v>0.86614966496415402</v>
      </c>
      <c r="E56" s="367">
        <v>20.715949328495199</v>
      </c>
      <c r="F56" s="367">
        <v>20.745151394540901</v>
      </c>
      <c r="G56" s="367">
        <v>23.917286083984798</v>
      </c>
      <c r="H56" s="367">
        <v>23.951000887819301</v>
      </c>
    </row>
    <row r="57" spans="1:8" x14ac:dyDescent="0.2">
      <c r="B57" s="347" t="s">
        <v>142</v>
      </c>
      <c r="C57" s="347">
        <v>111.824</v>
      </c>
      <c r="D57" s="347">
        <v>0.87331115380410196</v>
      </c>
      <c r="E57" s="367">
        <v>21.483003992284601</v>
      </c>
      <c r="F57" s="367">
        <v>21.427620911797899</v>
      </c>
      <c r="G57" s="367">
        <v>24.5994842716775</v>
      </c>
      <c r="H57" s="367">
        <v>24.5360669200894</v>
      </c>
    </row>
    <row r="58" spans="1:8" x14ac:dyDescent="0.2">
      <c r="B58" s="347" t="s">
        <v>143</v>
      </c>
      <c r="C58" s="347">
        <v>112.19</v>
      </c>
      <c r="D58" s="347">
        <v>0.87616950158536799</v>
      </c>
      <c r="E58" s="367">
        <v>21.6496451613442</v>
      </c>
      <c r="F58" s="367">
        <v>21.549174451317501</v>
      </c>
      <c r="G58" s="367">
        <v>24.709425655846999</v>
      </c>
      <c r="H58" s="367">
        <v>24.594755252637501</v>
      </c>
    </row>
    <row r="59" spans="1:8" x14ac:dyDescent="0.2">
      <c r="B59" s="347" t="s">
        <v>144</v>
      </c>
      <c r="C59" s="347">
        <v>112.419</v>
      </c>
      <c r="D59" s="347">
        <v>0.87795792137200701</v>
      </c>
      <c r="E59" s="367">
        <v>21.817251381957099</v>
      </c>
      <c r="F59" s="367">
        <v>21.685154052528201</v>
      </c>
      <c r="G59" s="367">
        <v>24.8499966238276</v>
      </c>
      <c r="H59" s="367">
        <v>24.699536873749299</v>
      </c>
    </row>
    <row r="60" spans="1:8" x14ac:dyDescent="0.2">
      <c r="B60" s="347" t="s">
        <v>145</v>
      </c>
      <c r="C60" s="347">
        <v>113.018</v>
      </c>
      <c r="D60" s="347">
        <v>0.88263592771347799</v>
      </c>
      <c r="E60" s="367">
        <v>21.805548520361501</v>
      </c>
      <c r="F60" s="367">
        <v>21.732751381016001</v>
      </c>
      <c r="G60" s="367">
        <v>24.705031639546</v>
      </c>
      <c r="H60" s="367">
        <v>24.622554666810299</v>
      </c>
    </row>
    <row r="61" spans="1:8" x14ac:dyDescent="0.2">
      <c r="B61" s="347" t="s">
        <v>146</v>
      </c>
      <c r="C61" s="347">
        <v>113.682</v>
      </c>
      <c r="D61" s="347">
        <v>0.88782156412539204</v>
      </c>
      <c r="E61" s="367">
        <v>21.801951594903802</v>
      </c>
      <c r="F61" s="367">
        <v>21.735496353358901</v>
      </c>
      <c r="G61" s="367">
        <v>24.556681743117199</v>
      </c>
      <c r="H61" s="367">
        <v>24.481829718532399</v>
      </c>
    </row>
    <row r="62" spans="1:8" x14ac:dyDescent="0.2">
      <c r="B62" s="347" t="s">
        <v>147</v>
      </c>
      <c r="C62" s="347">
        <v>113.899</v>
      </c>
      <c r="D62" s="347">
        <v>0.88951626759133395</v>
      </c>
      <c r="E62" s="367">
        <v>21.796883780698401</v>
      </c>
      <c r="F62" s="367">
        <v>21.7870390921737</v>
      </c>
      <c r="G62" s="367">
        <v>24.504199164025199</v>
      </c>
      <c r="H62" s="367">
        <v>24.493131700861898</v>
      </c>
    </row>
    <row r="63" spans="1:8" x14ac:dyDescent="0.2">
      <c r="B63" s="347" t="s">
        <v>148</v>
      </c>
      <c r="C63" s="347">
        <v>114.601</v>
      </c>
      <c r="D63" s="347">
        <v>0.89499867235212305</v>
      </c>
      <c r="E63" s="367">
        <v>21.753087666921701</v>
      </c>
      <c r="F63" s="367">
        <v>21.725235413032099</v>
      </c>
      <c r="G63" s="367">
        <v>24.3051619392383</v>
      </c>
      <c r="H63" s="367">
        <v>24.274042056326898</v>
      </c>
    </row>
    <row r="64" spans="1:8" x14ac:dyDescent="0.2">
      <c r="B64" s="347" t="s">
        <v>149</v>
      </c>
      <c r="C64" s="347">
        <v>115.56100000000001</v>
      </c>
      <c r="D64" s="347">
        <v>0.90249597800790304</v>
      </c>
      <c r="E64" s="367">
        <v>21.6736414388951</v>
      </c>
      <c r="F64" s="367">
        <v>21.708185384478099</v>
      </c>
      <c r="G64" s="367">
        <v>24.015222191610999</v>
      </c>
      <c r="H64" s="367">
        <v>24.053498202169202</v>
      </c>
    </row>
    <row r="65" spans="1:8" x14ac:dyDescent="0.2">
      <c r="B65" s="347" t="s">
        <v>150</v>
      </c>
      <c r="C65" s="347">
        <v>116.884</v>
      </c>
      <c r="D65" s="347">
        <v>0.91282820236477502</v>
      </c>
      <c r="E65" s="367">
        <v>21.6298265670886</v>
      </c>
      <c r="F65" s="367">
        <v>21.642098937403901</v>
      </c>
      <c r="G65" s="367">
        <v>23.6953969115484</v>
      </c>
      <c r="H65" s="367">
        <v>23.7088412489205</v>
      </c>
    </row>
    <row r="66" spans="1:8" x14ac:dyDescent="0.2">
      <c r="B66" s="347" t="s">
        <v>151</v>
      </c>
      <c r="C66" s="347">
        <v>117.30800000000001</v>
      </c>
      <c r="D66" s="347">
        <v>0.91613951236274505</v>
      </c>
      <c r="E66" s="367">
        <v>21.899960807089599</v>
      </c>
      <c r="F66" s="367">
        <v>21.819912303908101</v>
      </c>
      <c r="G66" s="367">
        <v>23.904613338430401</v>
      </c>
      <c r="H66" s="367">
        <v>23.8172374506957</v>
      </c>
    </row>
    <row r="67" spans="1:8" x14ac:dyDescent="0.2">
      <c r="A67" s="347" t="s">
        <v>779</v>
      </c>
      <c r="B67" s="347" t="s">
        <v>140</v>
      </c>
      <c r="C67" s="347">
        <v>118.002</v>
      </c>
      <c r="D67" s="347">
        <v>0.92155943957640196</v>
      </c>
      <c r="E67" s="367">
        <v>22.308198951586299</v>
      </c>
      <c r="F67" s="367">
        <v>22.1629026447476</v>
      </c>
      <c r="G67" s="367">
        <v>24.2070104146948</v>
      </c>
      <c r="H67" s="367">
        <v>24.049346892843801</v>
      </c>
    </row>
    <row r="68" spans="1:8" x14ac:dyDescent="0.2">
      <c r="B68" s="347" t="s">
        <v>141</v>
      </c>
      <c r="C68" s="347">
        <v>118.98099999999999</v>
      </c>
      <c r="D68" s="347">
        <v>0.92920512940661903</v>
      </c>
      <c r="E68" s="367">
        <v>22.473735671219501</v>
      </c>
      <c r="F68" s="367">
        <v>22.328281175691199</v>
      </c>
      <c r="G68" s="367">
        <v>24.185978918961599</v>
      </c>
      <c r="H68" s="367">
        <v>24.0294424439411</v>
      </c>
    </row>
    <row r="69" spans="1:8" x14ac:dyDescent="0.2">
      <c r="B69" s="347" t="s">
        <v>142</v>
      </c>
      <c r="C69" s="347">
        <v>120.15900000000001</v>
      </c>
      <c r="D69" s="347">
        <v>0.93840494822173304</v>
      </c>
      <c r="E69" s="367">
        <v>22.964378965453601</v>
      </c>
      <c r="F69" s="367">
        <v>22.726783175680001</v>
      </c>
      <c r="G69" s="367">
        <v>24.4717155519809</v>
      </c>
      <c r="H69" s="367">
        <v>24.2185244427227</v>
      </c>
    </row>
    <row r="70" spans="1:8" x14ac:dyDescent="0.2">
      <c r="B70" s="347" t="s">
        <v>143</v>
      </c>
      <c r="C70" s="347">
        <v>120.809</v>
      </c>
      <c r="D70" s="347">
        <v>0.94348124892616703</v>
      </c>
      <c r="E70" s="367">
        <v>23.378970699477701</v>
      </c>
      <c r="F70" s="367">
        <v>23.135019494209601</v>
      </c>
      <c r="G70" s="367">
        <v>24.779475719402701</v>
      </c>
      <c r="H70" s="367">
        <v>24.5209107446926</v>
      </c>
    </row>
    <row r="71" spans="1:8" x14ac:dyDescent="0.2">
      <c r="B71" s="347" t="s">
        <v>144</v>
      </c>
      <c r="C71" s="347">
        <v>121.02200000000001</v>
      </c>
      <c r="D71" s="347">
        <v>0.94514471361854302</v>
      </c>
      <c r="E71" s="367">
        <v>23.4994266820039</v>
      </c>
      <c r="F71" s="367">
        <v>23.292570064022701</v>
      </c>
      <c r="G71" s="367">
        <v>24.863310711472899</v>
      </c>
      <c r="H71" s="367">
        <v>24.644448335161002</v>
      </c>
    </row>
    <row r="72" spans="1:8" x14ac:dyDescent="0.2">
      <c r="B72" s="347" t="s">
        <v>145</v>
      </c>
      <c r="C72" s="347">
        <v>122.044</v>
      </c>
      <c r="D72" s="347">
        <v>0.95312622026459204</v>
      </c>
      <c r="E72" s="367">
        <v>23.5705058066474</v>
      </c>
      <c r="F72" s="367">
        <v>23.383301165543401</v>
      </c>
      <c r="G72" s="367">
        <v>24.729679349398399</v>
      </c>
      <c r="H72" s="367">
        <v>24.533268174127102</v>
      </c>
    </row>
    <row r="73" spans="1:8" x14ac:dyDescent="0.2">
      <c r="B73" s="347" t="s">
        <v>146</v>
      </c>
      <c r="C73" s="347">
        <v>122.94799999999999</v>
      </c>
      <c r="D73" s="347">
        <v>0.96018618309045201</v>
      </c>
      <c r="E73" s="367">
        <v>23.6649591174615</v>
      </c>
      <c r="F73" s="367">
        <v>23.455411415909701</v>
      </c>
      <c r="G73" s="367">
        <v>24.6462191752161</v>
      </c>
      <c r="H73" s="367">
        <v>24.427982644382801</v>
      </c>
    </row>
    <row r="74" spans="1:8" x14ac:dyDescent="0.2">
      <c r="B74" s="347" t="s">
        <v>147</v>
      </c>
      <c r="C74" s="347">
        <v>123.803</v>
      </c>
      <c r="D74" s="347">
        <v>0.96686347094013103</v>
      </c>
      <c r="E74" s="367">
        <v>23.738189488513999</v>
      </c>
      <c r="F74" s="367">
        <v>23.529055755759298</v>
      </c>
      <c r="G74" s="367">
        <v>24.551749240699099</v>
      </c>
      <c r="H74" s="367">
        <v>24.335448036816199</v>
      </c>
    </row>
    <row r="75" spans="1:8" x14ac:dyDescent="0.2">
      <c r="B75" s="347" t="s">
        <v>148</v>
      </c>
      <c r="C75" s="347">
        <v>124.571</v>
      </c>
      <c r="D75" s="347">
        <v>0.97286131546475496</v>
      </c>
      <c r="E75" s="367">
        <v>23.778538268713401</v>
      </c>
      <c r="F75" s="367">
        <v>23.569318492322399</v>
      </c>
      <c r="G75" s="367">
        <v>24.441858146403899</v>
      </c>
      <c r="H75" s="367">
        <v>24.226802029910001</v>
      </c>
    </row>
    <row r="76" spans="1:8" x14ac:dyDescent="0.2">
      <c r="B76" s="347" t="s">
        <v>149</v>
      </c>
      <c r="C76" s="347">
        <v>125.276</v>
      </c>
      <c r="D76" s="347">
        <v>0.978367149305718</v>
      </c>
      <c r="E76" s="367">
        <v>23.847880182090702</v>
      </c>
      <c r="F76" s="367">
        <v>23.647235709832099</v>
      </c>
      <c r="G76" s="367">
        <v>24.3751849180688</v>
      </c>
      <c r="H76" s="367">
        <v>24.170103960065401</v>
      </c>
    </row>
    <row r="77" spans="1:8" x14ac:dyDescent="0.2">
      <c r="B77" s="347" t="s">
        <v>150</v>
      </c>
      <c r="C77" s="347">
        <v>125.997</v>
      </c>
      <c r="D77" s="347">
        <v>0.98399793824094495</v>
      </c>
      <c r="E77" s="367">
        <v>23.915267238280599</v>
      </c>
      <c r="F77" s="367">
        <v>23.7345106519887</v>
      </c>
      <c r="G77" s="367">
        <v>24.304184296395</v>
      </c>
      <c r="H77" s="367">
        <v>24.120488193723201</v>
      </c>
    </row>
    <row r="78" spans="1:8" x14ac:dyDescent="0.2">
      <c r="B78" s="347" t="s">
        <v>151</v>
      </c>
      <c r="C78" s="347">
        <v>126.47799999999999</v>
      </c>
      <c r="D78" s="347">
        <v>0.98775440076222598</v>
      </c>
      <c r="E78" s="367">
        <v>23.8343366106572</v>
      </c>
      <c r="F78" s="367">
        <v>23.6626882880369</v>
      </c>
      <c r="G78" s="367">
        <v>24.129820724934099</v>
      </c>
      <c r="H78" s="367">
        <v>23.956044407169401</v>
      </c>
    </row>
    <row r="79" spans="1:8" x14ac:dyDescent="0.2">
      <c r="A79" s="347" t="s">
        <v>1237</v>
      </c>
      <c r="B79" s="347" t="s">
        <v>140</v>
      </c>
      <c r="C79" s="347">
        <v>127.336</v>
      </c>
      <c r="D79" s="347">
        <v>0.99445511769207995</v>
      </c>
      <c r="E79" s="367">
        <v>23.923705678786501</v>
      </c>
      <c r="F79" s="367">
        <v>23.741436130713399</v>
      </c>
      <c r="G79" s="367">
        <v>24.057099463984201</v>
      </c>
      <c r="H79" s="367">
        <v>23.873813617463501</v>
      </c>
    </row>
    <row r="80" spans="1:8" x14ac:dyDescent="0.2">
      <c r="B80" s="347" t="s">
        <v>141</v>
      </c>
      <c r="C80" s="347">
        <v>128.04599999999999</v>
      </c>
      <c r="D80" s="347">
        <v>1</v>
      </c>
      <c r="E80" s="367">
        <v>23.8097106622658</v>
      </c>
      <c r="F80" s="367">
        <v>23.6311561758415</v>
      </c>
      <c r="G80" s="367">
        <v>23.8097106622658</v>
      </c>
      <c r="H80" s="367">
        <v>23.6311561758415</v>
      </c>
    </row>
  </sheetData>
  <mergeCells count="1">
    <mergeCell ref="H1:I1"/>
  </mergeCells>
  <hyperlinks>
    <hyperlink ref="H1:I1" location="Index!A1" display="Regresar al Índice" xr:uid="{EEDBC3F7-47F8-46A6-A9C5-BE0FD0A4C0CF}"/>
  </hyperlink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3AB2B-7662-4AB1-9E82-B5BD19898770}">
  <sheetPr codeName="Hoja111"/>
  <dimension ref="A1:I39"/>
  <sheetViews>
    <sheetView workbookViewId="0">
      <selection activeCell="A2" sqref="A2"/>
    </sheetView>
  </sheetViews>
  <sheetFormatPr baseColWidth="10" defaultRowHeight="12.75" x14ac:dyDescent="0.2"/>
  <cols>
    <col min="1" max="1" width="90.7109375" style="347" customWidth="1"/>
    <col min="2" max="4" width="11.7109375" style="347" customWidth="1"/>
    <col min="5" max="16384" width="11.42578125" style="347"/>
  </cols>
  <sheetData>
    <row r="1" spans="1:9" x14ac:dyDescent="0.2">
      <c r="A1" s="107" t="s">
        <v>1706</v>
      </c>
      <c r="B1" s="347" t="s">
        <v>54</v>
      </c>
      <c r="C1" s="347" t="s">
        <v>54</v>
      </c>
      <c r="D1" s="347" t="s">
        <v>54</v>
      </c>
      <c r="E1" s="347" t="s">
        <v>54</v>
      </c>
      <c r="F1" s="347" t="s">
        <v>54</v>
      </c>
      <c r="G1" s="347" t="s">
        <v>54</v>
      </c>
      <c r="H1" s="409" t="s">
        <v>38</v>
      </c>
      <c r="I1" s="409"/>
    </row>
    <row r="2" spans="1:9" x14ac:dyDescent="0.2">
      <c r="A2" s="347" t="s">
        <v>152</v>
      </c>
      <c r="B2" s="347" t="s">
        <v>54</v>
      </c>
      <c r="C2" s="347" t="s">
        <v>54</v>
      </c>
      <c r="D2" s="347" t="s">
        <v>54</v>
      </c>
      <c r="E2" s="347" t="s">
        <v>54</v>
      </c>
      <c r="F2" s="347" t="s">
        <v>54</v>
      </c>
      <c r="G2" s="347" t="s">
        <v>54</v>
      </c>
      <c r="H2" s="347" t="s">
        <v>54</v>
      </c>
    </row>
    <row r="6" spans="1:9" x14ac:dyDescent="0.2">
      <c r="A6" s="347" t="s">
        <v>2</v>
      </c>
      <c r="B6" s="347" t="s">
        <v>573</v>
      </c>
      <c r="C6" s="347" t="s">
        <v>574</v>
      </c>
      <c r="D6" s="347" t="s">
        <v>575</v>
      </c>
    </row>
    <row r="7" spans="1:9" x14ac:dyDescent="0.2">
      <c r="A7" s="347" t="s">
        <v>29</v>
      </c>
      <c r="B7" s="367">
        <v>18.821261195912001</v>
      </c>
      <c r="C7" s="367">
        <v>21.323955707288601</v>
      </c>
      <c r="D7" s="367">
        <v>22.716935371170699</v>
      </c>
    </row>
    <row r="8" spans="1:9" x14ac:dyDescent="0.2">
      <c r="A8" s="347" t="s">
        <v>8</v>
      </c>
      <c r="B8" s="367">
        <v>19.762440177638801</v>
      </c>
      <c r="C8" s="367">
        <v>22.221434831232301</v>
      </c>
      <c r="D8" s="367">
        <v>22.890010366479601</v>
      </c>
    </row>
    <row r="9" spans="1:9" x14ac:dyDescent="0.2">
      <c r="A9" s="347" t="s">
        <v>23</v>
      </c>
      <c r="B9" s="367">
        <v>21.0566415276488</v>
      </c>
      <c r="C9" s="367">
        <v>23.263724215758899</v>
      </c>
      <c r="D9" s="367">
        <v>23.043378092850201</v>
      </c>
    </row>
    <row r="10" spans="1:9" x14ac:dyDescent="0.2">
      <c r="A10" s="347" t="s">
        <v>4</v>
      </c>
      <c r="B10" s="367">
        <v>21.068946149255101</v>
      </c>
      <c r="C10" s="367">
        <v>23.623355870675599</v>
      </c>
      <c r="D10" s="367">
        <v>22.673290497971099</v>
      </c>
    </row>
    <row r="11" spans="1:9" x14ac:dyDescent="0.2">
      <c r="A11" s="347" t="s">
        <v>10</v>
      </c>
      <c r="B11" s="367">
        <v>21.100581068964299</v>
      </c>
      <c r="C11" s="367">
        <v>24.133632564835001</v>
      </c>
      <c r="D11" s="367">
        <v>23.794666759830701</v>
      </c>
    </row>
    <row r="12" spans="1:9" x14ac:dyDescent="0.2">
      <c r="A12" s="347" t="s">
        <v>16</v>
      </c>
      <c r="B12" s="367">
        <v>21.3630520827687</v>
      </c>
      <c r="C12" s="367">
        <v>23.4387707891877</v>
      </c>
      <c r="D12" s="367">
        <v>23.065731644045101</v>
      </c>
    </row>
    <row r="13" spans="1:9" x14ac:dyDescent="0.2">
      <c r="A13" s="347" t="s">
        <v>30</v>
      </c>
      <c r="B13" s="367">
        <v>21.404051398006899</v>
      </c>
      <c r="C13" s="367">
        <v>23.5430109400363</v>
      </c>
      <c r="D13" s="367">
        <v>22.961703557230798</v>
      </c>
    </row>
    <row r="14" spans="1:9" x14ac:dyDescent="0.2">
      <c r="A14" s="347" t="s">
        <v>22</v>
      </c>
      <c r="B14" s="367">
        <v>21.4075233312671</v>
      </c>
      <c r="C14" s="367">
        <v>23.467648897353602</v>
      </c>
      <c r="D14" s="367">
        <v>23.130116316406699</v>
      </c>
    </row>
    <row r="15" spans="1:9" x14ac:dyDescent="0.2">
      <c r="A15" s="347" t="s">
        <v>18</v>
      </c>
      <c r="B15" s="367">
        <v>21.541710360025998</v>
      </c>
      <c r="C15" s="367">
        <v>23.448009281938301</v>
      </c>
      <c r="D15" s="367">
        <v>23.268367738533701</v>
      </c>
    </row>
    <row r="16" spans="1:9" x14ac:dyDescent="0.2">
      <c r="A16" s="347" t="s">
        <v>31</v>
      </c>
      <c r="B16" s="367">
        <v>21.560945413310002</v>
      </c>
      <c r="C16" s="367">
        <v>23.399738634115899</v>
      </c>
      <c r="D16" s="367">
        <v>23.415138716513098</v>
      </c>
    </row>
    <row r="17" spans="1:4" x14ac:dyDescent="0.2">
      <c r="A17" s="347" t="s">
        <v>3</v>
      </c>
      <c r="B17" s="367">
        <v>21.5857930198726</v>
      </c>
      <c r="C17" s="367">
        <v>24.1611317196055</v>
      </c>
      <c r="D17" s="367">
        <v>23.4855483483135</v>
      </c>
    </row>
    <row r="18" spans="1:4" x14ac:dyDescent="0.2">
      <c r="A18" s="347" t="s">
        <v>28</v>
      </c>
      <c r="B18" s="367">
        <v>21.608002112601699</v>
      </c>
      <c r="C18" s="367">
        <v>23.5401151703511</v>
      </c>
      <c r="D18" s="367">
        <v>23.4736607902448</v>
      </c>
    </row>
    <row r="19" spans="1:4" x14ac:dyDescent="0.2">
      <c r="A19" s="347" t="s">
        <v>27</v>
      </c>
      <c r="B19" s="367">
        <v>21.637665638704</v>
      </c>
      <c r="C19" s="367">
        <v>24.149225035339398</v>
      </c>
      <c r="D19" s="367">
        <v>24.0472634073198</v>
      </c>
    </row>
    <row r="20" spans="1:4" x14ac:dyDescent="0.2">
      <c r="A20" s="347" t="s">
        <v>51</v>
      </c>
      <c r="B20" s="367">
        <v>21.739054709010698</v>
      </c>
      <c r="C20" s="367">
        <v>24.175738368926201</v>
      </c>
      <c r="D20" s="367">
        <v>23.230962227172601</v>
      </c>
    </row>
    <row r="21" spans="1:4" x14ac:dyDescent="0.2">
      <c r="A21" s="347" t="s">
        <v>1</v>
      </c>
      <c r="B21" s="367">
        <v>21.789886465647701</v>
      </c>
      <c r="C21" s="367">
        <v>24.086428378055999</v>
      </c>
      <c r="D21" s="367">
        <v>23.6311561758415</v>
      </c>
    </row>
    <row r="22" spans="1:4" x14ac:dyDescent="0.2">
      <c r="A22" s="347" t="s">
        <v>7</v>
      </c>
      <c r="B22" s="367">
        <v>21.8527167405929</v>
      </c>
      <c r="C22" s="367">
        <v>23.7572803411366</v>
      </c>
      <c r="D22" s="367">
        <v>23.7663647952083</v>
      </c>
    </row>
    <row r="23" spans="1:4" x14ac:dyDescent="0.2">
      <c r="A23" s="347" t="s">
        <v>14</v>
      </c>
      <c r="B23" s="367">
        <v>22.0469083166969</v>
      </c>
      <c r="C23" s="367">
        <v>24.602960023701002</v>
      </c>
      <c r="D23" s="367">
        <v>23.9134140221128</v>
      </c>
    </row>
    <row r="24" spans="1:4" x14ac:dyDescent="0.2">
      <c r="A24" s="347" t="s">
        <v>12</v>
      </c>
      <c r="B24" s="367">
        <v>22.0634473751307</v>
      </c>
      <c r="C24" s="367">
        <v>24.572585875913401</v>
      </c>
      <c r="D24" s="367">
        <v>24.101610531338601</v>
      </c>
    </row>
    <row r="25" spans="1:4" x14ac:dyDescent="0.2">
      <c r="A25" s="347" t="s">
        <v>33</v>
      </c>
      <c r="B25" s="367">
        <v>22.097019284964599</v>
      </c>
      <c r="C25" s="367">
        <v>24.2721519930355</v>
      </c>
      <c r="D25" s="367">
        <v>23.731951860276801</v>
      </c>
    </row>
    <row r="26" spans="1:4" x14ac:dyDescent="0.2">
      <c r="A26" s="347" t="s">
        <v>26</v>
      </c>
      <c r="B26" s="367">
        <v>22.137063678179501</v>
      </c>
      <c r="C26" s="367">
        <v>24.3419417885897</v>
      </c>
      <c r="D26" s="367">
        <v>23.7585197493257</v>
      </c>
    </row>
    <row r="27" spans="1:4" x14ac:dyDescent="0.2">
      <c r="A27" s="347" t="s">
        <v>11</v>
      </c>
      <c r="B27" s="367">
        <v>22.161542006023101</v>
      </c>
      <c r="C27" s="367">
        <v>24.2101185841858</v>
      </c>
      <c r="D27" s="367">
        <v>23.806240470225799</v>
      </c>
    </row>
    <row r="28" spans="1:4" x14ac:dyDescent="0.2">
      <c r="A28" s="347" t="s">
        <v>25</v>
      </c>
      <c r="B28" s="367">
        <v>22.1871818608819</v>
      </c>
      <c r="C28" s="367">
        <v>24.263791206240199</v>
      </c>
      <c r="D28" s="367">
        <v>23.804369164334201</v>
      </c>
    </row>
    <row r="29" spans="1:4" x14ac:dyDescent="0.2">
      <c r="A29" s="347" t="s">
        <v>9</v>
      </c>
      <c r="B29" s="367">
        <v>22.366569906454099</v>
      </c>
      <c r="C29" s="367">
        <v>24.830367098899899</v>
      </c>
      <c r="D29" s="367">
        <v>23.507157130316202</v>
      </c>
    </row>
    <row r="30" spans="1:4" x14ac:dyDescent="0.2">
      <c r="A30" s="347" t="s">
        <v>0</v>
      </c>
      <c r="B30" s="367">
        <v>22.392877919212498</v>
      </c>
      <c r="C30" s="367">
        <v>24.806252517085198</v>
      </c>
      <c r="D30" s="367">
        <v>23.8097106622658</v>
      </c>
    </row>
    <row r="31" spans="1:4" x14ac:dyDescent="0.2">
      <c r="A31" s="347" t="s">
        <v>17</v>
      </c>
      <c r="B31" s="367">
        <v>22.452094241601898</v>
      </c>
      <c r="C31" s="367">
        <v>24.394312496496301</v>
      </c>
      <c r="D31" s="367">
        <v>24.068491207248901</v>
      </c>
    </row>
    <row r="32" spans="1:4" x14ac:dyDescent="0.2">
      <c r="A32" s="347" t="s">
        <v>32</v>
      </c>
      <c r="B32" s="367">
        <v>22.4647652045381</v>
      </c>
      <c r="C32" s="367">
        <v>24.1260351618924</v>
      </c>
      <c r="D32" s="367">
        <v>24.212783892163799</v>
      </c>
    </row>
    <row r="33" spans="1:4" x14ac:dyDescent="0.2">
      <c r="A33" s="347" t="s">
        <v>19</v>
      </c>
      <c r="B33" s="367">
        <v>22.653843441925101</v>
      </c>
      <c r="C33" s="367">
        <v>24.694127952365001</v>
      </c>
      <c r="D33" s="367">
        <v>24.1190194282627</v>
      </c>
    </row>
    <row r="34" spans="1:4" x14ac:dyDescent="0.2">
      <c r="A34" s="347" t="s">
        <v>21</v>
      </c>
      <c r="B34" s="367">
        <v>22.888054842386101</v>
      </c>
      <c r="C34" s="367">
        <v>24.601858615996399</v>
      </c>
      <c r="D34" s="367">
        <v>24.494004633932501</v>
      </c>
    </row>
    <row r="35" spans="1:4" x14ac:dyDescent="0.2">
      <c r="A35" s="347" t="s">
        <v>5</v>
      </c>
      <c r="B35" s="367">
        <v>22.972389994150699</v>
      </c>
      <c r="C35" s="367">
        <v>24.992741858746999</v>
      </c>
      <c r="D35" s="367">
        <v>24.307303813854499</v>
      </c>
    </row>
    <row r="36" spans="1:4" x14ac:dyDescent="0.2">
      <c r="A36" s="347" t="s">
        <v>6</v>
      </c>
      <c r="B36" s="367">
        <v>23.0066430932137</v>
      </c>
      <c r="C36" s="367">
        <v>24.286727131959399</v>
      </c>
      <c r="D36" s="367">
        <v>24.272504315842301</v>
      </c>
    </row>
    <row r="37" spans="1:4" x14ac:dyDescent="0.2">
      <c r="A37" s="347" t="s">
        <v>20</v>
      </c>
      <c r="B37" s="367">
        <v>23.167439777802201</v>
      </c>
      <c r="C37" s="367">
        <v>25.5634655799686</v>
      </c>
      <c r="D37" s="367">
        <v>24.126140805110101</v>
      </c>
    </row>
    <row r="38" spans="1:4" x14ac:dyDescent="0.2">
      <c r="A38" s="347" t="s">
        <v>15</v>
      </c>
      <c r="B38" s="367">
        <v>23.303818675320301</v>
      </c>
      <c r="C38" s="367">
        <v>24.7640505815308</v>
      </c>
      <c r="D38" s="367">
        <v>24.703870915222598</v>
      </c>
    </row>
    <row r="39" spans="1:4" x14ac:dyDescent="0.2">
      <c r="A39" s="347" t="s">
        <v>24</v>
      </c>
      <c r="B39" s="367">
        <v>23.327151350228402</v>
      </c>
      <c r="C39" s="367">
        <v>24.6865491713036</v>
      </c>
      <c r="D39" s="367">
        <v>24.650930062804999</v>
      </c>
    </row>
  </sheetData>
  <mergeCells count="1">
    <mergeCell ref="H1:I1"/>
  </mergeCells>
  <hyperlinks>
    <hyperlink ref="H1:I1" location="Index!A1" display="Regresar al Índice" xr:uid="{1507CF3E-0949-406B-B910-2E35996B809F}"/>
  </hyperlink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42654-8F43-4B4B-B63C-C4379E69D303}">
  <sheetPr codeName="Hoja100"/>
  <dimension ref="A1:I23"/>
  <sheetViews>
    <sheetView workbookViewId="0">
      <selection activeCell="A2" sqref="A2"/>
    </sheetView>
  </sheetViews>
  <sheetFormatPr baseColWidth="10" defaultRowHeight="12.75" x14ac:dyDescent="0.2"/>
  <cols>
    <col min="1" max="1" width="18.5703125" style="249" customWidth="1"/>
    <col min="2" max="2" width="14.5703125" style="249" customWidth="1"/>
    <col min="3" max="16384" width="11.42578125" style="249"/>
  </cols>
  <sheetData>
    <row r="1" spans="1:9" x14ac:dyDescent="0.2">
      <c r="A1" s="107" t="s">
        <v>1707</v>
      </c>
      <c r="H1" s="409" t="s">
        <v>38</v>
      </c>
      <c r="I1" s="409"/>
    </row>
    <row r="5" spans="1:9" x14ac:dyDescent="0.2">
      <c r="A5" s="107" t="s">
        <v>465</v>
      </c>
      <c r="B5" s="107" t="s">
        <v>1721</v>
      </c>
      <c r="C5" s="107"/>
    </row>
    <row r="6" spans="1:9" x14ac:dyDescent="0.2">
      <c r="A6" s="107" t="s">
        <v>1550</v>
      </c>
      <c r="B6" s="107">
        <v>3.371448218826</v>
      </c>
      <c r="C6" s="107">
        <f>RANK(B6,B$6:B$23,1)</f>
        <v>9</v>
      </c>
    </row>
    <row r="7" spans="1:9" x14ac:dyDescent="0.2">
      <c r="A7" s="107" t="s">
        <v>1551</v>
      </c>
      <c r="B7" s="107">
        <v>3.6936648158069998</v>
      </c>
      <c r="C7" s="107">
        <f t="shared" ref="C7:C22" si="0">RANK(B7,B$6:B$23,1)</f>
        <v>10</v>
      </c>
    </row>
    <row r="8" spans="1:9" x14ac:dyDescent="0.2">
      <c r="A8" s="107" t="s">
        <v>1552</v>
      </c>
      <c r="B8" s="107">
        <v>2.9533656306639999</v>
      </c>
      <c r="C8" s="107">
        <f t="shared" si="0"/>
        <v>5</v>
      </c>
    </row>
    <row r="9" spans="1:9" x14ac:dyDescent="0.2">
      <c r="A9" s="107" t="s">
        <v>1553</v>
      </c>
      <c r="B9" s="107">
        <v>4.1914664799169996</v>
      </c>
      <c r="C9" s="107">
        <f t="shared" si="0"/>
        <v>11</v>
      </c>
    </row>
    <row r="10" spans="1:9" x14ac:dyDescent="0.2">
      <c r="A10" s="107" t="s">
        <v>1554</v>
      </c>
      <c r="B10" s="107">
        <v>5.0381969784400003</v>
      </c>
      <c r="C10" s="107">
        <f t="shared" si="0"/>
        <v>16</v>
      </c>
    </row>
    <row r="11" spans="1:9" x14ac:dyDescent="0.2">
      <c r="A11" s="107" t="s">
        <v>1555</v>
      </c>
      <c r="B11" s="107">
        <v>5.147141998515</v>
      </c>
      <c r="C11" s="107">
        <f t="shared" si="0"/>
        <v>17</v>
      </c>
    </row>
    <row r="12" spans="1:9" x14ac:dyDescent="0.2">
      <c r="A12" s="107" t="s">
        <v>1556</v>
      </c>
      <c r="B12" s="107">
        <v>4.8926986831960004</v>
      </c>
      <c r="C12" s="107">
        <f t="shared" si="0"/>
        <v>14</v>
      </c>
    </row>
    <row r="13" spans="1:9" x14ac:dyDescent="0.2">
      <c r="A13" s="107" t="s">
        <v>1557</v>
      </c>
      <c r="B13" s="107">
        <v>4.8978600241040002</v>
      </c>
      <c r="C13" s="107">
        <f t="shared" si="0"/>
        <v>15</v>
      </c>
    </row>
    <row r="14" spans="1:9" x14ac:dyDescent="0.2">
      <c r="A14" s="107" t="s">
        <v>1558</v>
      </c>
      <c r="B14" s="107">
        <v>5.1515674722810001</v>
      </c>
      <c r="C14" s="107">
        <f t="shared" si="0"/>
        <v>18</v>
      </c>
    </row>
    <row r="15" spans="1:9" x14ac:dyDescent="0.2">
      <c r="A15" s="107" t="s">
        <v>1559</v>
      </c>
      <c r="B15" s="107">
        <v>4.5646224101159998</v>
      </c>
      <c r="C15" s="107">
        <f t="shared" si="0"/>
        <v>13</v>
      </c>
    </row>
    <row r="16" spans="1:9" x14ac:dyDescent="0.2">
      <c r="A16" s="107" t="s">
        <v>1560</v>
      </c>
      <c r="B16" s="107">
        <v>4.3222439109749997</v>
      </c>
      <c r="C16" s="107">
        <f t="shared" si="0"/>
        <v>12</v>
      </c>
    </row>
    <row r="17" spans="1:3" x14ac:dyDescent="0.2">
      <c r="A17" s="107" t="s">
        <v>684</v>
      </c>
      <c r="B17" s="107">
        <v>3.329561430484</v>
      </c>
      <c r="C17" s="107">
        <f t="shared" si="0"/>
        <v>8</v>
      </c>
    </row>
    <row r="18" spans="1:3" x14ac:dyDescent="0.2">
      <c r="A18" s="107" t="s">
        <v>705</v>
      </c>
      <c r="B18" s="107">
        <v>2.701816463333</v>
      </c>
      <c r="C18" s="107">
        <f t="shared" si="0"/>
        <v>4</v>
      </c>
    </row>
    <row r="19" spans="1:3" x14ac:dyDescent="0.2">
      <c r="A19" s="107" t="s">
        <v>714</v>
      </c>
      <c r="B19" s="107">
        <v>2.4670080400000001</v>
      </c>
      <c r="C19" s="107">
        <f t="shared" si="0"/>
        <v>2</v>
      </c>
    </row>
    <row r="20" spans="1:3" x14ac:dyDescent="0.2">
      <c r="A20" s="107" t="s">
        <v>723</v>
      </c>
      <c r="B20" s="107">
        <v>3.2766507366669999</v>
      </c>
      <c r="C20" s="107">
        <f t="shared" si="0"/>
        <v>6</v>
      </c>
    </row>
    <row r="21" spans="1:3" x14ac:dyDescent="0.2">
      <c r="A21" s="107" t="s">
        <v>732</v>
      </c>
      <c r="B21" s="107">
        <v>3.29</v>
      </c>
      <c r="C21" s="107">
        <f t="shared" si="0"/>
        <v>7</v>
      </c>
    </row>
    <row r="22" spans="1:3" x14ac:dyDescent="0.2">
      <c r="A22" s="107" t="s">
        <v>1057</v>
      </c>
      <c r="B22" s="107">
        <v>2.2999999999999998</v>
      </c>
      <c r="C22" s="107">
        <f t="shared" si="0"/>
        <v>1</v>
      </c>
    </row>
    <row r="23" spans="1:3" x14ac:dyDescent="0.2">
      <c r="A23" s="107" t="s">
        <v>1561</v>
      </c>
      <c r="B23" s="107">
        <v>2.6337000000000046</v>
      </c>
      <c r="C23" s="107">
        <f>RANK(B23,B$6:B$23,1)</f>
        <v>3</v>
      </c>
    </row>
  </sheetData>
  <mergeCells count="1">
    <mergeCell ref="H1:I1"/>
  </mergeCells>
  <hyperlinks>
    <hyperlink ref="H1:I1" location="Index!A1" display="Regresar al Índice" xr:uid="{1D019AFD-DA08-40D3-A795-2EF17B5142F0}"/>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43E8F-01D9-40CF-8280-8C888D9E102E}">
  <sheetPr codeName="Hoja101"/>
  <dimension ref="A1:I38"/>
  <sheetViews>
    <sheetView workbookViewId="0">
      <selection activeCell="A2" sqref="A2"/>
    </sheetView>
  </sheetViews>
  <sheetFormatPr baseColWidth="10" defaultRowHeight="12.75" x14ac:dyDescent="0.2"/>
  <cols>
    <col min="1" max="1" width="29.5703125" style="251" customWidth="1"/>
    <col min="2" max="2" width="11.42578125" style="251"/>
    <col min="3" max="16384" width="11.42578125" style="249"/>
  </cols>
  <sheetData>
    <row r="1" spans="1:9" x14ac:dyDescent="0.2">
      <c r="A1" s="107" t="s">
        <v>1708</v>
      </c>
      <c r="H1" s="409" t="s">
        <v>38</v>
      </c>
      <c r="I1" s="409"/>
    </row>
    <row r="5" spans="1:9" x14ac:dyDescent="0.2">
      <c r="A5" s="251" t="s">
        <v>1156</v>
      </c>
      <c r="B5" s="251" t="s">
        <v>1722</v>
      </c>
    </row>
    <row r="6" spans="1:9" x14ac:dyDescent="0.2">
      <c r="A6" s="293" t="s">
        <v>17</v>
      </c>
      <c r="B6" s="262">
        <v>1.3281999999999954</v>
      </c>
      <c r="C6" s="249">
        <v>1</v>
      </c>
    </row>
    <row r="7" spans="1:9" x14ac:dyDescent="0.2">
      <c r="A7" s="293" t="s">
        <v>21</v>
      </c>
      <c r="B7" s="262">
        <v>1.5054999999999978</v>
      </c>
      <c r="C7" s="249">
        <v>2</v>
      </c>
    </row>
    <row r="8" spans="1:9" x14ac:dyDescent="0.2">
      <c r="A8" s="293" t="s">
        <v>19</v>
      </c>
      <c r="B8" s="262">
        <v>1.6444999999999936</v>
      </c>
      <c r="C8" s="249">
        <v>3</v>
      </c>
    </row>
    <row r="9" spans="1:9" x14ac:dyDescent="0.2">
      <c r="A9" s="293" t="s">
        <v>22</v>
      </c>
      <c r="B9" s="262">
        <v>1.8164000000000016</v>
      </c>
      <c r="C9" s="249">
        <v>4</v>
      </c>
    </row>
    <row r="10" spans="1:9" x14ac:dyDescent="0.2">
      <c r="A10" s="293" t="s">
        <v>11</v>
      </c>
      <c r="B10" s="262">
        <v>1.834699999999998</v>
      </c>
      <c r="C10" s="249">
        <v>5</v>
      </c>
    </row>
    <row r="11" spans="1:9" x14ac:dyDescent="0.2">
      <c r="A11" s="293" t="s">
        <v>18</v>
      </c>
      <c r="B11" s="262">
        <v>1.845799999999997</v>
      </c>
      <c r="C11" s="249">
        <v>6</v>
      </c>
    </row>
    <row r="12" spans="1:9" x14ac:dyDescent="0.2">
      <c r="A12" s="293" t="s">
        <v>6</v>
      </c>
      <c r="B12" s="262">
        <v>1.8937999999999988</v>
      </c>
      <c r="C12" s="249">
        <v>7</v>
      </c>
    </row>
    <row r="13" spans="1:9" x14ac:dyDescent="0.2">
      <c r="A13" s="293" t="s">
        <v>26</v>
      </c>
      <c r="B13" s="262">
        <v>1.9663000000000039</v>
      </c>
      <c r="C13" s="249">
        <v>8</v>
      </c>
    </row>
    <row r="14" spans="1:9" x14ac:dyDescent="0.2">
      <c r="A14" s="293" t="s">
        <v>25</v>
      </c>
      <c r="B14" s="262">
        <v>2.1167999999999978</v>
      </c>
      <c r="C14" s="249">
        <v>9</v>
      </c>
    </row>
    <row r="15" spans="1:9" x14ac:dyDescent="0.2">
      <c r="A15" s="293" t="s">
        <v>4</v>
      </c>
      <c r="B15" s="262">
        <v>2.188999999999993</v>
      </c>
      <c r="C15" s="249">
        <v>10</v>
      </c>
    </row>
    <row r="16" spans="1:9" x14ac:dyDescent="0.2">
      <c r="A16" s="293" t="s">
        <v>32</v>
      </c>
      <c r="B16" s="262">
        <v>2.1941000000000059</v>
      </c>
      <c r="C16" s="249">
        <v>11</v>
      </c>
    </row>
    <row r="17" spans="1:3" x14ac:dyDescent="0.2">
      <c r="A17" s="293" t="s">
        <v>15</v>
      </c>
      <c r="B17" s="262">
        <v>2.2575999999999965</v>
      </c>
      <c r="C17" s="249">
        <v>12</v>
      </c>
    </row>
    <row r="18" spans="1:3" x14ac:dyDescent="0.2">
      <c r="A18" s="293" t="s">
        <v>7</v>
      </c>
      <c r="B18" s="262">
        <v>2.4525000000000006</v>
      </c>
      <c r="C18" s="249">
        <v>13</v>
      </c>
    </row>
    <row r="19" spans="1:3" x14ac:dyDescent="0.2">
      <c r="A19" s="293" t="s">
        <v>31</v>
      </c>
      <c r="B19" s="262">
        <v>2.5002000000000066</v>
      </c>
      <c r="C19" s="366">
        <v>14</v>
      </c>
    </row>
    <row r="20" spans="1:3" x14ac:dyDescent="0.2">
      <c r="A20" s="294" t="s">
        <v>0</v>
      </c>
      <c r="B20" s="262">
        <v>2.6337000000000046</v>
      </c>
      <c r="C20" s="249">
        <v>15</v>
      </c>
    </row>
    <row r="21" spans="1:3" x14ac:dyDescent="0.2">
      <c r="A21" s="293" t="s">
        <v>8</v>
      </c>
      <c r="B21" s="262">
        <v>2.6394999999999982</v>
      </c>
    </row>
    <row r="22" spans="1:3" x14ac:dyDescent="0.2">
      <c r="A22" s="293" t="s">
        <v>23</v>
      </c>
      <c r="B22" s="262">
        <v>2.778899999999993</v>
      </c>
    </row>
    <row r="23" spans="1:3" x14ac:dyDescent="0.2">
      <c r="A23" s="293" t="s">
        <v>27</v>
      </c>
      <c r="B23" s="262">
        <v>2.825800000000001</v>
      </c>
    </row>
    <row r="24" spans="1:3" x14ac:dyDescent="0.2">
      <c r="A24" s="293" t="s">
        <v>24</v>
      </c>
      <c r="B24" s="262">
        <v>2.8508000000000067</v>
      </c>
    </row>
    <row r="25" spans="1:3" x14ac:dyDescent="0.2">
      <c r="A25" s="295" t="s">
        <v>1</v>
      </c>
      <c r="B25" s="262">
        <v>2.9997000000000043</v>
      </c>
    </row>
    <row r="26" spans="1:3" x14ac:dyDescent="0.2">
      <c r="A26" s="293" t="s">
        <v>33</v>
      </c>
      <c r="B26" s="262">
        <v>3.1302000000000021</v>
      </c>
    </row>
    <row r="27" spans="1:3" x14ac:dyDescent="0.2">
      <c r="A27" s="293" t="s">
        <v>14</v>
      </c>
      <c r="B27" s="262">
        <v>3.1664999999999992</v>
      </c>
    </row>
    <row r="28" spans="1:3" x14ac:dyDescent="0.2">
      <c r="A28" s="293" t="s">
        <v>30</v>
      </c>
      <c r="B28" s="262">
        <v>3.167199999999994</v>
      </c>
    </row>
    <row r="29" spans="1:3" x14ac:dyDescent="0.2">
      <c r="A29" s="293" t="s">
        <v>20</v>
      </c>
      <c r="B29" s="262">
        <v>3.1875</v>
      </c>
    </row>
    <row r="30" spans="1:3" x14ac:dyDescent="0.2">
      <c r="A30" s="293" t="s">
        <v>29</v>
      </c>
      <c r="B30" s="262">
        <v>3.2733999999999952</v>
      </c>
    </row>
    <row r="31" spans="1:3" x14ac:dyDescent="0.2">
      <c r="A31" s="293" t="s">
        <v>16</v>
      </c>
      <c r="B31" s="263">
        <v>3.3519000000000005</v>
      </c>
    </row>
    <row r="32" spans="1:3" x14ac:dyDescent="0.2">
      <c r="A32" s="293" t="s">
        <v>12</v>
      </c>
      <c r="B32" s="262">
        <v>3.520700000000005</v>
      </c>
    </row>
    <row r="33" spans="1:2" x14ac:dyDescent="0.2">
      <c r="A33" s="293" t="s">
        <v>10</v>
      </c>
      <c r="B33" s="262">
        <v>3.7925999999999931</v>
      </c>
    </row>
    <row r="34" spans="1:2" x14ac:dyDescent="0.2">
      <c r="A34" s="293" t="s">
        <v>5</v>
      </c>
      <c r="B34" s="262">
        <v>4.0330000000000013</v>
      </c>
    </row>
    <row r="35" spans="1:2" x14ac:dyDescent="0.2">
      <c r="A35" s="293" t="s">
        <v>28</v>
      </c>
      <c r="B35" s="262">
        <v>4.0921000000000021</v>
      </c>
    </row>
    <row r="36" spans="1:2" x14ac:dyDescent="0.2">
      <c r="A36" s="293" t="s">
        <v>3</v>
      </c>
      <c r="B36" s="262">
        <v>4.1034999999999968</v>
      </c>
    </row>
    <row r="37" spans="1:2" x14ac:dyDescent="0.2">
      <c r="A37" s="293" t="s">
        <v>13</v>
      </c>
      <c r="B37" s="262">
        <v>4.2176999999999936</v>
      </c>
    </row>
    <row r="38" spans="1:2" x14ac:dyDescent="0.2">
      <c r="A38" s="293" t="s">
        <v>9</v>
      </c>
      <c r="B38" s="262">
        <v>4.9147999999999996</v>
      </c>
    </row>
  </sheetData>
  <autoFilter ref="A5:B5" xr:uid="{8310A2ED-A1C1-44F9-B500-B3A08949FFE5}">
    <sortState ref="A6:B38">
      <sortCondition ref="B5"/>
    </sortState>
  </autoFilter>
  <mergeCells count="1">
    <mergeCell ref="H1:I1"/>
  </mergeCells>
  <hyperlinks>
    <hyperlink ref="H1:I1" location="Index!A1" display="Regresar al Índice" xr:uid="{F2E7DDAF-5F13-46F8-A049-5801B590CBC5}"/>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FE5E3-CA11-4C4F-8421-60DF8DA9400E}">
  <sheetPr codeName="Hoja6"/>
  <dimension ref="A1:I31"/>
  <sheetViews>
    <sheetView workbookViewId="0">
      <selection activeCell="A2" sqref="A2"/>
    </sheetView>
  </sheetViews>
  <sheetFormatPr baseColWidth="10" defaultRowHeight="12.75" x14ac:dyDescent="0.2"/>
  <cols>
    <col min="1" max="16384" width="11.42578125" style="107"/>
  </cols>
  <sheetData>
    <row r="1" spans="1:9" x14ac:dyDescent="0.2">
      <c r="A1" s="107" t="s">
        <v>1487</v>
      </c>
      <c r="H1" s="408" t="s">
        <v>38</v>
      </c>
      <c r="I1" s="408"/>
    </row>
    <row r="6" spans="1:9" x14ac:dyDescent="0.2">
      <c r="A6" s="258" t="s">
        <v>591</v>
      </c>
      <c r="B6" s="258" t="s">
        <v>631</v>
      </c>
      <c r="C6" s="258" t="s">
        <v>1391</v>
      </c>
    </row>
    <row r="7" spans="1:9" x14ac:dyDescent="0.2">
      <c r="A7" s="168" t="s">
        <v>1364</v>
      </c>
      <c r="B7" s="169" t="s">
        <v>24</v>
      </c>
      <c r="C7" s="171">
        <v>4065.4</v>
      </c>
    </row>
    <row r="8" spans="1:9" x14ac:dyDescent="0.2">
      <c r="A8" s="168" t="s">
        <v>1365</v>
      </c>
      <c r="B8" s="170" t="s">
        <v>27</v>
      </c>
      <c r="C8" s="172">
        <v>3875.5</v>
      </c>
    </row>
    <row r="9" spans="1:9" x14ac:dyDescent="0.2">
      <c r="A9" s="168" t="s">
        <v>1277</v>
      </c>
      <c r="B9" s="169" t="s">
        <v>24</v>
      </c>
      <c r="C9" s="171">
        <v>2271.1</v>
      </c>
    </row>
    <row r="10" spans="1:9" x14ac:dyDescent="0.2">
      <c r="A10" s="168" t="s">
        <v>1368</v>
      </c>
      <c r="B10" s="170" t="s">
        <v>27</v>
      </c>
      <c r="C10" s="172">
        <v>2146.6999999999998</v>
      </c>
    </row>
    <row r="11" spans="1:9" x14ac:dyDescent="0.2">
      <c r="A11" s="168" t="s">
        <v>1372</v>
      </c>
      <c r="B11" s="169" t="s">
        <v>27</v>
      </c>
      <c r="C11" s="171">
        <v>1897.1</v>
      </c>
    </row>
    <row r="12" spans="1:9" x14ac:dyDescent="0.2">
      <c r="A12" s="168" t="s">
        <v>1369</v>
      </c>
      <c r="B12" s="170" t="s">
        <v>27</v>
      </c>
      <c r="C12" s="172">
        <v>1852.1</v>
      </c>
    </row>
    <row r="13" spans="1:9" x14ac:dyDescent="0.2">
      <c r="A13" s="168" t="s">
        <v>1270</v>
      </c>
      <c r="B13" s="169" t="s">
        <v>27</v>
      </c>
      <c r="C13" s="171">
        <v>1829.1</v>
      </c>
    </row>
    <row r="14" spans="1:9" x14ac:dyDescent="0.2">
      <c r="A14" s="168" t="s">
        <v>1366</v>
      </c>
      <c r="B14" s="170" t="s">
        <v>20</v>
      </c>
      <c r="C14" s="170">
        <v>1786.9</v>
      </c>
    </row>
    <row r="15" spans="1:9" x14ac:dyDescent="0.2">
      <c r="A15" s="168" t="s">
        <v>1392</v>
      </c>
      <c r="B15" s="169" t="s">
        <v>7</v>
      </c>
      <c r="C15" s="171">
        <v>1474.9</v>
      </c>
    </row>
    <row r="16" spans="1:9" x14ac:dyDescent="0.2">
      <c r="A16" s="168" t="s">
        <v>1375</v>
      </c>
      <c r="B16" s="170" t="s">
        <v>4</v>
      </c>
      <c r="C16" s="172">
        <v>1462.4</v>
      </c>
    </row>
    <row r="17" spans="1:3" x14ac:dyDescent="0.2">
      <c r="A17" s="168" t="s">
        <v>1261</v>
      </c>
      <c r="B17" s="169" t="s">
        <v>5</v>
      </c>
      <c r="C17" s="171">
        <v>1427.9</v>
      </c>
    </row>
    <row r="18" spans="1:3" x14ac:dyDescent="0.2">
      <c r="A18" s="168" t="s">
        <v>1274</v>
      </c>
      <c r="B18" s="170" t="s">
        <v>20</v>
      </c>
      <c r="C18" s="172">
        <v>1414.6</v>
      </c>
    </row>
    <row r="19" spans="1:3" x14ac:dyDescent="0.2">
      <c r="A19" s="168" t="s">
        <v>1268</v>
      </c>
      <c r="B19" s="169" t="s">
        <v>27</v>
      </c>
      <c r="C19" s="171">
        <v>1363</v>
      </c>
    </row>
    <row r="20" spans="1:3" x14ac:dyDescent="0.2">
      <c r="A20" s="168" t="s">
        <v>1393</v>
      </c>
      <c r="B20" s="170" t="s">
        <v>13</v>
      </c>
      <c r="C20" s="172">
        <v>1355.1</v>
      </c>
    </row>
    <row r="21" spans="1:3" x14ac:dyDescent="0.2">
      <c r="A21" s="168" t="s">
        <v>157</v>
      </c>
      <c r="B21" s="169" t="s">
        <v>0</v>
      </c>
      <c r="C21" s="171">
        <v>1349.7</v>
      </c>
    </row>
    <row r="22" spans="1:3" x14ac:dyDescent="0.2">
      <c r="A22" s="168" t="s">
        <v>1272</v>
      </c>
      <c r="B22" s="170" t="s">
        <v>31</v>
      </c>
      <c r="C22" s="172">
        <v>1325.6</v>
      </c>
    </row>
    <row r="23" spans="1:3" x14ac:dyDescent="0.2">
      <c r="A23" s="168" t="s">
        <v>1259</v>
      </c>
      <c r="B23" s="169" t="s">
        <v>4</v>
      </c>
      <c r="C23" s="171">
        <v>1274</v>
      </c>
    </row>
    <row r="24" spans="1:3" x14ac:dyDescent="0.2">
      <c r="A24" s="168" t="s">
        <v>1394</v>
      </c>
      <c r="B24" s="170" t="s">
        <v>4</v>
      </c>
      <c r="C24" s="172">
        <v>1171.5</v>
      </c>
    </row>
    <row r="25" spans="1:3" x14ac:dyDescent="0.2">
      <c r="A25" s="168" t="s">
        <v>1395</v>
      </c>
      <c r="B25" s="169" t="s">
        <v>29</v>
      </c>
      <c r="C25" s="171">
        <v>1141.5999999999999</v>
      </c>
    </row>
    <row r="26" spans="1:3" x14ac:dyDescent="0.2">
      <c r="A26" s="168" t="s">
        <v>155</v>
      </c>
      <c r="B26" s="170" t="s">
        <v>0</v>
      </c>
      <c r="C26" s="172">
        <v>1097.8</v>
      </c>
    </row>
    <row r="27" spans="1:3" x14ac:dyDescent="0.2">
      <c r="A27" s="168" t="s">
        <v>1371</v>
      </c>
      <c r="B27" s="169" t="s">
        <v>24</v>
      </c>
      <c r="C27" s="171">
        <v>1085</v>
      </c>
    </row>
    <row r="28" spans="1:3" x14ac:dyDescent="0.2">
      <c r="A28" s="168" t="s">
        <v>1370</v>
      </c>
      <c r="B28" s="170" t="s">
        <v>13</v>
      </c>
      <c r="C28" s="172">
        <v>1073.5999999999999</v>
      </c>
    </row>
    <row r="29" spans="1:3" x14ac:dyDescent="0.2">
      <c r="A29" s="168" t="s">
        <v>1373</v>
      </c>
      <c r="B29" s="169" t="s">
        <v>4</v>
      </c>
      <c r="C29" s="171">
        <v>1045.9000000000001</v>
      </c>
    </row>
    <row r="30" spans="1:3" x14ac:dyDescent="0.2">
      <c r="A30" s="168" t="s">
        <v>1267</v>
      </c>
      <c r="B30" s="170" t="s">
        <v>24</v>
      </c>
      <c r="C30" s="172">
        <v>1019.9</v>
      </c>
    </row>
    <row r="31" spans="1:3" x14ac:dyDescent="0.2">
      <c r="A31" s="168" t="s">
        <v>1376</v>
      </c>
      <c r="B31" s="169" t="s">
        <v>27</v>
      </c>
      <c r="C31" s="169">
        <v>970.8</v>
      </c>
    </row>
  </sheetData>
  <mergeCells count="1">
    <mergeCell ref="H1:I1"/>
  </mergeCells>
  <hyperlinks>
    <hyperlink ref="H1:I1" location="Index!A1" display="Regresar al Índice" xr:uid="{26628E91-74DE-4383-BE42-AA1E75D4C12D}"/>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C9F7A-9901-442E-81BF-918847D032BD}">
  <sheetPr codeName="Hoja102"/>
  <dimension ref="A1:I38"/>
  <sheetViews>
    <sheetView workbookViewId="0">
      <selection activeCell="A2" sqref="A2"/>
    </sheetView>
  </sheetViews>
  <sheetFormatPr baseColWidth="10" defaultRowHeight="12.75" x14ac:dyDescent="0.2"/>
  <cols>
    <col min="1" max="1" width="35.28515625" style="249" customWidth="1"/>
    <col min="2" max="16384" width="11.42578125" style="249"/>
  </cols>
  <sheetData>
    <row r="1" spans="1:9" x14ac:dyDescent="0.2">
      <c r="A1" s="107" t="s">
        <v>1709</v>
      </c>
      <c r="H1" s="409" t="s">
        <v>38</v>
      </c>
      <c r="I1" s="409"/>
    </row>
    <row r="5" spans="1:9" x14ac:dyDescent="0.2">
      <c r="A5" s="249" t="s">
        <v>1723</v>
      </c>
      <c r="B5" s="249" t="s">
        <v>52</v>
      </c>
    </row>
    <row r="6" spans="1:9" x14ac:dyDescent="0.2">
      <c r="A6" s="249" t="s">
        <v>23</v>
      </c>
      <c r="B6" s="334">
        <v>-0.88710000000000377</v>
      </c>
    </row>
    <row r="7" spans="1:9" x14ac:dyDescent="0.2">
      <c r="A7" s="249" t="s">
        <v>18</v>
      </c>
      <c r="B7" s="334">
        <v>-0.71130000000000848</v>
      </c>
    </row>
    <row r="8" spans="1:9" x14ac:dyDescent="0.2">
      <c r="A8" s="249" t="s">
        <v>11</v>
      </c>
      <c r="B8" s="334">
        <v>-0.63049999999999784</v>
      </c>
    </row>
    <row r="9" spans="1:9" x14ac:dyDescent="0.2">
      <c r="A9" s="249" t="s">
        <v>26</v>
      </c>
      <c r="B9" s="334">
        <v>-0.606899999999996</v>
      </c>
    </row>
    <row r="10" spans="1:9" x14ac:dyDescent="0.2">
      <c r="A10" s="249" t="s">
        <v>19</v>
      </c>
      <c r="B10" s="334">
        <v>-0.60190000000000055</v>
      </c>
    </row>
    <row r="11" spans="1:9" x14ac:dyDescent="0.2">
      <c r="A11" s="249" t="s">
        <v>22</v>
      </c>
      <c r="B11" s="334">
        <v>-0.43089999999999407</v>
      </c>
    </row>
    <row r="12" spans="1:9" x14ac:dyDescent="0.2">
      <c r="A12" s="292" t="s">
        <v>13</v>
      </c>
      <c r="B12" s="334">
        <v>-0.37340000000000373</v>
      </c>
    </row>
    <row r="13" spans="1:9" x14ac:dyDescent="0.2">
      <c r="A13" s="249" t="s">
        <v>30</v>
      </c>
      <c r="B13" s="334">
        <v>-0.34530000000000882</v>
      </c>
    </row>
    <row r="14" spans="1:9" x14ac:dyDescent="0.2">
      <c r="A14" s="249" t="s">
        <v>25</v>
      </c>
      <c r="B14" s="334">
        <v>-0.24930000000000518</v>
      </c>
    </row>
    <row r="15" spans="1:9" x14ac:dyDescent="0.2">
      <c r="A15" s="249" t="s">
        <v>4</v>
      </c>
      <c r="B15" s="334">
        <v>-0.19020000000000437</v>
      </c>
    </row>
    <row r="16" spans="1:9" x14ac:dyDescent="0.2">
      <c r="A16" s="292" t="s">
        <v>17</v>
      </c>
      <c r="B16" s="334">
        <v>-0.13900000000001</v>
      </c>
    </row>
    <row r="17" spans="1:2" x14ac:dyDescent="0.2">
      <c r="A17" s="249" t="s">
        <v>20</v>
      </c>
      <c r="B17" s="334">
        <v>4.0999999999996817E-2</v>
      </c>
    </row>
    <row r="18" spans="1:2" x14ac:dyDescent="0.2">
      <c r="A18" s="249" t="s">
        <v>6</v>
      </c>
      <c r="B18" s="334">
        <v>0.18240000000000123</v>
      </c>
    </row>
    <row r="19" spans="1:2" x14ac:dyDescent="0.2">
      <c r="A19" s="249" t="s">
        <v>27</v>
      </c>
      <c r="B19" s="334">
        <v>0.22419999999999618</v>
      </c>
    </row>
    <row r="20" spans="1:2" x14ac:dyDescent="0.2">
      <c r="A20" s="249" t="s">
        <v>1</v>
      </c>
      <c r="B20" s="334">
        <v>0.23629999999999995</v>
      </c>
    </row>
    <row r="21" spans="1:2" x14ac:dyDescent="0.2">
      <c r="A21" s="249" t="s">
        <v>29</v>
      </c>
      <c r="B21" s="334">
        <v>0.25959999999999184</v>
      </c>
    </row>
    <row r="22" spans="1:2" x14ac:dyDescent="0.2">
      <c r="A22" s="249" t="s">
        <v>32</v>
      </c>
      <c r="B22" s="334">
        <v>0.34220000000000539</v>
      </c>
    </row>
    <row r="23" spans="1:2" x14ac:dyDescent="0.2">
      <c r="A23" s="249" t="s">
        <v>0</v>
      </c>
      <c r="B23" s="334">
        <v>0.35470000000000823</v>
      </c>
    </row>
    <row r="24" spans="1:2" x14ac:dyDescent="0.2">
      <c r="A24" s="249" t="s">
        <v>21</v>
      </c>
      <c r="B24" s="334">
        <v>0.3738000000000028</v>
      </c>
    </row>
    <row r="25" spans="1:2" x14ac:dyDescent="0.2">
      <c r="A25" s="292" t="s">
        <v>10</v>
      </c>
      <c r="B25" s="334">
        <v>0.4024999999999892</v>
      </c>
    </row>
    <row r="26" spans="1:2" x14ac:dyDescent="0.2">
      <c r="A26" s="249" t="s">
        <v>9</v>
      </c>
      <c r="B26" s="334">
        <v>0.42159999999999798</v>
      </c>
    </row>
    <row r="27" spans="1:2" x14ac:dyDescent="0.2">
      <c r="A27" s="249" t="s">
        <v>7</v>
      </c>
      <c r="B27" s="334">
        <v>0.42499999999999716</v>
      </c>
    </row>
    <row r="28" spans="1:2" x14ac:dyDescent="0.2">
      <c r="A28" s="249" t="s">
        <v>3</v>
      </c>
      <c r="B28" s="334">
        <v>0.43919999999999959</v>
      </c>
    </row>
    <row r="29" spans="1:2" x14ac:dyDescent="0.2">
      <c r="A29" s="249" t="s">
        <v>12</v>
      </c>
      <c r="B29" s="334">
        <v>0.71310000000001139</v>
      </c>
    </row>
    <row r="30" spans="1:2" x14ac:dyDescent="0.2">
      <c r="A30" s="249" t="s">
        <v>14</v>
      </c>
      <c r="B30" s="334">
        <v>0.72849999999999682</v>
      </c>
    </row>
    <row r="31" spans="1:2" x14ac:dyDescent="0.2">
      <c r="A31" s="249" t="s">
        <v>28</v>
      </c>
      <c r="B31" s="334">
        <v>0.72970000000000823</v>
      </c>
    </row>
    <row r="32" spans="1:2" x14ac:dyDescent="0.2">
      <c r="A32" s="249" t="s">
        <v>33</v>
      </c>
      <c r="B32" s="334">
        <v>0.85750000000000171</v>
      </c>
    </row>
    <row r="33" spans="1:2" x14ac:dyDescent="0.2">
      <c r="A33" s="249" t="s">
        <v>24</v>
      </c>
      <c r="B33" s="334">
        <v>0.90220000000000766</v>
      </c>
    </row>
    <row r="34" spans="1:2" x14ac:dyDescent="0.2">
      <c r="A34" s="249" t="s">
        <v>8</v>
      </c>
      <c r="B34" s="334">
        <v>1.1942999999999984</v>
      </c>
    </row>
    <row r="35" spans="1:2" x14ac:dyDescent="0.2">
      <c r="A35" s="292" t="s">
        <v>31</v>
      </c>
      <c r="B35" s="334">
        <v>1.2027000000000072</v>
      </c>
    </row>
    <row r="36" spans="1:2" x14ac:dyDescent="0.2">
      <c r="A36" s="249" t="s">
        <v>16</v>
      </c>
      <c r="B36" s="334">
        <v>1.2146000000000043</v>
      </c>
    </row>
    <row r="37" spans="1:2" x14ac:dyDescent="0.2">
      <c r="A37" s="249" t="s">
        <v>5</v>
      </c>
      <c r="B37" s="334">
        <v>1.2334000000000032</v>
      </c>
    </row>
    <row r="38" spans="1:2" x14ac:dyDescent="0.2">
      <c r="A38" s="249" t="s">
        <v>15</v>
      </c>
      <c r="B38" s="334">
        <v>1.5367999999999995</v>
      </c>
    </row>
  </sheetData>
  <autoFilter ref="A5:B5" xr:uid="{53EEE212-EE39-40D3-B77A-805684B963F8}">
    <sortState ref="A6:B38">
      <sortCondition ref="B5"/>
    </sortState>
  </autoFilter>
  <mergeCells count="1">
    <mergeCell ref="H1:I1"/>
  </mergeCells>
  <hyperlinks>
    <hyperlink ref="H1:I1" location="Index!A1" display="Regresar al Índice" xr:uid="{762A96C0-E409-4441-BA3E-4CE950D960F8}"/>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9C4C-44B9-4DB0-8FFC-73F479FE75C9}">
  <sheetPr codeName="Hoja103"/>
  <dimension ref="A1:I38"/>
  <sheetViews>
    <sheetView workbookViewId="0">
      <selection activeCell="A2" sqref="A2"/>
    </sheetView>
  </sheetViews>
  <sheetFormatPr baseColWidth="10" defaultRowHeight="12.75" x14ac:dyDescent="0.2"/>
  <cols>
    <col min="1" max="1" width="31.85546875" style="249" customWidth="1"/>
    <col min="2" max="2" width="18.5703125" style="249" customWidth="1"/>
    <col min="3" max="3" width="19.140625" style="249" customWidth="1"/>
    <col min="4" max="16384" width="11.42578125" style="249"/>
  </cols>
  <sheetData>
    <row r="1" spans="1:9" x14ac:dyDescent="0.2">
      <c r="A1" s="107" t="s">
        <v>1710</v>
      </c>
      <c r="H1" s="409" t="s">
        <v>38</v>
      </c>
      <c r="I1" s="409"/>
    </row>
    <row r="5" spans="1:9" x14ac:dyDescent="0.2">
      <c r="A5" s="249" t="s">
        <v>1724</v>
      </c>
      <c r="B5" s="249" t="s">
        <v>1725</v>
      </c>
      <c r="C5" s="249" t="s">
        <v>1726</v>
      </c>
    </row>
    <row r="6" spans="1:9" x14ac:dyDescent="0.2">
      <c r="A6" s="249" t="s">
        <v>1</v>
      </c>
      <c r="B6" s="334">
        <v>2.9997000000000043</v>
      </c>
      <c r="C6" s="334">
        <v>2.7634000000000043</v>
      </c>
      <c r="D6" s="334">
        <f>B6-C6</f>
        <v>0.23629999999999995</v>
      </c>
    </row>
    <row r="7" spans="1:9" x14ac:dyDescent="0.2">
      <c r="A7" s="249" t="s">
        <v>3</v>
      </c>
      <c r="B7" s="334">
        <v>4.1034999999999968</v>
      </c>
      <c r="C7" s="334">
        <v>3.6642999999999972</v>
      </c>
      <c r="D7" s="334">
        <f t="shared" ref="D7:D38" si="0">B7-C7</f>
        <v>0.43919999999999959</v>
      </c>
    </row>
    <row r="8" spans="1:9" x14ac:dyDescent="0.2">
      <c r="A8" s="249" t="s">
        <v>4</v>
      </c>
      <c r="B8" s="334">
        <v>2.188999999999993</v>
      </c>
      <c r="C8" s="334">
        <v>2.3791999999999973</v>
      </c>
      <c r="D8" s="334">
        <f t="shared" si="0"/>
        <v>-0.19020000000000437</v>
      </c>
    </row>
    <row r="9" spans="1:9" x14ac:dyDescent="0.2">
      <c r="A9" s="249" t="s">
        <v>5</v>
      </c>
      <c r="B9" s="334">
        <v>4.0330000000000013</v>
      </c>
      <c r="C9" s="334">
        <v>2.7995999999999981</v>
      </c>
      <c r="D9" s="334">
        <f t="shared" si="0"/>
        <v>1.2334000000000032</v>
      </c>
    </row>
    <row r="10" spans="1:9" x14ac:dyDescent="0.2">
      <c r="A10" s="249" t="s">
        <v>6</v>
      </c>
      <c r="B10" s="334">
        <v>1.8937999999999988</v>
      </c>
      <c r="C10" s="334">
        <v>1.7113999999999976</v>
      </c>
      <c r="D10" s="334">
        <f t="shared" si="0"/>
        <v>0.18240000000000123</v>
      </c>
    </row>
    <row r="11" spans="1:9" x14ac:dyDescent="0.2">
      <c r="A11" s="292" t="s">
        <v>1136</v>
      </c>
      <c r="B11" s="334">
        <v>3.7925999999999931</v>
      </c>
      <c r="C11" s="334">
        <v>3.3901000000000039</v>
      </c>
      <c r="D11" s="334">
        <f t="shared" si="0"/>
        <v>0.4024999999999892</v>
      </c>
    </row>
    <row r="12" spans="1:9" x14ac:dyDescent="0.2">
      <c r="A12" s="249" t="s">
        <v>11</v>
      </c>
      <c r="B12" s="334">
        <v>1.834699999999998</v>
      </c>
      <c r="C12" s="334">
        <v>2.4651999999999958</v>
      </c>
      <c r="D12" s="334">
        <f>B12-C12</f>
        <v>-0.63049999999999784</v>
      </c>
    </row>
    <row r="13" spans="1:9" x14ac:dyDescent="0.2">
      <c r="A13" s="249" t="s">
        <v>7</v>
      </c>
      <c r="B13" s="334">
        <v>2.4525000000000006</v>
      </c>
      <c r="C13" s="334">
        <v>2.0275000000000034</v>
      </c>
      <c r="D13" s="334">
        <f t="shared" si="0"/>
        <v>0.42499999999999716</v>
      </c>
    </row>
    <row r="14" spans="1:9" x14ac:dyDescent="0.2">
      <c r="A14" s="249" t="s">
        <v>8</v>
      </c>
      <c r="B14" s="334">
        <v>2.6394999999999982</v>
      </c>
      <c r="C14" s="334">
        <v>1.4451999999999998</v>
      </c>
      <c r="D14" s="334">
        <f t="shared" si="0"/>
        <v>1.1942999999999984</v>
      </c>
    </row>
    <row r="15" spans="1:9" x14ac:dyDescent="0.2">
      <c r="A15" s="249" t="s">
        <v>9</v>
      </c>
      <c r="B15" s="334">
        <v>4.9147999999999996</v>
      </c>
      <c r="C15" s="334">
        <v>4.4932000000000016</v>
      </c>
      <c r="D15" s="334">
        <f t="shared" si="0"/>
        <v>0.42159999999999798</v>
      </c>
    </row>
    <row r="16" spans="1:9" x14ac:dyDescent="0.2">
      <c r="A16" s="249" t="s">
        <v>12</v>
      </c>
      <c r="B16" s="334">
        <v>3.520700000000005</v>
      </c>
      <c r="C16" s="334">
        <v>2.8075999999999937</v>
      </c>
      <c r="D16" s="334">
        <f t="shared" si="0"/>
        <v>0.71310000000001139</v>
      </c>
    </row>
    <row r="17" spans="1:4" x14ac:dyDescent="0.2">
      <c r="A17" s="249" t="s">
        <v>14</v>
      </c>
      <c r="B17" s="334">
        <v>3.1664999999999992</v>
      </c>
      <c r="C17" s="334">
        <v>2.4380000000000024</v>
      </c>
      <c r="D17" s="334">
        <f t="shared" si="0"/>
        <v>0.72849999999999682</v>
      </c>
    </row>
    <row r="18" spans="1:4" x14ac:dyDescent="0.2">
      <c r="A18" s="249" t="s">
        <v>15</v>
      </c>
      <c r="B18" s="334">
        <v>2.2575999999999965</v>
      </c>
      <c r="C18" s="334">
        <v>0.720799999999997</v>
      </c>
      <c r="D18" s="334">
        <f t="shared" si="0"/>
        <v>1.5367999999999995</v>
      </c>
    </row>
    <row r="19" spans="1:4" x14ac:dyDescent="0.2">
      <c r="A19" s="249" t="s">
        <v>16</v>
      </c>
      <c r="B19" s="334">
        <v>3.3519000000000005</v>
      </c>
      <c r="C19" s="334">
        <v>2.1372999999999962</v>
      </c>
      <c r="D19" s="334">
        <f t="shared" si="0"/>
        <v>1.2146000000000043</v>
      </c>
    </row>
    <row r="20" spans="1:4" x14ac:dyDescent="0.2">
      <c r="A20" s="249" t="s">
        <v>0</v>
      </c>
      <c r="B20" s="334">
        <v>2.6337000000000046</v>
      </c>
      <c r="C20" s="334">
        <v>2.2789999999999964</v>
      </c>
      <c r="D20" s="334">
        <f t="shared" si="0"/>
        <v>0.35470000000000823</v>
      </c>
    </row>
    <row r="21" spans="1:4" x14ac:dyDescent="0.2">
      <c r="A21" s="292" t="s">
        <v>51</v>
      </c>
      <c r="B21" s="334">
        <v>4.2176999999999936</v>
      </c>
      <c r="C21" s="334">
        <v>4.5910999999999973</v>
      </c>
      <c r="D21" s="334">
        <f t="shared" si="0"/>
        <v>-0.37340000000000373</v>
      </c>
    </row>
    <row r="22" spans="1:4" x14ac:dyDescent="0.2">
      <c r="A22" s="292" t="s">
        <v>1137</v>
      </c>
      <c r="B22" s="334">
        <v>1.3281999999999954</v>
      </c>
      <c r="C22" s="334">
        <v>1.4672000000000054</v>
      </c>
      <c r="D22" s="334">
        <f t="shared" si="0"/>
        <v>-0.13900000000001</v>
      </c>
    </row>
    <row r="23" spans="1:4" x14ac:dyDescent="0.2">
      <c r="A23" s="249" t="s">
        <v>18</v>
      </c>
      <c r="B23" s="334">
        <v>1.845799999999997</v>
      </c>
      <c r="C23" s="334">
        <v>2.5571000000000055</v>
      </c>
      <c r="D23" s="334">
        <f t="shared" si="0"/>
        <v>-0.71130000000000848</v>
      </c>
    </row>
    <row r="24" spans="1:4" x14ac:dyDescent="0.2">
      <c r="A24" s="249" t="s">
        <v>19</v>
      </c>
      <c r="B24" s="334">
        <v>1.6444999999999936</v>
      </c>
      <c r="C24" s="334">
        <v>2.2463999999999942</v>
      </c>
      <c r="D24" s="334">
        <f t="shared" si="0"/>
        <v>-0.60190000000000055</v>
      </c>
    </row>
    <row r="25" spans="1:4" x14ac:dyDescent="0.2">
      <c r="A25" s="249" t="s">
        <v>20</v>
      </c>
      <c r="B25" s="334">
        <v>3.1875</v>
      </c>
      <c r="C25" s="334">
        <v>3.1465000000000032</v>
      </c>
      <c r="D25" s="334">
        <f t="shared" si="0"/>
        <v>4.0999999999996817E-2</v>
      </c>
    </row>
    <row r="26" spans="1:4" x14ac:dyDescent="0.2">
      <c r="A26" s="249" t="s">
        <v>21</v>
      </c>
      <c r="B26" s="334">
        <v>1.5054999999999978</v>
      </c>
      <c r="C26" s="334">
        <v>1.131699999999995</v>
      </c>
      <c r="D26" s="334">
        <f t="shared" si="0"/>
        <v>0.3738000000000028</v>
      </c>
    </row>
    <row r="27" spans="1:4" x14ac:dyDescent="0.2">
      <c r="A27" s="249" t="s">
        <v>22</v>
      </c>
      <c r="B27" s="334">
        <v>1.8164000000000016</v>
      </c>
      <c r="C27" s="334">
        <v>2.2472999999999956</v>
      </c>
      <c r="D27" s="334">
        <f t="shared" si="0"/>
        <v>-0.43089999999999407</v>
      </c>
    </row>
    <row r="28" spans="1:4" x14ac:dyDescent="0.2">
      <c r="A28" s="249" t="s">
        <v>23</v>
      </c>
      <c r="B28" s="334">
        <v>2.778899999999993</v>
      </c>
      <c r="C28" s="334">
        <v>3.6659999999999968</v>
      </c>
      <c r="D28" s="334">
        <f t="shared" si="0"/>
        <v>-0.88710000000000377</v>
      </c>
    </row>
    <row r="29" spans="1:4" x14ac:dyDescent="0.2">
      <c r="A29" s="249" t="s">
        <v>24</v>
      </c>
      <c r="B29" s="334">
        <v>2.8508000000000067</v>
      </c>
      <c r="C29" s="334">
        <v>1.948599999999999</v>
      </c>
      <c r="D29" s="334">
        <f t="shared" si="0"/>
        <v>0.90220000000000766</v>
      </c>
    </row>
    <row r="30" spans="1:4" x14ac:dyDescent="0.2">
      <c r="A30" s="249" t="s">
        <v>25</v>
      </c>
      <c r="B30" s="334">
        <v>2.1167999999999978</v>
      </c>
      <c r="C30" s="334">
        <v>2.366100000000003</v>
      </c>
      <c r="D30" s="334">
        <f t="shared" si="0"/>
        <v>-0.24930000000000518</v>
      </c>
    </row>
    <row r="31" spans="1:4" x14ac:dyDescent="0.2">
      <c r="A31" s="249" t="s">
        <v>26</v>
      </c>
      <c r="B31" s="334">
        <v>1.9663000000000039</v>
      </c>
      <c r="C31" s="334">
        <v>2.5731999999999999</v>
      </c>
      <c r="D31" s="334">
        <f t="shared" si="0"/>
        <v>-0.606899999999996</v>
      </c>
    </row>
    <row r="32" spans="1:4" x14ac:dyDescent="0.2">
      <c r="A32" s="249" t="s">
        <v>27</v>
      </c>
      <c r="B32" s="334">
        <v>2.825800000000001</v>
      </c>
      <c r="C32" s="334">
        <v>2.6016000000000048</v>
      </c>
      <c r="D32" s="334">
        <f t="shared" si="0"/>
        <v>0.22419999999999618</v>
      </c>
    </row>
    <row r="33" spans="1:4" x14ac:dyDescent="0.2">
      <c r="A33" s="249" t="s">
        <v>28</v>
      </c>
      <c r="B33" s="334">
        <v>4.0921000000000021</v>
      </c>
      <c r="C33" s="334">
        <v>3.3623999999999938</v>
      </c>
      <c r="D33" s="334">
        <f t="shared" si="0"/>
        <v>0.72970000000000823</v>
      </c>
    </row>
    <row r="34" spans="1:4" x14ac:dyDescent="0.2">
      <c r="A34" s="249" t="s">
        <v>29</v>
      </c>
      <c r="B34" s="334">
        <v>3.2733999999999952</v>
      </c>
      <c r="C34" s="334">
        <v>3.0138000000000034</v>
      </c>
      <c r="D34" s="334">
        <f t="shared" si="0"/>
        <v>0.25959999999999184</v>
      </c>
    </row>
    <row r="35" spans="1:4" x14ac:dyDescent="0.2">
      <c r="A35" s="249" t="s">
        <v>30</v>
      </c>
      <c r="B35" s="334">
        <v>3.167199999999994</v>
      </c>
      <c r="C35" s="334">
        <v>3.5125000000000028</v>
      </c>
      <c r="D35" s="334">
        <f t="shared" si="0"/>
        <v>-0.34530000000000882</v>
      </c>
    </row>
    <row r="36" spans="1:4" x14ac:dyDescent="0.2">
      <c r="A36" s="292" t="s">
        <v>1138</v>
      </c>
      <c r="B36" s="334">
        <v>2.5002000000000066</v>
      </c>
      <c r="C36" s="334">
        <v>1.2974999999999994</v>
      </c>
      <c r="D36" s="334">
        <f t="shared" si="0"/>
        <v>1.2027000000000072</v>
      </c>
    </row>
    <row r="37" spans="1:4" x14ac:dyDescent="0.2">
      <c r="A37" s="249" t="s">
        <v>32</v>
      </c>
      <c r="B37" s="334">
        <v>2.1941000000000059</v>
      </c>
      <c r="C37" s="334">
        <v>1.8519000000000005</v>
      </c>
      <c r="D37" s="334">
        <f t="shared" si="0"/>
        <v>0.34220000000000539</v>
      </c>
    </row>
    <row r="38" spans="1:4" x14ac:dyDescent="0.2">
      <c r="A38" s="249" t="s">
        <v>33</v>
      </c>
      <c r="B38" s="334">
        <v>3.1302000000000021</v>
      </c>
      <c r="C38" s="334">
        <v>2.2727000000000004</v>
      </c>
      <c r="D38" s="334">
        <f t="shared" si="0"/>
        <v>0.85750000000000171</v>
      </c>
    </row>
  </sheetData>
  <mergeCells count="1">
    <mergeCell ref="H1:I1"/>
  </mergeCells>
  <hyperlinks>
    <hyperlink ref="H1:I1" location="Index!A1" display="Regresar al Índice" xr:uid="{51AA548F-E413-4536-A0C9-870B23B93CB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414CA-3A1A-437C-82E6-A7AC86DBC793}">
  <sheetPr codeName="Hoja40"/>
  <dimension ref="A1:I439"/>
  <sheetViews>
    <sheetView topLeftCell="B1" workbookViewId="0">
      <selection activeCell="A2" sqref="A2"/>
    </sheetView>
  </sheetViews>
  <sheetFormatPr baseColWidth="10" defaultColWidth="9.140625" defaultRowHeight="12.75" x14ac:dyDescent="0.2"/>
  <cols>
    <col min="1" max="1" width="60.7109375" style="347" customWidth="1" collapsed="1"/>
    <col min="2" max="2" width="14.42578125" style="365" bestFit="1" customWidth="1" collapsed="1"/>
    <col min="3" max="3" width="9.140625" style="349" bestFit="1" customWidth="1" collapsed="1"/>
    <col min="4" max="5" width="11.7109375" style="347" customWidth="1" collapsed="1"/>
    <col min="6" max="6" width="7.42578125" style="347" bestFit="1" customWidth="1" collapsed="1"/>
    <col min="7" max="8" width="3.7109375" style="347" customWidth="1" collapsed="1"/>
    <col min="9" max="16384" width="9.140625" style="347"/>
  </cols>
  <sheetData>
    <row r="1" spans="1:9" x14ac:dyDescent="0.2">
      <c r="A1" s="107" t="s">
        <v>1711</v>
      </c>
      <c r="B1" s="347" t="s">
        <v>1184</v>
      </c>
      <c r="C1" s="347" t="s">
        <v>54</v>
      </c>
      <c r="D1" s="347" t="s">
        <v>54</v>
      </c>
      <c r="E1" s="347" t="s">
        <v>54</v>
      </c>
      <c r="F1" s="347" t="s">
        <v>54</v>
      </c>
      <c r="G1" s="347" t="s">
        <v>54</v>
      </c>
      <c r="H1" s="409" t="s">
        <v>38</v>
      </c>
      <c r="I1" s="409"/>
    </row>
    <row r="2" spans="1:9" x14ac:dyDescent="0.2">
      <c r="A2" s="347" t="s">
        <v>152</v>
      </c>
      <c r="B2" s="347" t="s">
        <v>152</v>
      </c>
      <c r="C2" s="347" t="s">
        <v>54</v>
      </c>
      <c r="D2" s="347" t="s">
        <v>54</v>
      </c>
      <c r="E2" s="347" t="s">
        <v>54</v>
      </c>
      <c r="F2" s="347" t="s">
        <v>54</v>
      </c>
      <c r="G2" s="347" t="s">
        <v>54</v>
      </c>
      <c r="H2" s="347" t="s">
        <v>54</v>
      </c>
    </row>
    <row r="3" spans="1:9" x14ac:dyDescent="0.2">
      <c r="B3" s="347"/>
      <c r="C3" s="347"/>
    </row>
    <row r="4" spans="1:9" x14ac:dyDescent="0.2">
      <c r="B4" s="347"/>
      <c r="C4" s="347"/>
    </row>
    <row r="5" spans="1:9" x14ac:dyDescent="0.2">
      <c r="B5" s="347"/>
      <c r="C5" s="347"/>
    </row>
    <row r="6" spans="1:9" x14ac:dyDescent="0.2">
      <c r="A6" s="347" t="s">
        <v>579</v>
      </c>
      <c r="B6" s="347" t="s">
        <v>411</v>
      </c>
      <c r="C6" s="347" t="s">
        <v>0</v>
      </c>
      <c r="D6" s="347" t="s">
        <v>580</v>
      </c>
      <c r="E6" s="347" t="s">
        <v>581</v>
      </c>
      <c r="F6" s="347" t="s">
        <v>582</v>
      </c>
    </row>
    <row r="7" spans="1:9" x14ac:dyDescent="0.2">
      <c r="A7" s="347">
        <v>2000</v>
      </c>
      <c r="B7" s="364" t="s">
        <v>1293</v>
      </c>
      <c r="C7" s="349">
        <v>995832</v>
      </c>
      <c r="D7" s="347">
        <v>9.1436134044176054E-3</v>
      </c>
      <c r="F7" s="349">
        <v>9023</v>
      </c>
      <c r="G7" s="347">
        <f>_xlfn.RANK.EQ(F7,$F$7:$F$29,1)</f>
        <v>14</v>
      </c>
    </row>
    <row r="8" spans="1:9" x14ac:dyDescent="0.2">
      <c r="A8" s="347">
        <v>2001</v>
      </c>
      <c r="B8" s="364" t="s">
        <v>1294</v>
      </c>
      <c r="C8" s="349">
        <v>1033583</v>
      </c>
      <c r="D8" s="347">
        <v>-4.5355552718817638E-4</v>
      </c>
      <c r="E8" s="347">
        <v>3.7909004731721874E-2</v>
      </c>
      <c r="F8" s="349">
        <v>-469</v>
      </c>
      <c r="G8" s="347">
        <f t="shared" ref="G8:G29" si="0">_xlfn.RANK.EQ(F8,$F$7:$F$29,1)</f>
        <v>2</v>
      </c>
    </row>
    <row r="9" spans="1:9" x14ac:dyDescent="0.2">
      <c r="A9" s="347">
        <v>2002</v>
      </c>
      <c r="B9" s="364" t="s">
        <v>1295</v>
      </c>
      <c r="C9" s="349">
        <v>1021306</v>
      </c>
      <c r="D9" s="347">
        <v>9.9830796935556076E-3</v>
      </c>
      <c r="E9" s="347">
        <v>-1.1878097840231527E-2</v>
      </c>
      <c r="F9" s="349">
        <v>10095</v>
      </c>
      <c r="G9" s="347">
        <f t="shared" si="0"/>
        <v>16</v>
      </c>
    </row>
    <row r="10" spans="1:9" x14ac:dyDescent="0.2">
      <c r="A10" s="347">
        <v>2003</v>
      </c>
      <c r="B10" s="364" t="s">
        <v>1296</v>
      </c>
      <c r="C10" s="349">
        <v>1034757</v>
      </c>
      <c r="D10" s="347">
        <v>3.5642170069887236E-3</v>
      </c>
      <c r="E10" s="347">
        <v>1.3170391635807466E-2</v>
      </c>
      <c r="F10" s="349">
        <v>3675</v>
      </c>
      <c r="G10" s="347">
        <f t="shared" si="0"/>
        <v>3</v>
      </c>
    </row>
    <row r="11" spans="1:9" x14ac:dyDescent="0.2">
      <c r="A11" s="347">
        <v>2004</v>
      </c>
      <c r="B11" s="364" t="s">
        <v>1297</v>
      </c>
      <c r="C11" s="349">
        <v>1045612</v>
      </c>
      <c r="D11" s="347">
        <v>4.437109567499542E-3</v>
      </c>
      <c r="E11" s="347">
        <v>1.0490385665426816E-2</v>
      </c>
      <c r="F11" s="349">
        <v>4619</v>
      </c>
      <c r="G11" s="347">
        <f t="shared" si="0"/>
        <v>4</v>
      </c>
    </row>
    <row r="12" spans="1:9" x14ac:dyDescent="0.2">
      <c r="A12" s="347">
        <v>2005</v>
      </c>
      <c r="B12" s="364" t="s">
        <v>1298</v>
      </c>
      <c r="C12" s="349">
        <v>1073734</v>
      </c>
      <c r="D12" s="347">
        <v>5.7804551113143088E-3</v>
      </c>
      <c r="E12" s="347">
        <v>2.6895253688748788E-2</v>
      </c>
      <c r="F12" s="349">
        <v>6171</v>
      </c>
      <c r="G12" s="347">
        <f t="shared" si="0"/>
        <v>7</v>
      </c>
    </row>
    <row r="13" spans="1:9" x14ac:dyDescent="0.2">
      <c r="A13" s="347">
        <v>2006</v>
      </c>
      <c r="B13" s="364" t="s">
        <v>1299</v>
      </c>
      <c r="C13" s="349">
        <v>1109025</v>
      </c>
      <c r="D13" s="347">
        <v>7.0537576605642638E-3</v>
      </c>
      <c r="E13" s="347">
        <v>3.286754447563367E-2</v>
      </c>
      <c r="F13" s="349">
        <v>7768</v>
      </c>
      <c r="G13" s="347">
        <f t="shared" si="0"/>
        <v>10</v>
      </c>
    </row>
    <row r="14" spans="1:9" x14ac:dyDescent="0.2">
      <c r="A14" s="347">
        <v>2007</v>
      </c>
      <c r="B14" s="364" t="s">
        <v>1300</v>
      </c>
      <c r="C14" s="349">
        <v>1167071</v>
      </c>
      <c r="D14" s="347">
        <v>6.5555814294462333E-3</v>
      </c>
      <c r="E14" s="347">
        <v>5.2339667726155836E-2</v>
      </c>
      <c r="F14" s="349">
        <v>7601</v>
      </c>
      <c r="G14" s="347">
        <f t="shared" si="0"/>
        <v>8</v>
      </c>
    </row>
    <row r="15" spans="1:9" x14ac:dyDescent="0.2">
      <c r="A15" s="347">
        <v>2008</v>
      </c>
      <c r="B15" s="364" t="s">
        <v>1301</v>
      </c>
      <c r="C15" s="349">
        <v>1214066</v>
      </c>
      <c r="D15" s="347">
        <v>6.3619506445256047E-3</v>
      </c>
      <c r="E15" s="347">
        <v>4.0267473015780597E-2</v>
      </c>
      <c r="F15" s="349">
        <v>7675</v>
      </c>
      <c r="G15" s="347">
        <f t="shared" si="0"/>
        <v>9</v>
      </c>
    </row>
    <row r="16" spans="1:9" x14ac:dyDescent="0.2">
      <c r="A16" s="347">
        <v>2009</v>
      </c>
      <c r="B16" s="364" t="s">
        <v>1302</v>
      </c>
      <c r="C16" s="349">
        <v>1194715</v>
      </c>
      <c r="D16" s="347">
        <v>-4.5634365168240043E-3</v>
      </c>
      <c r="E16" s="347">
        <v>-1.593900166877249E-2</v>
      </c>
      <c r="F16" s="349">
        <v>-5477</v>
      </c>
      <c r="G16" s="347">
        <f t="shared" si="0"/>
        <v>1</v>
      </c>
    </row>
    <row r="17" spans="1:7" x14ac:dyDescent="0.2">
      <c r="A17" s="347">
        <v>2010</v>
      </c>
      <c r="B17" s="364" t="s">
        <v>1303</v>
      </c>
      <c r="C17" s="349">
        <v>1215559</v>
      </c>
      <c r="D17" s="347">
        <v>6.5190786346782659E-3</v>
      </c>
      <c r="E17" s="347">
        <v>1.7446838785819319E-2</v>
      </c>
      <c r="F17" s="349">
        <v>7873</v>
      </c>
      <c r="G17" s="347">
        <f t="shared" si="0"/>
        <v>11</v>
      </c>
    </row>
    <row r="18" spans="1:7" x14ac:dyDescent="0.2">
      <c r="A18" s="347">
        <v>2011</v>
      </c>
      <c r="B18" s="364" t="s">
        <v>1304</v>
      </c>
      <c r="C18" s="349">
        <v>1274313</v>
      </c>
      <c r="D18" s="347">
        <v>7.530906365335488E-3</v>
      </c>
      <c r="E18" s="347">
        <v>4.8334963584655277E-2</v>
      </c>
      <c r="F18" s="349">
        <v>9525</v>
      </c>
      <c r="G18" s="347">
        <f t="shared" si="0"/>
        <v>15</v>
      </c>
    </row>
    <row r="19" spans="1:7" x14ac:dyDescent="0.2">
      <c r="A19" s="347">
        <v>2012</v>
      </c>
      <c r="B19" s="364" t="s">
        <v>1305</v>
      </c>
      <c r="C19" s="349">
        <v>1316368</v>
      </c>
      <c r="D19" s="347">
        <v>6.8601857581349623E-3</v>
      </c>
      <c r="E19" s="347">
        <v>3.3002096031351735E-2</v>
      </c>
      <c r="F19" s="349">
        <v>8969</v>
      </c>
      <c r="G19" s="347">
        <f t="shared" si="0"/>
        <v>13</v>
      </c>
    </row>
    <row r="20" spans="1:7" x14ac:dyDescent="0.2">
      <c r="A20" s="347">
        <v>2013</v>
      </c>
      <c r="B20" s="364" t="s">
        <v>1306</v>
      </c>
      <c r="C20" s="349">
        <v>1361492</v>
      </c>
      <c r="D20" s="347">
        <v>6.0050319019628873E-3</v>
      </c>
      <c r="E20" s="347">
        <v>3.4279168135354254E-2</v>
      </c>
      <c r="F20" s="349">
        <v>8127</v>
      </c>
      <c r="G20" s="347">
        <f t="shared" si="0"/>
        <v>12</v>
      </c>
    </row>
    <row r="21" spans="1:7" x14ac:dyDescent="0.2">
      <c r="A21" s="347">
        <v>2014</v>
      </c>
      <c r="B21" s="364" t="s">
        <v>1307</v>
      </c>
      <c r="C21" s="349">
        <v>1402503</v>
      </c>
      <c r="D21" s="347">
        <v>4.2532989918822039E-3</v>
      </c>
      <c r="E21" s="347">
        <v>3.0122101341763408E-2</v>
      </c>
      <c r="F21" s="349">
        <v>5940</v>
      </c>
      <c r="G21" s="347">
        <f t="shared" si="0"/>
        <v>6</v>
      </c>
    </row>
    <row r="22" spans="1:7" x14ac:dyDescent="0.2">
      <c r="A22" s="347">
        <v>2015</v>
      </c>
      <c r="B22" s="364" t="s">
        <v>1308</v>
      </c>
      <c r="C22" s="349">
        <v>1479593</v>
      </c>
      <c r="D22" s="347">
        <v>8.6886984881868745E-3</v>
      </c>
      <c r="E22" s="347">
        <v>5.4966014332946234E-2</v>
      </c>
      <c r="F22" s="349">
        <v>12745</v>
      </c>
      <c r="G22" s="347">
        <f t="shared" si="0"/>
        <v>17</v>
      </c>
    </row>
    <row r="23" spans="1:7" x14ac:dyDescent="0.2">
      <c r="A23" s="347">
        <v>2016</v>
      </c>
      <c r="B23" s="364" t="s">
        <v>1309</v>
      </c>
      <c r="C23" s="349">
        <v>1552349</v>
      </c>
      <c r="D23" s="347">
        <v>8.5800994449507506E-3</v>
      </c>
      <c r="E23" s="347">
        <v>4.9172982029517476E-2</v>
      </c>
      <c r="F23" s="349">
        <v>13206</v>
      </c>
      <c r="G23" s="347">
        <f t="shared" si="0"/>
        <v>18</v>
      </c>
    </row>
    <row r="24" spans="1:7" x14ac:dyDescent="0.2">
      <c r="A24" s="347">
        <v>2017</v>
      </c>
      <c r="B24" s="364" t="s">
        <v>1310</v>
      </c>
      <c r="C24" s="349">
        <v>1640265</v>
      </c>
      <c r="D24" s="347">
        <v>3.2128204563637297E-3</v>
      </c>
      <c r="E24" s="347">
        <v>5.6634171826051904E-2</v>
      </c>
      <c r="F24" s="349">
        <v>5253</v>
      </c>
      <c r="G24" s="347">
        <f t="shared" si="0"/>
        <v>5</v>
      </c>
    </row>
    <row r="25" spans="1:7" x14ac:dyDescent="0.2">
      <c r="A25" s="347">
        <v>2018</v>
      </c>
      <c r="B25" s="364" t="s">
        <v>1311</v>
      </c>
      <c r="C25" s="349">
        <v>1738722</v>
      </c>
      <c r="D25" s="347">
        <v>8.5447081800311686E-3</v>
      </c>
      <c r="E25" s="347">
        <v>6.0025056926777065E-2</v>
      </c>
      <c r="F25" s="349">
        <v>14731</v>
      </c>
      <c r="G25" s="347">
        <f t="shared" si="0"/>
        <v>22</v>
      </c>
    </row>
    <row r="26" spans="1:7" x14ac:dyDescent="0.2">
      <c r="A26" s="347">
        <v>2019</v>
      </c>
      <c r="B26" s="364" t="s">
        <v>1312</v>
      </c>
      <c r="C26" s="349">
        <v>1792233</v>
      </c>
      <c r="D26" s="347">
        <v>7.6820142024209837E-3</v>
      </c>
      <c r="E26" s="347">
        <v>3.0776052755989713E-2</v>
      </c>
      <c r="F26" s="349">
        <v>13663</v>
      </c>
      <c r="G26" s="347">
        <f t="shared" si="0"/>
        <v>21</v>
      </c>
    </row>
    <row r="27" spans="1:7" x14ac:dyDescent="0.2">
      <c r="A27" s="347">
        <v>2020</v>
      </c>
      <c r="B27" s="364" t="s">
        <v>1313</v>
      </c>
      <c r="C27" s="349">
        <v>1837966</v>
      </c>
      <c r="D27" s="347">
        <v>8.6007025214935862E-3</v>
      </c>
      <c r="E27" s="347">
        <v>2.5517329499010533E-2</v>
      </c>
      <c r="F27" s="349">
        <v>15673</v>
      </c>
      <c r="G27" s="347">
        <f t="shared" si="0"/>
        <v>23</v>
      </c>
    </row>
    <row r="28" spans="1:7" x14ac:dyDescent="0.2">
      <c r="A28" s="347">
        <v>2021</v>
      </c>
      <c r="B28" s="364" t="s">
        <v>1314</v>
      </c>
      <c r="C28" s="349">
        <v>1800733</v>
      </c>
      <c r="D28" s="347">
        <v>7.6161560318770416E-3</v>
      </c>
      <c r="E28" s="347">
        <v>-2.0257719674901531E-2</v>
      </c>
      <c r="F28" s="349">
        <v>13611</v>
      </c>
      <c r="G28" s="347">
        <f t="shared" si="0"/>
        <v>20</v>
      </c>
    </row>
    <row r="29" spans="1:7" x14ac:dyDescent="0.2">
      <c r="A29" s="347">
        <v>2022</v>
      </c>
      <c r="B29" s="364" t="s">
        <v>1315</v>
      </c>
      <c r="C29" s="349">
        <v>1874622</v>
      </c>
      <c r="D29" s="347">
        <f>C27/C26-1</f>
        <v>2.5517329499010533E-2</v>
      </c>
      <c r="E29" s="347">
        <v>4.1032735002912712E-2</v>
      </c>
      <c r="F29" s="349">
        <v>13463</v>
      </c>
      <c r="G29" s="347">
        <f t="shared" si="0"/>
        <v>19</v>
      </c>
    </row>
    <row r="30" spans="1:7" x14ac:dyDescent="0.2">
      <c r="A30" s="347">
        <v>2023</v>
      </c>
      <c r="B30" s="347" t="s">
        <v>1316</v>
      </c>
      <c r="C30" s="347">
        <v>1964519</v>
      </c>
      <c r="D30" s="355">
        <v>6.7971603931007429E-3</v>
      </c>
      <c r="E30" s="355">
        <v>4.795473434110975E-2</v>
      </c>
      <c r="F30" s="349">
        <v>13263</v>
      </c>
    </row>
    <row r="31" spans="1:7" x14ac:dyDescent="0.2">
      <c r="F31" s="349"/>
    </row>
    <row r="32" spans="1:7" x14ac:dyDescent="0.2">
      <c r="F32" s="349"/>
    </row>
    <row r="33" spans="6:6" x14ac:dyDescent="0.2">
      <c r="F33" s="349"/>
    </row>
    <row r="34" spans="6:6" x14ac:dyDescent="0.2">
      <c r="F34" s="349"/>
    </row>
    <row r="35" spans="6:6" x14ac:dyDescent="0.2">
      <c r="F35" s="349"/>
    </row>
    <row r="36" spans="6:6" x14ac:dyDescent="0.2">
      <c r="F36" s="349"/>
    </row>
    <row r="37" spans="6:6" x14ac:dyDescent="0.2">
      <c r="F37" s="349"/>
    </row>
    <row r="38" spans="6:6" x14ac:dyDescent="0.2">
      <c r="F38" s="349"/>
    </row>
    <row r="39" spans="6:6" x14ac:dyDescent="0.2">
      <c r="F39" s="349"/>
    </row>
    <row r="40" spans="6:6" x14ac:dyDescent="0.2">
      <c r="F40" s="349"/>
    </row>
    <row r="41" spans="6:6" x14ac:dyDescent="0.2">
      <c r="F41" s="349"/>
    </row>
    <row r="42" spans="6:6" x14ac:dyDescent="0.2">
      <c r="F42" s="349"/>
    </row>
    <row r="43" spans="6:6" x14ac:dyDescent="0.2">
      <c r="F43" s="349"/>
    </row>
    <row r="44" spans="6:6" x14ac:dyDescent="0.2">
      <c r="F44" s="349"/>
    </row>
    <row r="45" spans="6:6" x14ac:dyDescent="0.2">
      <c r="F45" s="349"/>
    </row>
    <row r="46" spans="6:6" x14ac:dyDescent="0.2">
      <c r="F46" s="349"/>
    </row>
    <row r="47" spans="6:6" x14ac:dyDescent="0.2">
      <c r="F47" s="349"/>
    </row>
    <row r="48" spans="6:6" x14ac:dyDescent="0.2">
      <c r="F48" s="349"/>
    </row>
    <row r="49" spans="6:6" x14ac:dyDescent="0.2">
      <c r="F49" s="349"/>
    </row>
    <row r="50" spans="6:6" x14ac:dyDescent="0.2">
      <c r="F50" s="349"/>
    </row>
    <row r="51" spans="6:6" x14ac:dyDescent="0.2">
      <c r="F51" s="349"/>
    </row>
    <row r="52" spans="6:6" x14ac:dyDescent="0.2">
      <c r="F52" s="349"/>
    </row>
    <row r="53" spans="6:6" x14ac:dyDescent="0.2">
      <c r="F53" s="349"/>
    </row>
    <row r="54" spans="6:6" x14ac:dyDescent="0.2">
      <c r="F54" s="349"/>
    </row>
    <row r="55" spans="6:6" x14ac:dyDescent="0.2">
      <c r="F55" s="349"/>
    </row>
    <row r="56" spans="6:6" x14ac:dyDescent="0.2">
      <c r="F56" s="349"/>
    </row>
    <row r="57" spans="6:6" x14ac:dyDescent="0.2">
      <c r="F57" s="349"/>
    </row>
    <row r="58" spans="6:6" x14ac:dyDescent="0.2">
      <c r="F58" s="349"/>
    </row>
    <row r="59" spans="6:6" x14ac:dyDescent="0.2">
      <c r="F59" s="349"/>
    </row>
    <row r="60" spans="6:6" x14ac:dyDescent="0.2">
      <c r="F60" s="349"/>
    </row>
    <row r="61" spans="6:6" x14ac:dyDescent="0.2">
      <c r="F61" s="349"/>
    </row>
    <row r="62" spans="6:6" x14ac:dyDescent="0.2">
      <c r="F62" s="349"/>
    </row>
    <row r="63" spans="6:6" x14ac:dyDescent="0.2">
      <c r="F63" s="349"/>
    </row>
    <row r="64" spans="6:6" x14ac:dyDescent="0.2">
      <c r="F64" s="349"/>
    </row>
    <row r="65" spans="6:6" x14ac:dyDescent="0.2">
      <c r="F65" s="349"/>
    </row>
    <row r="66" spans="6:6" x14ac:dyDescent="0.2">
      <c r="F66" s="349"/>
    </row>
    <row r="67" spans="6:6" x14ac:dyDescent="0.2">
      <c r="F67" s="349"/>
    </row>
    <row r="68" spans="6:6" x14ac:dyDescent="0.2">
      <c r="F68" s="349"/>
    </row>
    <row r="69" spans="6:6" x14ac:dyDescent="0.2">
      <c r="F69" s="349"/>
    </row>
    <row r="70" spans="6:6" x14ac:dyDescent="0.2">
      <c r="F70" s="349"/>
    </row>
    <row r="71" spans="6:6" x14ac:dyDescent="0.2">
      <c r="F71" s="349"/>
    </row>
    <row r="72" spans="6:6" x14ac:dyDescent="0.2">
      <c r="F72" s="349"/>
    </row>
    <row r="73" spans="6:6" x14ac:dyDescent="0.2">
      <c r="F73" s="349"/>
    </row>
    <row r="74" spans="6:6" x14ac:dyDescent="0.2">
      <c r="F74" s="349"/>
    </row>
    <row r="75" spans="6:6" x14ac:dyDescent="0.2">
      <c r="F75" s="349"/>
    </row>
    <row r="76" spans="6:6" x14ac:dyDescent="0.2">
      <c r="F76" s="349"/>
    </row>
    <row r="77" spans="6:6" x14ac:dyDescent="0.2">
      <c r="F77" s="349"/>
    </row>
    <row r="78" spans="6:6" x14ac:dyDescent="0.2">
      <c r="F78" s="349"/>
    </row>
    <row r="79" spans="6:6" x14ac:dyDescent="0.2">
      <c r="F79" s="349"/>
    </row>
    <row r="80" spans="6:6" x14ac:dyDescent="0.2">
      <c r="F80" s="349"/>
    </row>
    <row r="81" spans="6:6" x14ac:dyDescent="0.2">
      <c r="F81" s="349"/>
    </row>
    <row r="82" spans="6:6" x14ac:dyDescent="0.2">
      <c r="F82" s="349"/>
    </row>
    <row r="83" spans="6:6" x14ac:dyDescent="0.2">
      <c r="F83" s="349"/>
    </row>
    <row r="84" spans="6:6" x14ac:dyDescent="0.2">
      <c r="F84" s="349"/>
    </row>
    <row r="85" spans="6:6" x14ac:dyDescent="0.2">
      <c r="F85" s="349"/>
    </row>
    <row r="86" spans="6:6" x14ac:dyDescent="0.2">
      <c r="F86" s="349"/>
    </row>
    <row r="87" spans="6:6" x14ac:dyDescent="0.2">
      <c r="F87" s="349"/>
    </row>
    <row r="88" spans="6:6" x14ac:dyDescent="0.2">
      <c r="F88" s="349"/>
    </row>
    <row r="89" spans="6:6" x14ac:dyDescent="0.2">
      <c r="F89" s="349"/>
    </row>
    <row r="90" spans="6:6" x14ac:dyDescent="0.2">
      <c r="F90" s="349"/>
    </row>
    <row r="91" spans="6:6" x14ac:dyDescent="0.2">
      <c r="F91" s="349"/>
    </row>
    <row r="92" spans="6:6" x14ac:dyDescent="0.2">
      <c r="F92" s="349"/>
    </row>
    <row r="93" spans="6:6" x14ac:dyDescent="0.2">
      <c r="F93" s="349"/>
    </row>
    <row r="94" spans="6:6" x14ac:dyDescent="0.2">
      <c r="F94" s="349"/>
    </row>
    <row r="95" spans="6:6" x14ac:dyDescent="0.2">
      <c r="F95" s="349"/>
    </row>
    <row r="96" spans="6:6" x14ac:dyDescent="0.2">
      <c r="F96" s="349"/>
    </row>
    <row r="97" spans="6:6" x14ac:dyDescent="0.2">
      <c r="F97" s="349"/>
    </row>
    <row r="98" spans="6:6" x14ac:dyDescent="0.2">
      <c r="F98" s="349"/>
    </row>
    <row r="99" spans="6:6" x14ac:dyDescent="0.2">
      <c r="F99" s="349"/>
    </row>
    <row r="100" spans="6:6" x14ac:dyDescent="0.2">
      <c r="F100" s="349"/>
    </row>
    <row r="101" spans="6:6" x14ac:dyDescent="0.2">
      <c r="F101" s="349"/>
    </row>
    <row r="102" spans="6:6" x14ac:dyDescent="0.2">
      <c r="F102" s="349"/>
    </row>
    <row r="103" spans="6:6" x14ac:dyDescent="0.2">
      <c r="F103" s="349"/>
    </row>
    <row r="104" spans="6:6" x14ac:dyDescent="0.2">
      <c r="F104" s="349"/>
    </row>
    <row r="105" spans="6:6" x14ac:dyDescent="0.2">
      <c r="F105" s="349"/>
    </row>
    <row r="106" spans="6:6" x14ac:dyDescent="0.2">
      <c r="F106" s="349"/>
    </row>
    <row r="107" spans="6:6" x14ac:dyDescent="0.2">
      <c r="F107" s="349"/>
    </row>
    <row r="108" spans="6:6" x14ac:dyDescent="0.2">
      <c r="F108" s="349"/>
    </row>
    <row r="109" spans="6:6" x14ac:dyDescent="0.2">
      <c r="F109" s="349"/>
    </row>
    <row r="110" spans="6:6" x14ac:dyDescent="0.2">
      <c r="F110" s="349"/>
    </row>
    <row r="111" spans="6:6" x14ac:dyDescent="0.2">
      <c r="F111" s="349"/>
    </row>
    <row r="112" spans="6:6" x14ac:dyDescent="0.2">
      <c r="F112" s="349"/>
    </row>
    <row r="113" spans="6:6" x14ac:dyDescent="0.2">
      <c r="F113" s="349"/>
    </row>
    <row r="114" spans="6:6" x14ac:dyDescent="0.2">
      <c r="F114" s="349"/>
    </row>
    <row r="115" spans="6:6" x14ac:dyDescent="0.2">
      <c r="F115" s="349"/>
    </row>
    <row r="116" spans="6:6" x14ac:dyDescent="0.2">
      <c r="F116" s="349"/>
    </row>
    <row r="117" spans="6:6" x14ac:dyDescent="0.2">
      <c r="F117" s="349"/>
    </row>
    <row r="118" spans="6:6" x14ac:dyDescent="0.2">
      <c r="F118" s="349"/>
    </row>
    <row r="119" spans="6:6" x14ac:dyDescent="0.2">
      <c r="F119" s="349"/>
    </row>
    <row r="120" spans="6:6" x14ac:dyDescent="0.2">
      <c r="F120" s="349"/>
    </row>
    <row r="121" spans="6:6" x14ac:dyDescent="0.2">
      <c r="F121" s="349"/>
    </row>
    <row r="122" spans="6:6" x14ac:dyDescent="0.2">
      <c r="F122" s="349"/>
    </row>
    <row r="123" spans="6:6" x14ac:dyDescent="0.2">
      <c r="F123" s="349"/>
    </row>
    <row r="124" spans="6:6" x14ac:dyDescent="0.2">
      <c r="F124" s="349"/>
    </row>
    <row r="125" spans="6:6" x14ac:dyDescent="0.2">
      <c r="F125" s="349"/>
    </row>
    <row r="126" spans="6:6" x14ac:dyDescent="0.2">
      <c r="F126" s="349"/>
    </row>
    <row r="127" spans="6:6" x14ac:dyDescent="0.2">
      <c r="F127" s="349"/>
    </row>
    <row r="128" spans="6:6" x14ac:dyDescent="0.2">
      <c r="F128" s="349"/>
    </row>
    <row r="129" spans="6:6" x14ac:dyDescent="0.2">
      <c r="F129" s="349"/>
    </row>
    <row r="130" spans="6:6" x14ac:dyDescent="0.2">
      <c r="F130" s="349"/>
    </row>
    <row r="131" spans="6:6" x14ac:dyDescent="0.2">
      <c r="F131" s="349"/>
    </row>
    <row r="132" spans="6:6" x14ac:dyDescent="0.2">
      <c r="F132" s="349"/>
    </row>
    <row r="133" spans="6:6" x14ac:dyDescent="0.2">
      <c r="F133" s="349"/>
    </row>
    <row r="134" spans="6:6" x14ac:dyDescent="0.2">
      <c r="F134" s="349"/>
    </row>
    <row r="135" spans="6:6" x14ac:dyDescent="0.2">
      <c r="F135" s="349"/>
    </row>
    <row r="136" spans="6:6" x14ac:dyDescent="0.2">
      <c r="F136" s="349"/>
    </row>
    <row r="137" spans="6:6" x14ac:dyDescent="0.2">
      <c r="F137" s="349"/>
    </row>
    <row r="138" spans="6:6" x14ac:dyDescent="0.2">
      <c r="F138" s="349"/>
    </row>
    <row r="139" spans="6:6" x14ac:dyDescent="0.2">
      <c r="F139" s="349"/>
    </row>
    <row r="140" spans="6:6" x14ac:dyDescent="0.2">
      <c r="F140" s="349"/>
    </row>
    <row r="141" spans="6:6" x14ac:dyDescent="0.2">
      <c r="F141" s="349"/>
    </row>
    <row r="142" spans="6:6" x14ac:dyDescent="0.2">
      <c r="F142" s="349"/>
    </row>
    <row r="143" spans="6:6" x14ac:dyDescent="0.2">
      <c r="F143" s="349"/>
    </row>
    <row r="144" spans="6:6" x14ac:dyDescent="0.2">
      <c r="F144" s="349"/>
    </row>
    <row r="145" spans="6:6" x14ac:dyDescent="0.2">
      <c r="F145" s="349"/>
    </row>
    <row r="146" spans="6:6" x14ac:dyDescent="0.2">
      <c r="F146" s="349"/>
    </row>
    <row r="147" spans="6:6" x14ac:dyDescent="0.2">
      <c r="F147" s="349"/>
    </row>
    <row r="148" spans="6:6" x14ac:dyDescent="0.2">
      <c r="F148" s="349"/>
    </row>
    <row r="149" spans="6:6" x14ac:dyDescent="0.2">
      <c r="F149" s="349"/>
    </row>
    <row r="150" spans="6:6" x14ac:dyDescent="0.2">
      <c r="F150" s="349"/>
    </row>
    <row r="151" spans="6:6" x14ac:dyDescent="0.2">
      <c r="F151" s="349"/>
    </row>
    <row r="152" spans="6:6" x14ac:dyDescent="0.2">
      <c r="F152" s="349"/>
    </row>
    <row r="153" spans="6:6" x14ac:dyDescent="0.2">
      <c r="F153" s="349"/>
    </row>
    <row r="154" spans="6:6" x14ac:dyDescent="0.2">
      <c r="F154" s="349"/>
    </row>
    <row r="155" spans="6:6" x14ac:dyDescent="0.2">
      <c r="F155" s="349"/>
    </row>
    <row r="156" spans="6:6" x14ac:dyDescent="0.2">
      <c r="F156" s="349"/>
    </row>
    <row r="157" spans="6:6" x14ac:dyDescent="0.2">
      <c r="F157" s="349"/>
    </row>
    <row r="158" spans="6:6" x14ac:dyDescent="0.2">
      <c r="F158" s="349"/>
    </row>
    <row r="159" spans="6:6" x14ac:dyDescent="0.2">
      <c r="F159" s="349"/>
    </row>
    <row r="160" spans="6:6" x14ac:dyDescent="0.2">
      <c r="F160" s="349"/>
    </row>
    <row r="161" spans="6:6" x14ac:dyDescent="0.2">
      <c r="F161" s="349"/>
    </row>
    <row r="162" spans="6:6" x14ac:dyDescent="0.2">
      <c r="F162" s="349"/>
    </row>
    <row r="163" spans="6:6" x14ac:dyDescent="0.2">
      <c r="F163" s="349"/>
    </row>
    <row r="164" spans="6:6" x14ac:dyDescent="0.2">
      <c r="F164" s="349"/>
    </row>
    <row r="165" spans="6:6" x14ac:dyDescent="0.2">
      <c r="F165" s="349"/>
    </row>
    <row r="166" spans="6:6" x14ac:dyDescent="0.2">
      <c r="F166" s="349"/>
    </row>
    <row r="167" spans="6:6" x14ac:dyDescent="0.2">
      <c r="F167" s="349"/>
    </row>
    <row r="168" spans="6:6" x14ac:dyDescent="0.2">
      <c r="F168" s="349"/>
    </row>
    <row r="169" spans="6:6" x14ac:dyDescent="0.2">
      <c r="F169" s="349"/>
    </row>
    <row r="170" spans="6:6" x14ac:dyDescent="0.2">
      <c r="F170" s="349"/>
    </row>
    <row r="171" spans="6:6" x14ac:dyDescent="0.2">
      <c r="F171" s="349"/>
    </row>
    <row r="172" spans="6:6" x14ac:dyDescent="0.2">
      <c r="F172" s="349"/>
    </row>
    <row r="173" spans="6:6" x14ac:dyDescent="0.2">
      <c r="F173" s="349"/>
    </row>
    <row r="174" spans="6:6" x14ac:dyDescent="0.2">
      <c r="F174" s="349"/>
    </row>
    <row r="175" spans="6:6" x14ac:dyDescent="0.2">
      <c r="F175" s="349"/>
    </row>
    <row r="176" spans="6:6" x14ac:dyDescent="0.2">
      <c r="F176" s="349"/>
    </row>
    <row r="177" spans="6:6" x14ac:dyDescent="0.2">
      <c r="F177" s="349"/>
    </row>
    <row r="178" spans="6:6" x14ac:dyDescent="0.2">
      <c r="F178" s="349"/>
    </row>
    <row r="179" spans="6:6" x14ac:dyDescent="0.2">
      <c r="F179" s="349"/>
    </row>
    <row r="180" spans="6:6" x14ac:dyDescent="0.2">
      <c r="F180" s="349"/>
    </row>
    <row r="181" spans="6:6" x14ac:dyDescent="0.2">
      <c r="F181" s="349"/>
    </row>
    <row r="182" spans="6:6" x14ac:dyDescent="0.2">
      <c r="F182" s="349"/>
    </row>
    <row r="183" spans="6:6" x14ac:dyDescent="0.2">
      <c r="F183" s="349"/>
    </row>
    <row r="184" spans="6:6" x14ac:dyDescent="0.2">
      <c r="F184" s="349"/>
    </row>
    <row r="185" spans="6:6" x14ac:dyDescent="0.2">
      <c r="F185" s="349"/>
    </row>
    <row r="186" spans="6:6" x14ac:dyDescent="0.2">
      <c r="F186" s="349"/>
    </row>
    <row r="187" spans="6:6" x14ac:dyDescent="0.2">
      <c r="F187" s="349"/>
    </row>
    <row r="188" spans="6:6" x14ac:dyDescent="0.2">
      <c r="F188" s="349"/>
    </row>
    <row r="189" spans="6:6" x14ac:dyDescent="0.2">
      <c r="F189" s="349"/>
    </row>
    <row r="190" spans="6:6" x14ac:dyDescent="0.2">
      <c r="F190" s="349"/>
    </row>
    <row r="191" spans="6:6" x14ac:dyDescent="0.2">
      <c r="F191" s="349"/>
    </row>
    <row r="192" spans="6:6" x14ac:dyDescent="0.2">
      <c r="F192" s="349"/>
    </row>
    <row r="193" spans="6:6" x14ac:dyDescent="0.2">
      <c r="F193" s="349"/>
    </row>
    <row r="194" spans="6:6" x14ac:dyDescent="0.2">
      <c r="F194" s="349"/>
    </row>
    <row r="195" spans="6:6" x14ac:dyDescent="0.2">
      <c r="F195" s="349"/>
    </row>
    <row r="196" spans="6:6" x14ac:dyDescent="0.2">
      <c r="F196" s="349"/>
    </row>
    <row r="197" spans="6:6" x14ac:dyDescent="0.2">
      <c r="F197" s="349"/>
    </row>
    <row r="198" spans="6:6" x14ac:dyDescent="0.2">
      <c r="F198" s="349"/>
    </row>
    <row r="199" spans="6:6" x14ac:dyDescent="0.2">
      <c r="F199" s="349"/>
    </row>
    <row r="200" spans="6:6" x14ac:dyDescent="0.2">
      <c r="F200" s="349"/>
    </row>
    <row r="201" spans="6:6" x14ac:dyDescent="0.2">
      <c r="F201" s="349"/>
    </row>
    <row r="202" spans="6:6" x14ac:dyDescent="0.2">
      <c r="F202" s="349"/>
    </row>
    <row r="203" spans="6:6" x14ac:dyDescent="0.2">
      <c r="F203" s="349"/>
    </row>
    <row r="204" spans="6:6" x14ac:dyDescent="0.2">
      <c r="F204" s="349"/>
    </row>
    <row r="205" spans="6:6" x14ac:dyDescent="0.2">
      <c r="F205" s="349"/>
    </row>
    <row r="206" spans="6:6" x14ac:dyDescent="0.2">
      <c r="F206" s="349"/>
    </row>
    <row r="207" spans="6:6" x14ac:dyDescent="0.2">
      <c r="F207" s="349"/>
    </row>
    <row r="208" spans="6:6" x14ac:dyDescent="0.2">
      <c r="F208" s="349"/>
    </row>
    <row r="209" spans="6:6" x14ac:dyDescent="0.2">
      <c r="F209" s="349"/>
    </row>
    <row r="210" spans="6:6" x14ac:dyDescent="0.2">
      <c r="F210" s="349"/>
    </row>
    <row r="211" spans="6:6" x14ac:dyDescent="0.2">
      <c r="F211" s="349"/>
    </row>
    <row r="212" spans="6:6" x14ac:dyDescent="0.2">
      <c r="F212" s="349"/>
    </row>
    <row r="213" spans="6:6" x14ac:dyDescent="0.2">
      <c r="F213" s="349"/>
    </row>
    <row r="214" spans="6:6" x14ac:dyDescent="0.2">
      <c r="F214" s="349"/>
    </row>
    <row r="215" spans="6:6" x14ac:dyDescent="0.2">
      <c r="F215" s="349"/>
    </row>
    <row r="216" spans="6:6" x14ac:dyDescent="0.2">
      <c r="F216" s="349"/>
    </row>
    <row r="217" spans="6:6" x14ac:dyDescent="0.2">
      <c r="F217" s="349"/>
    </row>
    <row r="218" spans="6:6" x14ac:dyDescent="0.2">
      <c r="F218" s="349"/>
    </row>
    <row r="219" spans="6:6" x14ac:dyDescent="0.2">
      <c r="F219" s="349"/>
    </row>
    <row r="220" spans="6:6" x14ac:dyDescent="0.2">
      <c r="F220" s="349"/>
    </row>
    <row r="221" spans="6:6" x14ac:dyDescent="0.2">
      <c r="F221" s="349"/>
    </row>
    <row r="222" spans="6:6" x14ac:dyDescent="0.2">
      <c r="F222" s="349"/>
    </row>
    <row r="223" spans="6:6" x14ac:dyDescent="0.2">
      <c r="F223" s="349"/>
    </row>
    <row r="224" spans="6:6" x14ac:dyDescent="0.2">
      <c r="F224" s="349"/>
    </row>
    <row r="225" spans="6:6" x14ac:dyDescent="0.2">
      <c r="F225" s="349"/>
    </row>
    <row r="226" spans="6:6" x14ac:dyDescent="0.2">
      <c r="F226" s="349"/>
    </row>
    <row r="227" spans="6:6" x14ac:dyDescent="0.2">
      <c r="F227" s="349"/>
    </row>
    <row r="228" spans="6:6" x14ac:dyDescent="0.2">
      <c r="F228" s="349"/>
    </row>
    <row r="229" spans="6:6" x14ac:dyDescent="0.2">
      <c r="F229" s="349"/>
    </row>
    <row r="230" spans="6:6" x14ac:dyDescent="0.2">
      <c r="F230" s="349"/>
    </row>
    <row r="231" spans="6:6" x14ac:dyDescent="0.2">
      <c r="F231" s="349"/>
    </row>
    <row r="232" spans="6:6" x14ac:dyDescent="0.2">
      <c r="F232" s="349"/>
    </row>
    <row r="233" spans="6:6" x14ac:dyDescent="0.2">
      <c r="F233" s="349"/>
    </row>
    <row r="234" spans="6:6" x14ac:dyDescent="0.2">
      <c r="F234" s="349"/>
    </row>
    <row r="235" spans="6:6" x14ac:dyDescent="0.2">
      <c r="F235" s="349"/>
    </row>
    <row r="236" spans="6:6" x14ac:dyDescent="0.2">
      <c r="F236" s="349"/>
    </row>
    <row r="237" spans="6:6" x14ac:dyDescent="0.2">
      <c r="F237" s="349"/>
    </row>
    <row r="238" spans="6:6" x14ac:dyDescent="0.2">
      <c r="F238" s="349"/>
    </row>
    <row r="239" spans="6:6" x14ac:dyDescent="0.2">
      <c r="F239" s="349"/>
    </row>
    <row r="240" spans="6:6" x14ac:dyDescent="0.2">
      <c r="F240" s="349"/>
    </row>
    <row r="241" spans="6:6" x14ac:dyDescent="0.2">
      <c r="F241" s="349"/>
    </row>
    <row r="242" spans="6:6" x14ac:dyDescent="0.2">
      <c r="F242" s="349"/>
    </row>
    <row r="243" spans="6:6" x14ac:dyDescent="0.2">
      <c r="F243" s="349"/>
    </row>
    <row r="244" spans="6:6" x14ac:dyDescent="0.2">
      <c r="F244" s="349"/>
    </row>
    <row r="245" spans="6:6" x14ac:dyDescent="0.2">
      <c r="F245" s="349"/>
    </row>
    <row r="246" spans="6:6" x14ac:dyDescent="0.2">
      <c r="F246" s="349"/>
    </row>
    <row r="247" spans="6:6" x14ac:dyDescent="0.2">
      <c r="F247" s="349"/>
    </row>
    <row r="248" spans="6:6" x14ac:dyDescent="0.2">
      <c r="F248" s="349"/>
    </row>
    <row r="249" spans="6:6" x14ac:dyDescent="0.2">
      <c r="F249" s="349"/>
    </row>
    <row r="250" spans="6:6" x14ac:dyDescent="0.2">
      <c r="F250" s="349"/>
    </row>
    <row r="251" spans="6:6" x14ac:dyDescent="0.2">
      <c r="F251" s="349"/>
    </row>
    <row r="252" spans="6:6" x14ac:dyDescent="0.2">
      <c r="F252" s="349"/>
    </row>
    <row r="253" spans="6:6" x14ac:dyDescent="0.2">
      <c r="F253" s="349"/>
    </row>
    <row r="254" spans="6:6" x14ac:dyDescent="0.2">
      <c r="F254" s="349"/>
    </row>
    <row r="255" spans="6:6" x14ac:dyDescent="0.2">
      <c r="F255" s="349"/>
    </row>
    <row r="256" spans="6:6" x14ac:dyDescent="0.2">
      <c r="F256" s="349"/>
    </row>
    <row r="257" spans="6:6" x14ac:dyDescent="0.2">
      <c r="F257" s="349"/>
    </row>
    <row r="258" spans="6:6" x14ac:dyDescent="0.2">
      <c r="F258" s="349"/>
    </row>
    <row r="259" spans="6:6" x14ac:dyDescent="0.2">
      <c r="F259" s="349"/>
    </row>
    <row r="260" spans="6:6" x14ac:dyDescent="0.2">
      <c r="F260" s="349"/>
    </row>
    <row r="261" spans="6:6" x14ac:dyDescent="0.2">
      <c r="F261" s="349"/>
    </row>
    <row r="262" spans="6:6" x14ac:dyDescent="0.2">
      <c r="F262" s="349"/>
    </row>
    <row r="263" spans="6:6" x14ac:dyDescent="0.2">
      <c r="F263" s="349"/>
    </row>
    <row r="264" spans="6:6" x14ac:dyDescent="0.2">
      <c r="F264" s="349"/>
    </row>
    <row r="265" spans="6:6" x14ac:dyDescent="0.2">
      <c r="F265" s="349"/>
    </row>
    <row r="266" spans="6:6" x14ac:dyDescent="0.2">
      <c r="F266" s="349"/>
    </row>
    <row r="267" spans="6:6" x14ac:dyDescent="0.2">
      <c r="F267" s="349"/>
    </row>
    <row r="268" spans="6:6" x14ac:dyDescent="0.2">
      <c r="F268" s="349"/>
    </row>
    <row r="269" spans="6:6" x14ac:dyDescent="0.2">
      <c r="F269" s="349"/>
    </row>
    <row r="270" spans="6:6" x14ac:dyDescent="0.2">
      <c r="F270" s="349"/>
    </row>
    <row r="271" spans="6:6" x14ac:dyDescent="0.2">
      <c r="F271" s="349"/>
    </row>
    <row r="272" spans="6:6" x14ac:dyDescent="0.2">
      <c r="F272" s="349"/>
    </row>
    <row r="273" spans="6:6" x14ac:dyDescent="0.2">
      <c r="F273" s="349"/>
    </row>
    <row r="274" spans="6:6" x14ac:dyDescent="0.2">
      <c r="F274" s="349"/>
    </row>
    <row r="275" spans="6:6" x14ac:dyDescent="0.2">
      <c r="F275" s="349"/>
    </row>
    <row r="276" spans="6:6" x14ac:dyDescent="0.2">
      <c r="F276" s="349"/>
    </row>
    <row r="277" spans="6:6" x14ac:dyDescent="0.2">
      <c r="F277" s="349"/>
    </row>
    <row r="278" spans="6:6" x14ac:dyDescent="0.2">
      <c r="F278" s="349"/>
    </row>
    <row r="279" spans="6:6" x14ac:dyDescent="0.2">
      <c r="F279" s="349"/>
    </row>
    <row r="280" spans="6:6" x14ac:dyDescent="0.2">
      <c r="F280" s="349"/>
    </row>
    <row r="281" spans="6:6" x14ac:dyDescent="0.2">
      <c r="F281" s="349"/>
    </row>
    <row r="282" spans="6:6" x14ac:dyDescent="0.2">
      <c r="F282" s="349"/>
    </row>
    <row r="283" spans="6:6" x14ac:dyDescent="0.2">
      <c r="F283" s="349"/>
    </row>
    <row r="284" spans="6:6" x14ac:dyDescent="0.2">
      <c r="F284" s="349"/>
    </row>
    <row r="285" spans="6:6" x14ac:dyDescent="0.2">
      <c r="F285" s="349"/>
    </row>
    <row r="286" spans="6:6" x14ac:dyDescent="0.2">
      <c r="F286" s="349"/>
    </row>
    <row r="287" spans="6:6" x14ac:dyDescent="0.2">
      <c r="F287" s="349"/>
    </row>
    <row r="288" spans="6:6" x14ac:dyDescent="0.2">
      <c r="F288" s="349"/>
    </row>
    <row r="289" spans="6:6" x14ac:dyDescent="0.2">
      <c r="F289" s="349"/>
    </row>
    <row r="290" spans="6:6" x14ac:dyDescent="0.2">
      <c r="F290" s="349"/>
    </row>
    <row r="291" spans="6:6" x14ac:dyDescent="0.2">
      <c r="F291" s="349"/>
    </row>
    <row r="292" spans="6:6" x14ac:dyDescent="0.2">
      <c r="F292" s="349"/>
    </row>
    <row r="293" spans="6:6" x14ac:dyDescent="0.2">
      <c r="F293" s="349"/>
    </row>
    <row r="294" spans="6:6" x14ac:dyDescent="0.2">
      <c r="F294" s="349"/>
    </row>
    <row r="295" spans="6:6" x14ac:dyDescent="0.2">
      <c r="F295" s="349"/>
    </row>
    <row r="296" spans="6:6" x14ac:dyDescent="0.2">
      <c r="F296" s="349"/>
    </row>
    <row r="297" spans="6:6" x14ac:dyDescent="0.2">
      <c r="F297" s="349"/>
    </row>
    <row r="298" spans="6:6" x14ac:dyDescent="0.2">
      <c r="F298" s="349"/>
    </row>
    <row r="299" spans="6:6" x14ac:dyDescent="0.2">
      <c r="F299" s="349"/>
    </row>
    <row r="300" spans="6:6" x14ac:dyDescent="0.2">
      <c r="F300" s="349"/>
    </row>
    <row r="301" spans="6:6" x14ac:dyDescent="0.2">
      <c r="F301" s="349"/>
    </row>
    <row r="302" spans="6:6" x14ac:dyDescent="0.2">
      <c r="F302" s="349"/>
    </row>
    <row r="303" spans="6:6" x14ac:dyDescent="0.2">
      <c r="F303" s="349"/>
    </row>
    <row r="304" spans="6:6" x14ac:dyDescent="0.2">
      <c r="F304" s="349"/>
    </row>
    <row r="305" spans="6:6" x14ac:dyDescent="0.2">
      <c r="F305" s="349"/>
    </row>
    <row r="306" spans="6:6" x14ac:dyDescent="0.2">
      <c r="F306" s="349"/>
    </row>
    <row r="307" spans="6:6" x14ac:dyDescent="0.2">
      <c r="F307" s="349"/>
    </row>
    <row r="308" spans="6:6" x14ac:dyDescent="0.2">
      <c r="F308" s="349"/>
    </row>
    <row r="309" spans="6:6" x14ac:dyDescent="0.2">
      <c r="F309" s="349"/>
    </row>
    <row r="310" spans="6:6" x14ac:dyDescent="0.2">
      <c r="F310" s="349"/>
    </row>
    <row r="311" spans="6:6" x14ac:dyDescent="0.2">
      <c r="F311" s="349"/>
    </row>
    <row r="312" spans="6:6" x14ac:dyDescent="0.2">
      <c r="F312" s="349"/>
    </row>
    <row r="313" spans="6:6" x14ac:dyDescent="0.2">
      <c r="F313" s="349"/>
    </row>
    <row r="314" spans="6:6" x14ac:dyDescent="0.2">
      <c r="F314" s="349"/>
    </row>
    <row r="315" spans="6:6" x14ac:dyDescent="0.2">
      <c r="F315" s="349"/>
    </row>
    <row r="316" spans="6:6" x14ac:dyDescent="0.2">
      <c r="F316" s="349"/>
    </row>
    <row r="317" spans="6:6" x14ac:dyDescent="0.2">
      <c r="F317" s="349"/>
    </row>
    <row r="318" spans="6:6" x14ac:dyDescent="0.2">
      <c r="F318" s="349"/>
    </row>
    <row r="319" spans="6:6" x14ac:dyDescent="0.2">
      <c r="F319" s="349"/>
    </row>
    <row r="320" spans="6:6" x14ac:dyDescent="0.2">
      <c r="F320" s="349"/>
    </row>
    <row r="321" spans="6:6" x14ac:dyDescent="0.2">
      <c r="F321" s="349"/>
    </row>
    <row r="322" spans="6:6" x14ac:dyDescent="0.2">
      <c r="F322" s="349"/>
    </row>
    <row r="323" spans="6:6" x14ac:dyDescent="0.2">
      <c r="F323" s="349"/>
    </row>
    <row r="324" spans="6:6" x14ac:dyDescent="0.2">
      <c r="F324" s="349"/>
    </row>
    <row r="325" spans="6:6" x14ac:dyDescent="0.2">
      <c r="F325" s="349"/>
    </row>
    <row r="326" spans="6:6" x14ac:dyDescent="0.2">
      <c r="F326" s="349"/>
    </row>
    <row r="327" spans="6:6" x14ac:dyDescent="0.2">
      <c r="F327" s="349"/>
    </row>
    <row r="328" spans="6:6" x14ac:dyDescent="0.2">
      <c r="F328" s="349"/>
    </row>
    <row r="329" spans="6:6" x14ac:dyDescent="0.2">
      <c r="F329" s="349"/>
    </row>
    <row r="330" spans="6:6" x14ac:dyDescent="0.2">
      <c r="F330" s="349"/>
    </row>
    <row r="331" spans="6:6" x14ac:dyDescent="0.2">
      <c r="F331" s="349"/>
    </row>
    <row r="332" spans="6:6" x14ac:dyDescent="0.2">
      <c r="F332" s="349"/>
    </row>
    <row r="333" spans="6:6" x14ac:dyDescent="0.2">
      <c r="F333" s="349"/>
    </row>
    <row r="334" spans="6:6" x14ac:dyDescent="0.2">
      <c r="F334" s="349"/>
    </row>
    <row r="335" spans="6:6" x14ac:dyDescent="0.2">
      <c r="F335" s="349"/>
    </row>
    <row r="336" spans="6:6" x14ac:dyDescent="0.2">
      <c r="F336" s="349"/>
    </row>
    <row r="337" spans="6:6" x14ac:dyDescent="0.2">
      <c r="F337" s="349"/>
    </row>
    <row r="338" spans="6:6" x14ac:dyDescent="0.2">
      <c r="F338" s="349"/>
    </row>
    <row r="339" spans="6:6" x14ac:dyDescent="0.2">
      <c r="F339" s="349"/>
    </row>
    <row r="340" spans="6:6" x14ac:dyDescent="0.2">
      <c r="F340" s="349"/>
    </row>
    <row r="341" spans="6:6" x14ac:dyDescent="0.2">
      <c r="F341" s="349"/>
    </row>
    <row r="342" spans="6:6" x14ac:dyDescent="0.2">
      <c r="F342" s="349"/>
    </row>
    <row r="343" spans="6:6" x14ac:dyDescent="0.2">
      <c r="F343" s="349"/>
    </row>
    <row r="344" spans="6:6" x14ac:dyDescent="0.2">
      <c r="F344" s="349"/>
    </row>
    <row r="345" spans="6:6" x14ac:dyDescent="0.2">
      <c r="F345" s="349"/>
    </row>
    <row r="346" spans="6:6" x14ac:dyDescent="0.2">
      <c r="F346" s="349"/>
    </row>
    <row r="347" spans="6:6" x14ac:dyDescent="0.2">
      <c r="F347" s="349"/>
    </row>
    <row r="348" spans="6:6" x14ac:dyDescent="0.2">
      <c r="F348" s="349"/>
    </row>
    <row r="349" spans="6:6" x14ac:dyDescent="0.2">
      <c r="F349" s="349"/>
    </row>
    <row r="350" spans="6:6" x14ac:dyDescent="0.2">
      <c r="F350" s="349"/>
    </row>
    <row r="351" spans="6:6" x14ac:dyDescent="0.2">
      <c r="F351" s="349"/>
    </row>
    <row r="352" spans="6:6" x14ac:dyDescent="0.2">
      <c r="F352" s="349"/>
    </row>
    <row r="353" spans="6:6" x14ac:dyDescent="0.2">
      <c r="F353" s="349"/>
    </row>
    <row r="354" spans="6:6" x14ac:dyDescent="0.2">
      <c r="F354" s="349"/>
    </row>
    <row r="355" spans="6:6" x14ac:dyDescent="0.2">
      <c r="F355" s="349"/>
    </row>
    <row r="356" spans="6:6" x14ac:dyDescent="0.2">
      <c r="F356" s="349"/>
    </row>
    <row r="357" spans="6:6" x14ac:dyDescent="0.2">
      <c r="F357" s="349"/>
    </row>
    <row r="358" spans="6:6" x14ac:dyDescent="0.2">
      <c r="F358" s="349"/>
    </row>
    <row r="359" spans="6:6" x14ac:dyDescent="0.2">
      <c r="F359" s="349"/>
    </row>
    <row r="360" spans="6:6" x14ac:dyDescent="0.2">
      <c r="F360" s="349"/>
    </row>
    <row r="361" spans="6:6" x14ac:dyDescent="0.2">
      <c r="F361" s="349"/>
    </row>
    <row r="362" spans="6:6" x14ac:dyDescent="0.2">
      <c r="F362" s="349"/>
    </row>
    <row r="363" spans="6:6" x14ac:dyDescent="0.2">
      <c r="F363" s="349"/>
    </row>
    <row r="364" spans="6:6" x14ac:dyDescent="0.2">
      <c r="F364" s="349"/>
    </row>
    <row r="365" spans="6:6" x14ac:dyDescent="0.2">
      <c r="F365" s="349"/>
    </row>
    <row r="366" spans="6:6" x14ac:dyDescent="0.2">
      <c r="F366" s="349"/>
    </row>
    <row r="367" spans="6:6" x14ac:dyDescent="0.2">
      <c r="F367" s="349"/>
    </row>
    <row r="368" spans="6:6" x14ac:dyDescent="0.2">
      <c r="F368" s="349"/>
    </row>
    <row r="369" spans="6:6" x14ac:dyDescent="0.2">
      <c r="F369" s="349"/>
    </row>
    <row r="370" spans="6:6" x14ac:dyDescent="0.2">
      <c r="F370" s="349"/>
    </row>
    <row r="371" spans="6:6" x14ac:dyDescent="0.2">
      <c r="F371" s="349"/>
    </row>
    <row r="372" spans="6:6" x14ac:dyDescent="0.2">
      <c r="F372" s="349"/>
    </row>
    <row r="373" spans="6:6" x14ac:dyDescent="0.2">
      <c r="F373" s="349"/>
    </row>
    <row r="374" spans="6:6" x14ac:dyDescent="0.2">
      <c r="F374" s="349"/>
    </row>
    <row r="375" spans="6:6" x14ac:dyDescent="0.2">
      <c r="F375" s="349"/>
    </row>
    <row r="376" spans="6:6" x14ac:dyDescent="0.2">
      <c r="F376" s="349"/>
    </row>
    <row r="377" spans="6:6" x14ac:dyDescent="0.2">
      <c r="F377" s="349"/>
    </row>
    <row r="378" spans="6:6" x14ac:dyDescent="0.2">
      <c r="F378" s="349"/>
    </row>
    <row r="379" spans="6:6" x14ac:dyDescent="0.2">
      <c r="F379" s="349"/>
    </row>
    <row r="380" spans="6:6" x14ac:dyDescent="0.2">
      <c r="F380" s="349"/>
    </row>
    <row r="381" spans="6:6" x14ac:dyDescent="0.2">
      <c r="F381" s="349"/>
    </row>
    <row r="382" spans="6:6" x14ac:dyDescent="0.2">
      <c r="F382" s="349"/>
    </row>
    <row r="383" spans="6:6" x14ac:dyDescent="0.2">
      <c r="F383" s="349"/>
    </row>
    <row r="384" spans="6:6" x14ac:dyDescent="0.2">
      <c r="F384" s="349"/>
    </row>
    <row r="385" spans="6:6" x14ac:dyDescent="0.2">
      <c r="F385" s="349"/>
    </row>
    <row r="386" spans="6:6" x14ac:dyDescent="0.2">
      <c r="F386" s="349"/>
    </row>
    <row r="387" spans="6:6" x14ac:dyDescent="0.2">
      <c r="F387" s="349"/>
    </row>
    <row r="388" spans="6:6" x14ac:dyDescent="0.2">
      <c r="F388" s="349"/>
    </row>
    <row r="389" spans="6:6" x14ac:dyDescent="0.2">
      <c r="F389" s="349"/>
    </row>
    <row r="390" spans="6:6" x14ac:dyDescent="0.2">
      <c r="F390" s="349"/>
    </row>
    <row r="391" spans="6:6" x14ac:dyDescent="0.2">
      <c r="F391" s="349"/>
    </row>
    <row r="392" spans="6:6" x14ac:dyDescent="0.2">
      <c r="F392" s="349"/>
    </row>
    <row r="393" spans="6:6" x14ac:dyDescent="0.2">
      <c r="F393" s="349"/>
    </row>
    <row r="394" spans="6:6" x14ac:dyDescent="0.2">
      <c r="F394" s="349"/>
    </row>
    <row r="395" spans="6:6" x14ac:dyDescent="0.2">
      <c r="F395" s="349"/>
    </row>
    <row r="396" spans="6:6" x14ac:dyDescent="0.2">
      <c r="F396" s="349"/>
    </row>
    <row r="397" spans="6:6" x14ac:dyDescent="0.2">
      <c r="F397" s="349"/>
    </row>
    <row r="398" spans="6:6" x14ac:dyDescent="0.2">
      <c r="F398" s="349"/>
    </row>
    <row r="399" spans="6:6" x14ac:dyDescent="0.2">
      <c r="F399" s="349"/>
    </row>
    <row r="400" spans="6:6" x14ac:dyDescent="0.2">
      <c r="F400" s="349"/>
    </row>
    <row r="401" spans="6:6" x14ac:dyDescent="0.2">
      <c r="F401" s="349"/>
    </row>
    <row r="402" spans="6:6" x14ac:dyDescent="0.2">
      <c r="F402" s="349"/>
    </row>
    <row r="403" spans="6:6" x14ac:dyDescent="0.2">
      <c r="F403" s="349"/>
    </row>
    <row r="404" spans="6:6" x14ac:dyDescent="0.2">
      <c r="F404" s="349"/>
    </row>
    <row r="405" spans="6:6" x14ac:dyDescent="0.2">
      <c r="F405" s="349"/>
    </row>
    <row r="406" spans="6:6" x14ac:dyDescent="0.2">
      <c r="F406" s="349"/>
    </row>
    <row r="407" spans="6:6" x14ac:dyDescent="0.2">
      <c r="F407" s="349"/>
    </row>
    <row r="408" spans="6:6" x14ac:dyDescent="0.2">
      <c r="F408" s="349"/>
    </row>
    <row r="409" spans="6:6" x14ac:dyDescent="0.2">
      <c r="F409" s="349"/>
    </row>
    <row r="410" spans="6:6" x14ac:dyDescent="0.2">
      <c r="F410" s="349"/>
    </row>
    <row r="411" spans="6:6" x14ac:dyDescent="0.2">
      <c r="F411" s="349"/>
    </row>
    <row r="412" spans="6:6" x14ac:dyDescent="0.2">
      <c r="F412" s="349"/>
    </row>
    <row r="413" spans="6:6" x14ac:dyDescent="0.2">
      <c r="F413" s="349"/>
    </row>
    <row r="414" spans="6:6" x14ac:dyDescent="0.2">
      <c r="F414" s="349"/>
    </row>
    <row r="415" spans="6:6" x14ac:dyDescent="0.2">
      <c r="F415" s="349"/>
    </row>
    <row r="416" spans="6:6" x14ac:dyDescent="0.2">
      <c r="F416" s="349"/>
    </row>
    <row r="417" spans="6:6" x14ac:dyDescent="0.2">
      <c r="F417" s="349"/>
    </row>
    <row r="418" spans="6:6" x14ac:dyDescent="0.2">
      <c r="F418" s="349"/>
    </row>
    <row r="419" spans="6:6" x14ac:dyDescent="0.2">
      <c r="F419" s="349"/>
    </row>
    <row r="420" spans="6:6" x14ac:dyDescent="0.2">
      <c r="F420" s="349"/>
    </row>
    <row r="421" spans="6:6" x14ac:dyDescent="0.2">
      <c r="F421" s="349"/>
    </row>
    <row r="422" spans="6:6" x14ac:dyDescent="0.2">
      <c r="F422" s="349"/>
    </row>
    <row r="423" spans="6:6" x14ac:dyDescent="0.2">
      <c r="F423" s="349"/>
    </row>
    <row r="424" spans="6:6" x14ac:dyDescent="0.2">
      <c r="F424" s="349"/>
    </row>
    <row r="425" spans="6:6" x14ac:dyDescent="0.2">
      <c r="F425" s="349"/>
    </row>
    <row r="426" spans="6:6" x14ac:dyDescent="0.2">
      <c r="F426" s="349"/>
    </row>
    <row r="427" spans="6:6" x14ac:dyDescent="0.2">
      <c r="F427" s="349"/>
    </row>
    <row r="428" spans="6:6" x14ac:dyDescent="0.2">
      <c r="F428" s="349"/>
    </row>
    <row r="429" spans="6:6" x14ac:dyDescent="0.2">
      <c r="F429" s="349"/>
    </row>
    <row r="430" spans="6:6" x14ac:dyDescent="0.2">
      <c r="F430" s="349"/>
    </row>
    <row r="431" spans="6:6" x14ac:dyDescent="0.2">
      <c r="F431" s="349"/>
    </row>
    <row r="432" spans="6:6" x14ac:dyDescent="0.2">
      <c r="F432" s="349"/>
    </row>
    <row r="433" spans="6:6" x14ac:dyDescent="0.2">
      <c r="F433" s="349"/>
    </row>
    <row r="434" spans="6:6" x14ac:dyDescent="0.2">
      <c r="F434" s="349"/>
    </row>
    <row r="435" spans="6:6" x14ac:dyDescent="0.2">
      <c r="F435" s="349"/>
    </row>
    <row r="436" spans="6:6" x14ac:dyDescent="0.2">
      <c r="F436" s="349"/>
    </row>
    <row r="437" spans="6:6" x14ac:dyDescent="0.2">
      <c r="F437" s="349"/>
    </row>
    <row r="438" spans="6:6" x14ac:dyDescent="0.2">
      <c r="F438" s="349"/>
    </row>
    <row r="439" spans="6:6" x14ac:dyDescent="0.2">
      <c r="F439" s="349"/>
    </row>
  </sheetData>
  <mergeCells count="1">
    <mergeCell ref="H1:I1"/>
  </mergeCells>
  <hyperlinks>
    <hyperlink ref="H1:I1" location="Index!A1" display="Regresar al Índice" xr:uid="{2BAA1D64-4EC8-4CBE-B382-08FDA026BA49}"/>
  </hyperlinks>
  <pageMargins left="0.7" right="0.7" top="0.75" bottom="0.75" header="0.3" footer="0.3"/>
  <pageSetup paperSize="9" orientation="portrait" horizontalDpi="300" verticalDpi="30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A3F01-B4A0-436B-8606-81FAC12A69F3}">
  <sheetPr codeName="Hoja64"/>
  <dimension ref="A1:I473"/>
  <sheetViews>
    <sheetView zoomScaleNormal="100" workbookViewId="0">
      <selection activeCell="A2" sqref="A2"/>
    </sheetView>
  </sheetViews>
  <sheetFormatPr baseColWidth="10" defaultColWidth="9.140625" defaultRowHeight="12.75" x14ac:dyDescent="0.2"/>
  <cols>
    <col min="1" max="2" width="9.140625" style="347"/>
    <col min="3" max="3" width="60.7109375" style="349" customWidth="1" collapsed="1"/>
    <col min="4" max="4" width="7.7109375" style="355" customWidth="1" collapsed="1"/>
    <col min="5" max="5" width="11.7109375" style="355" customWidth="1" collapsed="1"/>
    <col min="6" max="6" width="11.7109375" style="349" customWidth="1" collapsed="1"/>
    <col min="7" max="7" width="4.7109375" style="349" customWidth="1" collapsed="1"/>
    <col min="8" max="8" width="11.5703125" style="349" bestFit="1" customWidth="1" collapsed="1"/>
    <col min="9" max="16384" width="9.140625" style="347"/>
  </cols>
  <sheetData>
    <row r="1" spans="1:9" x14ac:dyDescent="0.2">
      <c r="A1" s="107" t="s">
        <v>1712</v>
      </c>
      <c r="C1" s="347"/>
      <c r="D1" s="347" t="s">
        <v>54</v>
      </c>
      <c r="E1" s="347" t="s">
        <v>54</v>
      </c>
      <c r="F1" s="347" t="s">
        <v>54</v>
      </c>
      <c r="G1" s="347" t="s">
        <v>54</v>
      </c>
      <c r="H1" s="409" t="s">
        <v>38</v>
      </c>
      <c r="I1" s="409"/>
    </row>
    <row r="2" spans="1:9" x14ac:dyDescent="0.2">
      <c r="A2" s="347" t="s">
        <v>152</v>
      </c>
      <c r="C2" s="347"/>
      <c r="D2" s="347" t="s">
        <v>54</v>
      </c>
      <c r="E2" s="347" t="s">
        <v>54</v>
      </c>
      <c r="F2" s="347" t="s">
        <v>54</v>
      </c>
      <c r="G2" s="347" t="s">
        <v>54</v>
      </c>
      <c r="H2" s="347" t="s">
        <v>54</v>
      </c>
    </row>
    <row r="3" spans="1:9" x14ac:dyDescent="0.2">
      <c r="C3" s="347"/>
      <c r="D3" s="347"/>
      <c r="E3" s="347"/>
      <c r="F3" s="347"/>
      <c r="G3" s="347"/>
      <c r="H3" s="347"/>
    </row>
    <row r="4" spans="1:9" x14ac:dyDescent="0.2">
      <c r="C4" s="347"/>
      <c r="D4" s="347"/>
      <c r="E4" s="347"/>
      <c r="F4" s="347"/>
      <c r="G4" s="347"/>
      <c r="H4" s="347"/>
    </row>
    <row r="5" spans="1:9" x14ac:dyDescent="0.2">
      <c r="C5" s="347"/>
      <c r="D5" s="347"/>
      <c r="E5" s="347"/>
      <c r="F5" s="347"/>
      <c r="G5" s="347"/>
      <c r="H5" s="347"/>
    </row>
    <row r="6" spans="1:9" x14ac:dyDescent="0.2">
      <c r="A6" s="347" t="s">
        <v>579</v>
      </c>
      <c r="B6" s="347" t="s">
        <v>411</v>
      </c>
      <c r="C6" s="347" t="s">
        <v>0</v>
      </c>
      <c r="D6" s="347" t="s">
        <v>580</v>
      </c>
      <c r="E6" s="347" t="s">
        <v>581</v>
      </c>
      <c r="F6" s="347" t="s">
        <v>582</v>
      </c>
      <c r="G6" s="347" t="s">
        <v>583</v>
      </c>
      <c r="H6" s="347" t="s">
        <v>584</v>
      </c>
    </row>
    <row r="7" spans="1:9" x14ac:dyDescent="0.2">
      <c r="A7" s="360" t="s">
        <v>780</v>
      </c>
      <c r="B7" s="347" t="s">
        <v>637</v>
      </c>
      <c r="C7" s="361">
        <v>986809</v>
      </c>
      <c r="D7" s="347"/>
      <c r="E7" s="347"/>
      <c r="F7" s="359">
        <v>688</v>
      </c>
      <c r="G7" s="349">
        <v>1</v>
      </c>
      <c r="H7" s="349">
        <v>688</v>
      </c>
    </row>
    <row r="8" spans="1:9" x14ac:dyDescent="0.2">
      <c r="A8" s="360" t="s">
        <v>54</v>
      </c>
      <c r="B8" s="347" t="s">
        <v>638</v>
      </c>
      <c r="C8" s="361">
        <v>995832</v>
      </c>
      <c r="D8" s="355">
        <v>9.1436134044176054E-3</v>
      </c>
      <c r="E8" s="347"/>
      <c r="F8" s="359">
        <v>9023</v>
      </c>
      <c r="G8" s="349">
        <v>2</v>
      </c>
      <c r="H8" s="349">
        <v>9711</v>
      </c>
    </row>
    <row r="9" spans="1:9" x14ac:dyDescent="0.2">
      <c r="A9" s="360" t="s">
        <v>54</v>
      </c>
      <c r="B9" s="347" t="s">
        <v>592</v>
      </c>
      <c r="C9" s="361">
        <v>1001069</v>
      </c>
      <c r="D9" s="355">
        <v>5.258919175122001E-3</v>
      </c>
      <c r="E9" s="347"/>
      <c r="F9" s="359">
        <v>5237</v>
      </c>
      <c r="G9" s="349">
        <v>3</v>
      </c>
      <c r="H9" s="349">
        <v>14948</v>
      </c>
    </row>
    <row r="10" spans="1:9" x14ac:dyDescent="0.2">
      <c r="A10" s="360" t="s">
        <v>54</v>
      </c>
      <c r="B10" s="347" t="s">
        <v>632</v>
      </c>
      <c r="C10" s="361">
        <v>999403</v>
      </c>
      <c r="D10" s="355">
        <v>-1.6642209478068271E-3</v>
      </c>
      <c r="E10" s="347"/>
      <c r="F10" s="359">
        <v>-1666</v>
      </c>
      <c r="G10" s="349">
        <v>4</v>
      </c>
      <c r="H10" s="349">
        <v>13282</v>
      </c>
    </row>
    <row r="11" spans="1:9" x14ac:dyDescent="0.2">
      <c r="A11" s="360" t="s">
        <v>54</v>
      </c>
      <c r="B11" s="347" t="s">
        <v>636</v>
      </c>
      <c r="C11" s="361">
        <v>1002441</v>
      </c>
      <c r="D11" s="355">
        <v>3.0398147694172817E-3</v>
      </c>
      <c r="E11" s="347"/>
      <c r="F11" s="359">
        <v>3038</v>
      </c>
      <c r="G11" s="349">
        <v>5</v>
      </c>
      <c r="H11" s="349">
        <v>16320</v>
      </c>
    </row>
    <row r="12" spans="1:9" x14ac:dyDescent="0.2">
      <c r="A12" s="360" t="s">
        <v>54</v>
      </c>
      <c r="B12" s="347" t="s">
        <v>639</v>
      </c>
      <c r="C12" s="361">
        <v>1006280</v>
      </c>
      <c r="D12" s="355">
        <v>3.8296518199076868E-3</v>
      </c>
      <c r="E12" s="347"/>
      <c r="F12" s="359">
        <v>3839</v>
      </c>
      <c r="G12" s="349">
        <v>6</v>
      </c>
      <c r="H12" s="349">
        <v>20159</v>
      </c>
    </row>
    <row r="13" spans="1:9" x14ac:dyDescent="0.2">
      <c r="A13" s="360" t="s">
        <v>54</v>
      </c>
      <c r="B13" s="347" t="s">
        <v>640</v>
      </c>
      <c r="C13" s="361">
        <v>1019506</v>
      </c>
      <c r="D13" s="355">
        <v>1.3143459076996544E-2</v>
      </c>
      <c r="E13" s="347"/>
      <c r="F13" s="359">
        <v>13226</v>
      </c>
      <c r="G13" s="349">
        <v>7</v>
      </c>
      <c r="H13" s="349">
        <v>33385</v>
      </c>
    </row>
    <row r="14" spans="1:9" x14ac:dyDescent="0.2">
      <c r="A14" s="360" t="s">
        <v>54</v>
      </c>
      <c r="B14" s="347" t="s">
        <v>641</v>
      </c>
      <c r="C14" s="361">
        <v>1028391</v>
      </c>
      <c r="D14" s="355">
        <v>8.7150051103181969E-3</v>
      </c>
      <c r="E14" s="347"/>
      <c r="F14" s="359">
        <v>8885</v>
      </c>
      <c r="G14" s="349">
        <v>8</v>
      </c>
      <c r="H14" s="349">
        <v>42270</v>
      </c>
    </row>
    <row r="15" spans="1:9" x14ac:dyDescent="0.2">
      <c r="A15" s="360" t="s">
        <v>54</v>
      </c>
      <c r="B15" s="347" t="s">
        <v>642</v>
      </c>
      <c r="C15" s="361">
        <v>1035137</v>
      </c>
      <c r="D15" s="355">
        <v>6.559761802660713E-3</v>
      </c>
      <c r="E15" s="347"/>
      <c r="F15" s="359">
        <v>6746</v>
      </c>
      <c r="G15" s="349">
        <v>9</v>
      </c>
      <c r="H15" s="349">
        <v>49016</v>
      </c>
    </row>
    <row r="16" spans="1:9" x14ac:dyDescent="0.2">
      <c r="A16" s="360" t="s">
        <v>54</v>
      </c>
      <c r="B16" s="347" t="s">
        <v>643</v>
      </c>
      <c r="C16" s="361">
        <v>1046247</v>
      </c>
      <c r="D16" s="355">
        <v>1.0732878836327897E-2</v>
      </c>
      <c r="E16" s="347"/>
      <c r="F16" s="359">
        <v>11110</v>
      </c>
      <c r="G16" s="349">
        <v>10</v>
      </c>
      <c r="H16" s="349">
        <v>60126</v>
      </c>
    </row>
    <row r="17" spans="1:8" x14ac:dyDescent="0.2">
      <c r="A17" s="360" t="s">
        <v>54</v>
      </c>
      <c r="B17" s="347" t="s">
        <v>644</v>
      </c>
      <c r="C17" s="361">
        <v>1054346</v>
      </c>
      <c r="D17" s="355">
        <v>7.7410018857879681E-3</v>
      </c>
      <c r="E17" s="347"/>
      <c r="F17" s="359">
        <v>8099</v>
      </c>
      <c r="G17" s="349">
        <v>11</v>
      </c>
      <c r="H17" s="349">
        <v>68225</v>
      </c>
    </row>
    <row r="18" spans="1:8" x14ac:dyDescent="0.2">
      <c r="A18" s="360" t="s">
        <v>54</v>
      </c>
      <c r="B18" s="347" t="s">
        <v>645</v>
      </c>
      <c r="C18" s="361">
        <v>1034215</v>
      </c>
      <c r="D18" s="355">
        <v>-1.909335265652834E-2</v>
      </c>
      <c r="E18" s="347"/>
      <c r="F18" s="359">
        <v>-20131</v>
      </c>
      <c r="G18" s="349">
        <v>12</v>
      </c>
      <c r="H18" s="349">
        <v>48094</v>
      </c>
    </row>
    <row r="19" spans="1:8" x14ac:dyDescent="0.2">
      <c r="A19" s="360" t="s">
        <v>781</v>
      </c>
      <c r="B19" s="347" t="s">
        <v>637</v>
      </c>
      <c r="C19" s="361">
        <v>1034052</v>
      </c>
      <c r="D19" s="355">
        <v>-1.5760746073112397E-4</v>
      </c>
      <c r="E19" s="355">
        <v>4.7874512696985949E-2</v>
      </c>
      <c r="F19" s="359">
        <v>-163</v>
      </c>
      <c r="G19" s="349">
        <v>1</v>
      </c>
      <c r="H19" s="349">
        <v>-163</v>
      </c>
    </row>
    <row r="20" spans="1:8" x14ac:dyDescent="0.2">
      <c r="A20" s="360" t="s">
        <v>54</v>
      </c>
      <c r="B20" s="347" t="s">
        <v>638</v>
      </c>
      <c r="C20" s="361">
        <v>1033583</v>
      </c>
      <c r="D20" s="355">
        <v>-4.5355552718817638E-4</v>
      </c>
      <c r="E20" s="355">
        <v>3.7909004731721874E-2</v>
      </c>
      <c r="F20" s="359">
        <v>-469</v>
      </c>
      <c r="G20" s="349">
        <v>2</v>
      </c>
      <c r="H20" s="349">
        <v>-632</v>
      </c>
    </row>
    <row r="21" spans="1:8" x14ac:dyDescent="0.2">
      <c r="A21" s="360" t="s">
        <v>54</v>
      </c>
      <c r="B21" s="347" t="s">
        <v>592</v>
      </c>
      <c r="C21" s="361">
        <v>1026253</v>
      </c>
      <c r="D21" s="355">
        <v>-7.0918349082753629E-3</v>
      </c>
      <c r="E21" s="355">
        <v>2.5157107052560912E-2</v>
      </c>
      <c r="F21" s="359">
        <v>-7330</v>
      </c>
      <c r="G21" s="349">
        <v>3</v>
      </c>
      <c r="H21" s="349">
        <v>-7962</v>
      </c>
    </row>
    <row r="22" spans="1:8" x14ac:dyDescent="0.2">
      <c r="A22" s="360" t="s">
        <v>54</v>
      </c>
      <c r="B22" s="347" t="s">
        <v>632</v>
      </c>
      <c r="C22" s="361">
        <v>1021573</v>
      </c>
      <c r="D22" s="355">
        <v>-4.5602789955303535E-3</v>
      </c>
      <c r="E22" s="355">
        <v>2.2183243396307617E-2</v>
      </c>
      <c r="F22" s="359">
        <v>-4680</v>
      </c>
      <c r="G22" s="349">
        <v>4</v>
      </c>
      <c r="H22" s="349">
        <v>-12642</v>
      </c>
    </row>
    <row r="23" spans="1:8" x14ac:dyDescent="0.2">
      <c r="A23" s="360" t="s">
        <v>54</v>
      </c>
      <c r="B23" s="347" t="s">
        <v>636</v>
      </c>
      <c r="C23" s="361">
        <v>1017168</v>
      </c>
      <c r="D23" s="355">
        <v>-4.3119777049707153E-3</v>
      </c>
      <c r="E23" s="355">
        <v>1.4691138929872283E-2</v>
      </c>
      <c r="F23" s="359">
        <v>-4405</v>
      </c>
      <c r="G23" s="349">
        <v>5</v>
      </c>
      <c r="H23" s="349">
        <v>-17047</v>
      </c>
    </row>
    <row r="24" spans="1:8" x14ac:dyDescent="0.2">
      <c r="A24" s="360" t="s">
        <v>54</v>
      </c>
      <c r="B24" s="347" t="s">
        <v>639</v>
      </c>
      <c r="C24" s="361">
        <v>1012668</v>
      </c>
      <c r="D24" s="355">
        <v>-4.42404794488227E-3</v>
      </c>
      <c r="E24" s="355">
        <v>6.3481337202369037E-3</v>
      </c>
      <c r="F24" s="359">
        <v>-4500</v>
      </c>
      <c r="G24" s="349">
        <v>6</v>
      </c>
      <c r="H24" s="349">
        <v>-21547</v>
      </c>
    </row>
    <row r="25" spans="1:8" x14ac:dyDescent="0.2">
      <c r="A25" s="360" t="s">
        <v>54</v>
      </c>
      <c r="B25" s="347" t="s">
        <v>640</v>
      </c>
      <c r="C25" s="361">
        <v>1015524</v>
      </c>
      <c r="D25" s="355">
        <v>2.8202727843675834E-3</v>
      </c>
      <c r="E25" s="355">
        <v>-3.9058132075731056E-3</v>
      </c>
      <c r="F25" s="359">
        <v>2856</v>
      </c>
      <c r="G25" s="349">
        <v>7</v>
      </c>
      <c r="H25" s="349">
        <v>-18691</v>
      </c>
    </row>
    <row r="26" spans="1:8" x14ac:dyDescent="0.2">
      <c r="A26" s="360" t="s">
        <v>54</v>
      </c>
      <c r="B26" s="347" t="s">
        <v>641</v>
      </c>
      <c r="C26" s="361">
        <v>1017448</v>
      </c>
      <c r="D26" s="355">
        <v>1.8945884095304955E-3</v>
      </c>
      <c r="E26" s="355">
        <v>-1.0640894367998199E-2</v>
      </c>
      <c r="F26" s="359">
        <v>1924</v>
      </c>
      <c r="G26" s="349">
        <v>8</v>
      </c>
      <c r="H26" s="349">
        <v>-16767</v>
      </c>
    </row>
    <row r="27" spans="1:8" x14ac:dyDescent="0.2">
      <c r="A27" s="360" t="s">
        <v>54</v>
      </c>
      <c r="B27" s="347" t="s">
        <v>642</v>
      </c>
      <c r="C27" s="361">
        <v>1015693</v>
      </c>
      <c r="D27" s="355">
        <v>-1.7249038771514069E-3</v>
      </c>
      <c r="E27" s="355">
        <v>-1.8783987047125139E-2</v>
      </c>
      <c r="F27" s="359">
        <v>-1755</v>
      </c>
      <c r="G27" s="349">
        <v>9</v>
      </c>
      <c r="H27" s="349">
        <v>-18522</v>
      </c>
    </row>
    <row r="28" spans="1:8" x14ac:dyDescent="0.2">
      <c r="A28" s="360" t="s">
        <v>54</v>
      </c>
      <c r="B28" s="347" t="s">
        <v>643</v>
      </c>
      <c r="C28" s="361">
        <v>1023232</v>
      </c>
      <c r="D28" s="355">
        <v>7.4225184184590898E-3</v>
      </c>
      <c r="E28" s="355">
        <v>-2.1997673589506106E-2</v>
      </c>
      <c r="F28" s="359">
        <v>7539</v>
      </c>
      <c r="G28" s="349">
        <v>10</v>
      </c>
      <c r="H28" s="349">
        <v>-10983</v>
      </c>
    </row>
    <row r="29" spans="1:8" x14ac:dyDescent="0.2">
      <c r="A29" s="360" t="s">
        <v>54</v>
      </c>
      <c r="B29" s="347" t="s">
        <v>644</v>
      </c>
      <c r="C29" s="361">
        <v>1028481</v>
      </c>
      <c r="D29" s="355">
        <v>5.1298239304478077E-3</v>
      </c>
      <c r="E29" s="355">
        <v>-2.453179506537706E-2</v>
      </c>
      <c r="F29" s="359">
        <v>5249</v>
      </c>
      <c r="G29" s="349">
        <v>11</v>
      </c>
      <c r="H29" s="349">
        <v>-5734</v>
      </c>
    </row>
    <row r="30" spans="1:8" x14ac:dyDescent="0.2">
      <c r="A30" s="360" t="s">
        <v>54</v>
      </c>
      <c r="B30" s="347" t="s">
        <v>645</v>
      </c>
      <c r="C30" s="361">
        <v>1011723</v>
      </c>
      <c r="D30" s="355">
        <v>-1.6293932508232967E-2</v>
      </c>
      <c r="E30" s="355">
        <v>-2.1747895747015855E-2</v>
      </c>
      <c r="F30" s="359">
        <v>-16758</v>
      </c>
      <c r="G30" s="349">
        <v>12</v>
      </c>
      <c r="H30" s="349">
        <v>-22492</v>
      </c>
    </row>
    <row r="31" spans="1:8" x14ac:dyDescent="0.2">
      <c r="A31" s="360" t="s">
        <v>782</v>
      </c>
      <c r="B31" s="347" t="s">
        <v>637</v>
      </c>
      <c r="C31" s="361">
        <v>1011211</v>
      </c>
      <c r="D31" s="355">
        <v>-5.0606737219571762E-4</v>
      </c>
      <c r="E31" s="355">
        <v>-2.208883112261284E-2</v>
      </c>
      <c r="F31" s="359">
        <v>-512</v>
      </c>
      <c r="G31" s="349">
        <v>1</v>
      </c>
      <c r="H31" s="349">
        <v>-512</v>
      </c>
    </row>
    <row r="32" spans="1:8" x14ac:dyDescent="0.2">
      <c r="A32" s="360" t="s">
        <v>54</v>
      </c>
      <c r="B32" s="347" t="s">
        <v>638</v>
      </c>
      <c r="C32" s="361">
        <v>1021306</v>
      </c>
      <c r="D32" s="355">
        <v>9.9830796935556076E-3</v>
      </c>
      <c r="E32" s="355">
        <v>-1.1878097840231527E-2</v>
      </c>
      <c r="F32" s="359">
        <v>10095</v>
      </c>
      <c r="G32" s="349">
        <v>2</v>
      </c>
      <c r="H32" s="349">
        <v>9583</v>
      </c>
    </row>
    <row r="33" spans="1:8" x14ac:dyDescent="0.2">
      <c r="A33" s="360" t="s">
        <v>54</v>
      </c>
      <c r="B33" s="347" t="s">
        <v>592</v>
      </c>
      <c r="C33" s="361">
        <v>1017902</v>
      </c>
      <c r="D33" s="355">
        <v>-3.3329873710719049E-3</v>
      </c>
      <c r="E33" s="355">
        <v>-8.137369634973024E-3</v>
      </c>
      <c r="F33" s="359">
        <v>-3404</v>
      </c>
      <c r="G33" s="349">
        <v>3</v>
      </c>
      <c r="H33" s="349">
        <v>6179</v>
      </c>
    </row>
    <row r="34" spans="1:8" x14ac:dyDescent="0.2">
      <c r="A34" s="360" t="s">
        <v>54</v>
      </c>
      <c r="B34" s="347" t="s">
        <v>632</v>
      </c>
      <c r="C34" s="361">
        <v>1025252</v>
      </c>
      <c r="D34" s="355">
        <v>7.2207344125465589E-3</v>
      </c>
      <c r="E34" s="355">
        <v>3.6013089617676908E-3</v>
      </c>
      <c r="F34" s="359">
        <v>7350</v>
      </c>
      <c r="G34" s="349">
        <v>4</v>
      </c>
      <c r="H34" s="349">
        <v>13529</v>
      </c>
    </row>
    <row r="35" spans="1:8" x14ac:dyDescent="0.2">
      <c r="A35" s="360" t="s">
        <v>54</v>
      </c>
      <c r="B35" s="347" t="s">
        <v>636</v>
      </c>
      <c r="C35" s="361">
        <v>1020616</v>
      </c>
      <c r="D35" s="355">
        <v>-4.5218151244766913E-3</v>
      </c>
      <c r="E35" s="355">
        <v>3.3898038475452807E-3</v>
      </c>
      <c r="F35" s="359">
        <v>-4636</v>
      </c>
      <c r="G35" s="349">
        <v>5</v>
      </c>
      <c r="H35" s="349">
        <v>8893</v>
      </c>
    </row>
    <row r="36" spans="1:8" x14ac:dyDescent="0.2">
      <c r="A36" s="360" t="s">
        <v>54</v>
      </c>
      <c r="B36" s="347" t="s">
        <v>639</v>
      </c>
      <c r="C36" s="361">
        <v>1017493</v>
      </c>
      <c r="D36" s="355">
        <v>-3.0599167561551344E-3</v>
      </c>
      <c r="E36" s="355">
        <v>4.7646415212092563E-3</v>
      </c>
      <c r="F36" s="359">
        <v>-3123</v>
      </c>
      <c r="G36" s="349">
        <v>6</v>
      </c>
      <c r="H36" s="349">
        <v>5770</v>
      </c>
    </row>
    <row r="37" spans="1:8" x14ac:dyDescent="0.2">
      <c r="A37" s="360" t="s">
        <v>54</v>
      </c>
      <c r="B37" s="347" t="s">
        <v>640</v>
      </c>
      <c r="C37" s="361">
        <v>1023783</v>
      </c>
      <c r="D37" s="355">
        <v>6.1818607105896817E-3</v>
      </c>
      <c r="E37" s="355">
        <v>8.1327472319709937E-3</v>
      </c>
      <c r="F37" s="359">
        <v>6290</v>
      </c>
      <c r="G37" s="349">
        <v>7</v>
      </c>
      <c r="H37" s="349">
        <v>12060</v>
      </c>
    </row>
    <row r="38" spans="1:8" x14ac:dyDescent="0.2">
      <c r="A38" s="360" t="s">
        <v>54</v>
      </c>
      <c r="B38" s="347" t="s">
        <v>641</v>
      </c>
      <c r="C38" s="361">
        <v>1022753</v>
      </c>
      <c r="D38" s="355">
        <v>-1.0060725759267752E-3</v>
      </c>
      <c r="E38" s="355">
        <v>5.2140256799364515E-3</v>
      </c>
      <c r="F38" s="359">
        <v>-1030</v>
      </c>
      <c r="G38" s="349">
        <v>8</v>
      </c>
      <c r="H38" s="349">
        <v>11030</v>
      </c>
    </row>
    <row r="39" spans="1:8" x14ac:dyDescent="0.2">
      <c r="A39" s="360" t="s">
        <v>54</v>
      </c>
      <c r="B39" s="347" t="s">
        <v>642</v>
      </c>
      <c r="C39" s="361">
        <v>1029827</v>
      </c>
      <c r="D39" s="355">
        <v>6.9166260084301268E-3</v>
      </c>
      <c r="E39" s="355">
        <v>1.3915622141729811E-2</v>
      </c>
      <c r="F39" s="359">
        <v>7074</v>
      </c>
      <c r="G39" s="349">
        <v>9</v>
      </c>
      <c r="H39" s="349">
        <v>18104</v>
      </c>
    </row>
    <row r="40" spans="1:8" x14ac:dyDescent="0.2">
      <c r="A40" s="360" t="s">
        <v>54</v>
      </c>
      <c r="B40" s="347" t="s">
        <v>643</v>
      </c>
      <c r="C40" s="361">
        <v>1038774</v>
      </c>
      <c r="D40" s="355">
        <v>8.6878669912520134E-3</v>
      </c>
      <c r="E40" s="355">
        <v>1.5189126219664839E-2</v>
      </c>
      <c r="F40" s="359">
        <v>8947</v>
      </c>
      <c r="G40" s="349">
        <v>10</v>
      </c>
      <c r="H40" s="349">
        <v>27051</v>
      </c>
    </row>
    <row r="41" spans="1:8" x14ac:dyDescent="0.2">
      <c r="A41" s="360" t="s">
        <v>54</v>
      </c>
      <c r="B41" s="347" t="s">
        <v>644</v>
      </c>
      <c r="C41" s="361">
        <v>1046838</v>
      </c>
      <c r="D41" s="355">
        <v>7.7629975336310775E-3</v>
      </c>
      <c r="E41" s="355">
        <v>1.7848652527368003E-2</v>
      </c>
      <c r="F41" s="359">
        <v>8064</v>
      </c>
      <c r="G41" s="349">
        <v>11</v>
      </c>
      <c r="H41" s="349">
        <v>35115</v>
      </c>
    </row>
    <row r="42" spans="1:8" x14ac:dyDescent="0.2">
      <c r="A42" s="360" t="s">
        <v>54</v>
      </c>
      <c r="B42" s="347" t="s">
        <v>645</v>
      </c>
      <c r="C42" s="361">
        <v>1029691</v>
      </c>
      <c r="D42" s="355">
        <v>-1.6379802796612219E-2</v>
      </c>
      <c r="E42" s="355">
        <v>1.7759801842994527E-2</v>
      </c>
      <c r="F42" s="359">
        <v>-17147</v>
      </c>
      <c r="G42" s="349">
        <v>12</v>
      </c>
      <c r="H42" s="349">
        <v>17968</v>
      </c>
    </row>
    <row r="43" spans="1:8" x14ac:dyDescent="0.2">
      <c r="A43" s="360" t="s">
        <v>783</v>
      </c>
      <c r="B43" s="347" t="s">
        <v>637</v>
      </c>
      <c r="C43" s="361">
        <v>1031082</v>
      </c>
      <c r="D43" s="355">
        <v>1.3508907041044349E-3</v>
      </c>
      <c r="E43" s="355">
        <v>1.9650696046621396E-2</v>
      </c>
      <c r="F43" s="359">
        <v>1391</v>
      </c>
      <c r="G43" s="349">
        <v>1</v>
      </c>
      <c r="H43" s="349">
        <v>1391</v>
      </c>
    </row>
    <row r="44" spans="1:8" x14ac:dyDescent="0.2">
      <c r="A44" s="360" t="s">
        <v>54</v>
      </c>
      <c r="B44" s="347" t="s">
        <v>638</v>
      </c>
      <c r="C44" s="361">
        <v>1034757</v>
      </c>
      <c r="D44" s="355">
        <v>3.5642170069887236E-3</v>
      </c>
      <c r="E44" s="355">
        <v>1.3170391635807466E-2</v>
      </c>
      <c r="F44" s="359">
        <v>3675</v>
      </c>
      <c r="G44" s="349">
        <v>2</v>
      </c>
      <c r="H44" s="349">
        <v>5066</v>
      </c>
    </row>
    <row r="45" spans="1:8" x14ac:dyDescent="0.2">
      <c r="A45" s="360" t="s">
        <v>54</v>
      </c>
      <c r="B45" s="347" t="s">
        <v>592</v>
      </c>
      <c r="C45" s="361">
        <v>1034228</v>
      </c>
      <c r="D45" s="355">
        <v>-5.1123113929163466E-4</v>
      </c>
      <c r="E45" s="355">
        <v>1.60388721114606E-2</v>
      </c>
      <c r="F45" s="359">
        <v>-529</v>
      </c>
      <c r="G45" s="349">
        <v>3</v>
      </c>
      <c r="H45" s="349">
        <v>4537</v>
      </c>
    </row>
    <row r="46" spans="1:8" x14ac:dyDescent="0.2">
      <c r="A46" s="360" t="s">
        <v>54</v>
      </c>
      <c r="B46" s="347" t="s">
        <v>632</v>
      </c>
      <c r="C46" s="361">
        <v>1034680</v>
      </c>
      <c r="D46" s="355">
        <v>4.3704096195429365E-4</v>
      </c>
      <c r="E46" s="355">
        <v>9.1957879623740801E-3</v>
      </c>
      <c r="F46" s="359">
        <v>452</v>
      </c>
      <c r="G46" s="349">
        <v>4</v>
      </c>
      <c r="H46" s="349">
        <v>4989</v>
      </c>
    </row>
    <row r="47" spans="1:8" x14ac:dyDescent="0.2">
      <c r="A47" s="360" t="s">
        <v>54</v>
      </c>
      <c r="B47" s="347" t="s">
        <v>636</v>
      </c>
      <c r="C47" s="361">
        <v>1026751</v>
      </c>
      <c r="D47" s="355">
        <v>-7.6632388757876813E-3</v>
      </c>
      <c r="E47" s="355">
        <v>6.0110756641087448E-3</v>
      </c>
      <c r="F47" s="359">
        <v>-7929</v>
      </c>
      <c r="G47" s="349">
        <v>5</v>
      </c>
      <c r="H47" s="349">
        <v>-2940</v>
      </c>
    </row>
    <row r="48" spans="1:8" x14ac:dyDescent="0.2">
      <c r="A48" s="360" t="s">
        <v>54</v>
      </c>
      <c r="B48" s="347" t="s">
        <v>639</v>
      </c>
      <c r="C48" s="361">
        <v>1025662</v>
      </c>
      <c r="D48" s="355">
        <v>-1.0606271627687791E-3</v>
      </c>
      <c r="E48" s="355">
        <v>8.0285564618134408E-3</v>
      </c>
      <c r="F48" s="359">
        <v>-1089</v>
      </c>
      <c r="G48" s="349">
        <v>6</v>
      </c>
      <c r="H48" s="349">
        <v>-4029</v>
      </c>
    </row>
    <row r="49" spans="1:8" x14ac:dyDescent="0.2">
      <c r="A49" s="360" t="s">
        <v>54</v>
      </c>
      <c r="B49" s="347" t="s">
        <v>640</v>
      </c>
      <c r="C49" s="361">
        <v>1028176</v>
      </c>
      <c r="D49" s="355">
        <v>2.4510998750075785E-3</v>
      </c>
      <c r="E49" s="355">
        <v>4.2909483748021504E-3</v>
      </c>
      <c r="F49" s="359">
        <v>2514</v>
      </c>
      <c r="G49" s="349">
        <v>7</v>
      </c>
      <c r="H49" s="349">
        <v>-1515</v>
      </c>
    </row>
    <row r="50" spans="1:8" x14ac:dyDescent="0.2">
      <c r="A50" s="360" t="s">
        <v>54</v>
      </c>
      <c r="B50" s="347" t="s">
        <v>641</v>
      </c>
      <c r="C50" s="361">
        <v>1027412</v>
      </c>
      <c r="D50" s="355">
        <v>-7.430634443907902E-4</v>
      </c>
      <c r="E50" s="355">
        <v>4.5553520742545039E-3</v>
      </c>
      <c r="F50" s="359">
        <v>-764</v>
      </c>
      <c r="G50" s="349">
        <v>8</v>
      </c>
      <c r="H50" s="349">
        <v>-2279</v>
      </c>
    </row>
    <row r="51" spans="1:8" x14ac:dyDescent="0.2">
      <c r="A51" s="360" t="s">
        <v>54</v>
      </c>
      <c r="B51" s="347" t="s">
        <v>642</v>
      </c>
      <c r="C51" s="361">
        <v>1035397</v>
      </c>
      <c r="D51" s="355">
        <v>7.7719551650166085E-3</v>
      </c>
      <c r="E51" s="355">
        <v>5.4086754377191681E-3</v>
      </c>
      <c r="F51" s="359">
        <v>7985</v>
      </c>
      <c r="G51" s="349">
        <v>9</v>
      </c>
      <c r="H51" s="349">
        <v>5706</v>
      </c>
    </row>
    <row r="52" spans="1:8" x14ac:dyDescent="0.2">
      <c r="A52" s="360" t="s">
        <v>54</v>
      </c>
      <c r="B52" s="347" t="s">
        <v>643</v>
      </c>
      <c r="C52" s="361">
        <v>1044767</v>
      </c>
      <c r="D52" s="355">
        <v>9.0496688709740258E-3</v>
      </c>
      <c r="E52" s="355">
        <v>5.7693011184338783E-3</v>
      </c>
      <c r="F52" s="359">
        <v>9370</v>
      </c>
      <c r="G52" s="349">
        <v>10</v>
      </c>
      <c r="H52" s="349">
        <v>15076</v>
      </c>
    </row>
    <row r="53" spans="1:8" x14ac:dyDescent="0.2">
      <c r="A53" s="360" t="s">
        <v>54</v>
      </c>
      <c r="B53" s="347" t="s">
        <v>644</v>
      </c>
      <c r="C53" s="361">
        <v>1047273</v>
      </c>
      <c r="D53" s="355">
        <v>2.3986209365340905E-3</v>
      </c>
      <c r="E53" s="355">
        <v>4.1553707450425748E-4</v>
      </c>
      <c r="F53" s="359">
        <v>2506</v>
      </c>
      <c r="G53" s="349">
        <v>11</v>
      </c>
      <c r="H53" s="349">
        <v>17582</v>
      </c>
    </row>
    <row r="54" spans="1:8" x14ac:dyDescent="0.2">
      <c r="A54" s="360" t="s">
        <v>54</v>
      </c>
      <c r="B54" s="347" t="s">
        <v>645</v>
      </c>
      <c r="C54" s="361">
        <v>1041281</v>
      </c>
      <c r="D54" s="355">
        <v>-5.7215262877969852E-3</v>
      </c>
      <c r="E54" s="355">
        <v>1.1255803925643626E-2</v>
      </c>
      <c r="F54" s="359">
        <v>-5992</v>
      </c>
      <c r="G54" s="349">
        <v>12</v>
      </c>
      <c r="H54" s="349">
        <v>11590</v>
      </c>
    </row>
    <row r="55" spans="1:8" x14ac:dyDescent="0.2">
      <c r="A55" s="360" t="s">
        <v>784</v>
      </c>
      <c r="B55" s="347" t="s">
        <v>637</v>
      </c>
      <c r="C55" s="361">
        <v>1040993</v>
      </c>
      <c r="D55" s="355">
        <v>-2.7658240186845262E-4</v>
      </c>
      <c r="E55" s="355">
        <v>9.6122325867389335E-3</v>
      </c>
      <c r="F55" s="359">
        <v>-288</v>
      </c>
      <c r="G55" s="349">
        <v>1</v>
      </c>
      <c r="H55" s="349">
        <v>-288</v>
      </c>
    </row>
    <row r="56" spans="1:8" x14ac:dyDescent="0.2">
      <c r="A56" s="360" t="s">
        <v>54</v>
      </c>
      <c r="B56" s="347" t="s">
        <v>638</v>
      </c>
      <c r="C56" s="361">
        <v>1045612</v>
      </c>
      <c r="D56" s="355">
        <v>4.437109567499542E-3</v>
      </c>
      <c r="E56" s="355">
        <v>1.0490385665426816E-2</v>
      </c>
      <c r="F56" s="359">
        <v>4619</v>
      </c>
      <c r="G56" s="349">
        <v>2</v>
      </c>
      <c r="H56" s="349">
        <v>4331</v>
      </c>
    </row>
    <row r="57" spans="1:8" x14ac:dyDescent="0.2">
      <c r="A57" s="360" t="s">
        <v>54</v>
      </c>
      <c r="B57" s="347" t="s">
        <v>592</v>
      </c>
      <c r="C57" s="361">
        <v>1056463</v>
      </c>
      <c r="D57" s="355">
        <v>1.0377654426307226E-2</v>
      </c>
      <c r="E57" s="355">
        <v>2.149912785188568E-2</v>
      </c>
      <c r="F57" s="359">
        <v>10851</v>
      </c>
      <c r="G57" s="349">
        <v>3</v>
      </c>
      <c r="H57" s="349">
        <v>15182</v>
      </c>
    </row>
    <row r="58" spans="1:8" x14ac:dyDescent="0.2">
      <c r="A58" s="360" t="s">
        <v>54</v>
      </c>
      <c r="B58" s="347" t="s">
        <v>632</v>
      </c>
      <c r="C58" s="361">
        <v>1058029</v>
      </c>
      <c r="D58" s="355">
        <v>1.4823046334797585E-3</v>
      </c>
      <c r="E58" s="355">
        <v>2.2566397340240352E-2</v>
      </c>
      <c r="F58" s="359">
        <v>1566</v>
      </c>
      <c r="G58" s="349">
        <v>4</v>
      </c>
      <c r="H58" s="349">
        <v>16748</v>
      </c>
    </row>
    <row r="59" spans="1:8" x14ac:dyDescent="0.2">
      <c r="A59" s="360" t="s">
        <v>54</v>
      </c>
      <c r="B59" s="347" t="s">
        <v>636</v>
      </c>
      <c r="C59" s="361">
        <v>1053918</v>
      </c>
      <c r="D59" s="355">
        <v>-3.8855267672247562E-3</v>
      </c>
      <c r="E59" s="355">
        <v>2.6459190202882787E-2</v>
      </c>
      <c r="F59" s="359">
        <v>-4111</v>
      </c>
      <c r="G59" s="349">
        <v>5</v>
      </c>
      <c r="H59" s="349">
        <v>12637</v>
      </c>
    </row>
    <row r="60" spans="1:8" x14ac:dyDescent="0.2">
      <c r="A60" s="360" t="s">
        <v>54</v>
      </c>
      <c r="B60" s="347" t="s">
        <v>639</v>
      </c>
      <c r="C60" s="361">
        <v>1052893</v>
      </c>
      <c r="D60" s="355">
        <v>-9.7256143267310247E-4</v>
      </c>
      <c r="E60" s="355">
        <v>2.6549682059001878E-2</v>
      </c>
      <c r="F60" s="359">
        <v>-1025</v>
      </c>
      <c r="G60" s="349">
        <v>6</v>
      </c>
      <c r="H60" s="349">
        <v>11612</v>
      </c>
    </row>
    <row r="61" spans="1:8" x14ac:dyDescent="0.2">
      <c r="A61" s="360" t="s">
        <v>54</v>
      </c>
      <c r="B61" s="347" t="s">
        <v>640</v>
      </c>
      <c r="C61" s="361">
        <v>1056562</v>
      </c>
      <c r="D61" s="355">
        <v>3.4846845785849734E-3</v>
      </c>
      <c r="E61" s="355">
        <v>2.7608113785966504E-2</v>
      </c>
      <c r="F61" s="359">
        <v>3669</v>
      </c>
      <c r="G61" s="349">
        <v>7</v>
      </c>
      <c r="H61" s="349">
        <v>15281</v>
      </c>
    </row>
    <row r="62" spans="1:8" x14ac:dyDescent="0.2">
      <c r="A62" s="360" t="s">
        <v>54</v>
      </c>
      <c r="B62" s="347" t="s">
        <v>641</v>
      </c>
      <c r="C62" s="361">
        <v>1056251</v>
      </c>
      <c r="D62" s="355">
        <v>-2.9435092308827127E-4</v>
      </c>
      <c r="E62" s="355">
        <v>2.8069557295417935E-2</v>
      </c>
      <c r="F62" s="359">
        <v>-311</v>
      </c>
      <c r="G62" s="349">
        <v>8</v>
      </c>
      <c r="H62" s="349">
        <v>14970</v>
      </c>
    </row>
    <row r="63" spans="1:8" x14ac:dyDescent="0.2">
      <c r="A63" s="360" t="s">
        <v>54</v>
      </c>
      <c r="B63" s="347" t="s">
        <v>642</v>
      </c>
      <c r="C63" s="361">
        <v>1060955</v>
      </c>
      <c r="D63" s="355">
        <v>4.4534869079413397E-3</v>
      </c>
      <c r="E63" s="355">
        <v>2.4684251547957059E-2</v>
      </c>
      <c r="F63" s="359">
        <v>4704</v>
      </c>
      <c r="G63" s="349">
        <v>9</v>
      </c>
      <c r="H63" s="349">
        <v>19674</v>
      </c>
    </row>
    <row r="64" spans="1:8" x14ac:dyDescent="0.2">
      <c r="A64" s="360" t="s">
        <v>54</v>
      </c>
      <c r="B64" s="347" t="s">
        <v>643</v>
      </c>
      <c r="C64" s="361">
        <v>1064156</v>
      </c>
      <c r="D64" s="355">
        <v>3.0170930906587845E-3</v>
      </c>
      <c r="E64" s="355">
        <v>1.8558204843759363E-2</v>
      </c>
      <c r="F64" s="359">
        <v>3201</v>
      </c>
      <c r="G64" s="349">
        <v>10</v>
      </c>
      <c r="H64" s="349">
        <v>22875</v>
      </c>
    </row>
    <row r="65" spans="1:8" x14ac:dyDescent="0.2">
      <c r="A65" s="360" t="s">
        <v>54</v>
      </c>
      <c r="B65" s="347" t="s">
        <v>644</v>
      </c>
      <c r="C65" s="361">
        <v>1075523</v>
      </c>
      <c r="D65" s="355">
        <v>1.0681704562113037E-2</v>
      </c>
      <c r="E65" s="355">
        <v>2.6974819364196323E-2</v>
      </c>
      <c r="F65" s="359">
        <v>11367</v>
      </c>
      <c r="G65" s="349">
        <v>11</v>
      </c>
      <c r="H65" s="349">
        <v>34242</v>
      </c>
    </row>
    <row r="66" spans="1:8" x14ac:dyDescent="0.2">
      <c r="A66" s="360" t="s">
        <v>54</v>
      </c>
      <c r="B66" s="347" t="s">
        <v>645</v>
      </c>
      <c r="C66" s="361">
        <v>1062895</v>
      </c>
      <c r="D66" s="355">
        <v>-1.1741264482489022E-2</v>
      </c>
      <c r="E66" s="355">
        <v>2.075712511800365E-2</v>
      </c>
      <c r="F66" s="359">
        <v>-12628</v>
      </c>
      <c r="G66" s="349">
        <v>12</v>
      </c>
      <c r="H66" s="349">
        <v>21614</v>
      </c>
    </row>
    <row r="67" spans="1:8" x14ac:dyDescent="0.2">
      <c r="A67" s="360" t="s">
        <v>771</v>
      </c>
      <c r="B67" s="347" t="s">
        <v>637</v>
      </c>
      <c r="C67" s="361">
        <v>1067563</v>
      </c>
      <c r="D67" s="355">
        <v>4.3917790562566505E-3</v>
      </c>
      <c r="E67" s="355">
        <v>2.5523706691591652E-2</v>
      </c>
      <c r="F67" s="359">
        <v>4668</v>
      </c>
      <c r="G67" s="349">
        <v>1</v>
      </c>
      <c r="H67" s="349">
        <v>4668</v>
      </c>
    </row>
    <row r="68" spans="1:8" x14ac:dyDescent="0.2">
      <c r="A68" s="360" t="s">
        <v>54</v>
      </c>
      <c r="B68" s="347" t="s">
        <v>638</v>
      </c>
      <c r="C68" s="361">
        <v>1073734</v>
      </c>
      <c r="D68" s="355">
        <v>5.7804551113143088E-3</v>
      </c>
      <c r="E68" s="355">
        <v>2.6895253688748788E-2</v>
      </c>
      <c r="F68" s="359">
        <v>6171</v>
      </c>
      <c r="G68" s="349">
        <v>2</v>
      </c>
      <c r="H68" s="349">
        <v>10839</v>
      </c>
    </row>
    <row r="69" spans="1:8" x14ac:dyDescent="0.2">
      <c r="A69" s="360" t="s">
        <v>54</v>
      </c>
      <c r="B69" s="347" t="s">
        <v>592</v>
      </c>
      <c r="C69" s="361">
        <v>1074159</v>
      </c>
      <c r="D69" s="355">
        <v>3.9581497838381274E-4</v>
      </c>
      <c r="E69" s="355">
        <v>1.6750231669258708E-2</v>
      </c>
      <c r="F69" s="359">
        <v>425</v>
      </c>
      <c r="G69" s="349">
        <v>3</v>
      </c>
      <c r="H69" s="349">
        <v>11264</v>
      </c>
    </row>
    <row r="70" spans="1:8" x14ac:dyDescent="0.2">
      <c r="A70" s="360" t="s">
        <v>54</v>
      </c>
      <c r="B70" s="347" t="s">
        <v>632</v>
      </c>
      <c r="C70" s="361">
        <v>1074608</v>
      </c>
      <c r="D70" s="355">
        <v>4.1800143181780491E-4</v>
      </c>
      <c r="E70" s="355">
        <v>1.5669702815329201E-2</v>
      </c>
      <c r="F70" s="359">
        <v>449</v>
      </c>
      <c r="G70" s="349">
        <v>4</v>
      </c>
      <c r="H70" s="349">
        <v>11713</v>
      </c>
    </row>
    <row r="71" spans="1:8" x14ac:dyDescent="0.2">
      <c r="A71" s="360" t="s">
        <v>54</v>
      </c>
      <c r="B71" s="347" t="s">
        <v>636</v>
      </c>
      <c r="C71" s="361">
        <v>1076803</v>
      </c>
      <c r="D71" s="355">
        <v>2.0426053035154101E-3</v>
      </c>
      <c r="E71" s="355">
        <v>2.1714213060219034E-2</v>
      </c>
      <c r="F71" s="359">
        <v>2195</v>
      </c>
      <c r="G71" s="349">
        <v>5</v>
      </c>
      <c r="H71" s="349">
        <v>13908</v>
      </c>
    </row>
    <row r="72" spans="1:8" x14ac:dyDescent="0.2">
      <c r="A72" s="360" t="s">
        <v>54</v>
      </c>
      <c r="B72" s="347" t="s">
        <v>639</v>
      </c>
      <c r="C72" s="361">
        <v>1077808</v>
      </c>
      <c r="D72" s="355">
        <v>9.3331835071031044E-4</v>
      </c>
      <c r="E72" s="355">
        <v>2.3663373201265436E-2</v>
      </c>
      <c r="F72" s="359">
        <v>1005</v>
      </c>
      <c r="G72" s="349">
        <v>6</v>
      </c>
      <c r="H72" s="349">
        <v>14913</v>
      </c>
    </row>
    <row r="73" spans="1:8" x14ac:dyDescent="0.2">
      <c r="A73" s="360" t="s">
        <v>54</v>
      </c>
      <c r="B73" s="347" t="s">
        <v>640</v>
      </c>
      <c r="C73" s="361">
        <v>1077279</v>
      </c>
      <c r="D73" s="355">
        <v>-4.9081097932102136E-4</v>
      </c>
      <c r="E73" s="355">
        <v>1.9607935928038334E-2</v>
      </c>
      <c r="F73" s="359">
        <v>-529</v>
      </c>
      <c r="G73" s="349">
        <v>7</v>
      </c>
      <c r="H73" s="349">
        <v>14384</v>
      </c>
    </row>
    <row r="74" spans="1:8" x14ac:dyDescent="0.2">
      <c r="A74" s="360" t="s">
        <v>54</v>
      </c>
      <c r="B74" s="347" t="s">
        <v>641</v>
      </c>
      <c r="C74" s="361">
        <v>1079119</v>
      </c>
      <c r="D74" s="355">
        <v>1.7080069322803482E-3</v>
      </c>
      <c r="E74" s="355">
        <v>2.1650157017602867E-2</v>
      </c>
      <c r="F74" s="359">
        <v>1840</v>
      </c>
      <c r="G74" s="349">
        <v>8</v>
      </c>
      <c r="H74" s="349">
        <v>16224</v>
      </c>
    </row>
    <row r="75" spans="1:8" x14ac:dyDescent="0.2">
      <c r="A75" s="360" t="s">
        <v>54</v>
      </c>
      <c r="B75" s="347" t="s">
        <v>642</v>
      </c>
      <c r="C75" s="361">
        <v>1088567</v>
      </c>
      <c r="D75" s="355">
        <v>8.7552901950571638E-3</v>
      </c>
      <c r="E75" s="355">
        <v>2.6025609003209382E-2</v>
      </c>
      <c r="F75" s="359">
        <v>9448</v>
      </c>
      <c r="G75" s="349">
        <v>9</v>
      </c>
      <c r="H75" s="349">
        <v>25672</v>
      </c>
    </row>
    <row r="76" spans="1:8" x14ac:dyDescent="0.2">
      <c r="A76" s="360" t="s">
        <v>54</v>
      </c>
      <c r="B76" s="347" t="s">
        <v>643</v>
      </c>
      <c r="C76" s="361">
        <v>1099330</v>
      </c>
      <c r="D76" s="355">
        <v>9.8873105651742232E-3</v>
      </c>
      <c r="E76" s="355">
        <v>3.3053424497911932E-2</v>
      </c>
      <c r="F76" s="359">
        <v>10763</v>
      </c>
      <c r="G76" s="349">
        <v>10</v>
      </c>
      <c r="H76" s="349">
        <v>36435</v>
      </c>
    </row>
    <row r="77" spans="1:8" x14ac:dyDescent="0.2">
      <c r="A77" s="360" t="s">
        <v>54</v>
      </c>
      <c r="B77" s="347" t="s">
        <v>644</v>
      </c>
      <c r="C77" s="361">
        <v>1113239</v>
      </c>
      <c r="D77" s="355">
        <v>1.2652251826112293E-2</v>
      </c>
      <c r="E77" s="355">
        <v>3.5067590372311885E-2</v>
      </c>
      <c r="F77" s="359">
        <v>13909</v>
      </c>
      <c r="G77" s="349">
        <v>11</v>
      </c>
      <c r="H77" s="349">
        <v>50344</v>
      </c>
    </row>
    <row r="78" spans="1:8" x14ac:dyDescent="0.2">
      <c r="A78" s="360" t="s">
        <v>54</v>
      </c>
      <c r="B78" s="347" t="s">
        <v>645</v>
      </c>
      <c r="C78" s="361">
        <v>1095746</v>
      </c>
      <c r="D78" s="355">
        <v>-1.5713606871480379E-2</v>
      </c>
      <c r="E78" s="355">
        <v>3.0907098067071592E-2</v>
      </c>
      <c r="F78" s="359">
        <v>-17493</v>
      </c>
      <c r="G78" s="349">
        <v>12</v>
      </c>
      <c r="H78" s="349">
        <v>32851</v>
      </c>
    </row>
    <row r="79" spans="1:8" x14ac:dyDescent="0.2">
      <c r="A79" s="360" t="s">
        <v>772</v>
      </c>
      <c r="B79" s="347" t="s">
        <v>637</v>
      </c>
      <c r="C79" s="361">
        <v>1101257</v>
      </c>
      <c r="D79" s="355">
        <v>5.0294502558074772E-3</v>
      </c>
      <c r="E79" s="355">
        <v>3.1561603390151127E-2</v>
      </c>
      <c r="F79" s="359">
        <v>5511</v>
      </c>
      <c r="G79" s="349">
        <v>1</v>
      </c>
      <c r="H79" s="349">
        <v>5511</v>
      </c>
    </row>
    <row r="80" spans="1:8" x14ac:dyDescent="0.2">
      <c r="A80" s="360" t="s">
        <v>54</v>
      </c>
      <c r="B80" s="347" t="s">
        <v>638</v>
      </c>
      <c r="C80" s="361">
        <v>1109025</v>
      </c>
      <c r="D80" s="355">
        <v>7.0537576605642638E-3</v>
      </c>
      <c r="E80" s="355">
        <v>3.286754447563367E-2</v>
      </c>
      <c r="F80" s="359">
        <v>7768</v>
      </c>
      <c r="G80" s="349">
        <v>2</v>
      </c>
      <c r="H80" s="349">
        <v>13279</v>
      </c>
    </row>
    <row r="81" spans="1:8" x14ac:dyDescent="0.2">
      <c r="A81" s="360" t="s">
        <v>54</v>
      </c>
      <c r="B81" s="347" t="s">
        <v>592</v>
      </c>
      <c r="C81" s="361">
        <v>1119209</v>
      </c>
      <c r="D81" s="355">
        <v>9.1828407835712333E-3</v>
      </c>
      <c r="E81" s="355">
        <v>4.1939787312679E-2</v>
      </c>
      <c r="F81" s="359">
        <v>10184</v>
      </c>
      <c r="G81" s="349">
        <v>3</v>
      </c>
      <c r="H81" s="349">
        <v>23463</v>
      </c>
    </row>
    <row r="82" spans="1:8" x14ac:dyDescent="0.2">
      <c r="A82" s="360" t="s">
        <v>54</v>
      </c>
      <c r="B82" s="347" t="s">
        <v>632</v>
      </c>
      <c r="C82" s="361">
        <v>1116487</v>
      </c>
      <c r="D82" s="355">
        <v>-2.432074795681638E-3</v>
      </c>
      <c r="E82" s="355">
        <v>3.8971420276044944E-2</v>
      </c>
      <c r="F82" s="359">
        <v>-2722</v>
      </c>
      <c r="G82" s="349">
        <v>4</v>
      </c>
      <c r="H82" s="349">
        <v>20741</v>
      </c>
    </row>
    <row r="83" spans="1:8" x14ac:dyDescent="0.2">
      <c r="A83" s="360" t="s">
        <v>54</v>
      </c>
      <c r="B83" s="347" t="s">
        <v>636</v>
      </c>
      <c r="C83" s="361">
        <v>1121279</v>
      </c>
      <c r="D83" s="355">
        <v>4.2920338526108992E-3</v>
      </c>
      <c r="E83" s="355">
        <v>4.1303748225069992E-2</v>
      </c>
      <c r="F83" s="359">
        <v>4792</v>
      </c>
      <c r="G83" s="349">
        <v>5</v>
      </c>
      <c r="H83" s="349">
        <v>25533</v>
      </c>
    </row>
    <row r="84" spans="1:8" x14ac:dyDescent="0.2">
      <c r="A84" s="360" t="s">
        <v>54</v>
      </c>
      <c r="B84" s="347" t="s">
        <v>639</v>
      </c>
      <c r="C84" s="361">
        <v>1129262</v>
      </c>
      <c r="D84" s="355">
        <v>7.1195483015378258E-3</v>
      </c>
      <c r="E84" s="355">
        <v>4.7739486068019588E-2</v>
      </c>
      <c r="F84" s="359">
        <v>7983</v>
      </c>
      <c r="G84" s="349">
        <v>6</v>
      </c>
      <c r="H84" s="349">
        <v>33516</v>
      </c>
    </row>
    <row r="85" spans="1:8" x14ac:dyDescent="0.2">
      <c r="A85" s="360" t="s">
        <v>54</v>
      </c>
      <c r="B85" s="347" t="s">
        <v>640</v>
      </c>
      <c r="C85" s="361">
        <v>1132219</v>
      </c>
      <c r="D85" s="355">
        <v>2.6185243105674161E-3</v>
      </c>
      <c r="E85" s="355">
        <v>5.0998859162761034E-2</v>
      </c>
      <c r="F85" s="359">
        <v>2957</v>
      </c>
      <c r="G85" s="349">
        <v>7</v>
      </c>
      <c r="H85" s="349">
        <v>36473</v>
      </c>
    </row>
    <row r="86" spans="1:8" x14ac:dyDescent="0.2">
      <c r="A86" s="360" t="s">
        <v>54</v>
      </c>
      <c r="B86" s="347" t="s">
        <v>641</v>
      </c>
      <c r="C86" s="361">
        <v>1138666</v>
      </c>
      <c r="D86" s="355">
        <v>5.694128079461569E-3</v>
      </c>
      <c r="E86" s="355">
        <v>5.5181124602569298E-2</v>
      </c>
      <c r="F86" s="359">
        <v>6447</v>
      </c>
      <c r="G86" s="349">
        <v>8</v>
      </c>
      <c r="H86" s="349">
        <v>42920</v>
      </c>
    </row>
    <row r="87" spans="1:8" x14ac:dyDescent="0.2">
      <c r="A87" s="360" t="s">
        <v>54</v>
      </c>
      <c r="B87" s="347" t="s">
        <v>642</v>
      </c>
      <c r="C87" s="361">
        <v>1147420</v>
      </c>
      <c r="D87" s="355">
        <v>7.6879436112082811E-3</v>
      </c>
      <c r="E87" s="355">
        <v>5.4064655643612181E-2</v>
      </c>
      <c r="F87" s="359">
        <v>8754</v>
      </c>
      <c r="G87" s="349">
        <v>9</v>
      </c>
      <c r="H87" s="349">
        <v>51674</v>
      </c>
    </row>
    <row r="88" spans="1:8" x14ac:dyDescent="0.2">
      <c r="A88" s="360" t="s">
        <v>54</v>
      </c>
      <c r="B88" s="347" t="s">
        <v>643</v>
      </c>
      <c r="C88" s="361">
        <v>1157739</v>
      </c>
      <c r="D88" s="355">
        <v>8.9932195708632978E-3</v>
      </c>
      <c r="E88" s="355">
        <v>5.3131452793974576E-2</v>
      </c>
      <c r="F88" s="359">
        <v>10319</v>
      </c>
      <c r="G88" s="349">
        <v>10</v>
      </c>
      <c r="H88" s="349">
        <v>61993</v>
      </c>
    </row>
    <row r="89" spans="1:8" x14ac:dyDescent="0.2">
      <c r="A89" s="360" t="s">
        <v>54</v>
      </c>
      <c r="B89" s="347" t="s">
        <v>644</v>
      </c>
      <c r="C89" s="361">
        <v>1168371</v>
      </c>
      <c r="D89" s="355">
        <v>9.1834169877667016E-3</v>
      </c>
      <c r="E89" s="355">
        <v>4.9523956670580072E-2</v>
      </c>
      <c r="F89" s="359">
        <v>10632</v>
      </c>
      <c r="G89" s="349">
        <v>11</v>
      </c>
      <c r="H89" s="349">
        <v>72625</v>
      </c>
    </row>
    <row r="90" spans="1:8" x14ac:dyDescent="0.2">
      <c r="A90" s="360" t="s">
        <v>54</v>
      </c>
      <c r="B90" s="347" t="s">
        <v>645</v>
      </c>
      <c r="C90" s="361">
        <v>1147143</v>
      </c>
      <c r="D90" s="355">
        <v>-1.8168886423918451E-2</v>
      </c>
      <c r="E90" s="355">
        <v>4.6905943530708649E-2</v>
      </c>
      <c r="F90" s="359">
        <v>-21228</v>
      </c>
      <c r="G90" s="349">
        <v>12</v>
      </c>
      <c r="H90" s="349">
        <v>51397</v>
      </c>
    </row>
    <row r="91" spans="1:8" x14ac:dyDescent="0.2">
      <c r="A91" s="360" t="s">
        <v>773</v>
      </c>
      <c r="B91" s="347" t="s">
        <v>637</v>
      </c>
      <c r="C91" s="361">
        <v>1159470</v>
      </c>
      <c r="D91" s="355">
        <v>1.0745826806248138E-2</v>
      </c>
      <c r="E91" s="355">
        <v>5.2860503951393634E-2</v>
      </c>
      <c r="F91" s="359">
        <v>12327</v>
      </c>
      <c r="G91" s="349">
        <v>1</v>
      </c>
      <c r="H91" s="349">
        <v>12327</v>
      </c>
    </row>
    <row r="92" spans="1:8" x14ac:dyDescent="0.2">
      <c r="A92" s="360" t="s">
        <v>54</v>
      </c>
      <c r="B92" s="347" t="s">
        <v>638</v>
      </c>
      <c r="C92" s="361">
        <v>1167071</v>
      </c>
      <c r="D92" s="355">
        <v>6.5555814294462333E-3</v>
      </c>
      <c r="E92" s="355">
        <v>5.2339667726155836E-2</v>
      </c>
      <c r="F92" s="359">
        <v>7601</v>
      </c>
      <c r="G92" s="349">
        <v>2</v>
      </c>
      <c r="H92" s="349">
        <v>19928</v>
      </c>
    </row>
    <row r="93" spans="1:8" x14ac:dyDescent="0.2">
      <c r="A93" s="360" t="s">
        <v>54</v>
      </c>
      <c r="B93" s="347" t="s">
        <v>592</v>
      </c>
      <c r="C93" s="361">
        <v>1173248</v>
      </c>
      <c r="D93" s="355">
        <v>5.2927371171076487E-3</v>
      </c>
      <c r="E93" s="355">
        <v>4.8283207157912456E-2</v>
      </c>
      <c r="F93" s="359">
        <v>6177</v>
      </c>
      <c r="G93" s="349">
        <v>3</v>
      </c>
      <c r="H93" s="349">
        <v>26105</v>
      </c>
    </row>
    <row r="94" spans="1:8" x14ac:dyDescent="0.2">
      <c r="A94" s="360" t="s">
        <v>54</v>
      </c>
      <c r="B94" s="347" t="s">
        <v>632</v>
      </c>
      <c r="C94" s="361">
        <v>1175642</v>
      </c>
      <c r="D94" s="355">
        <v>2.0404893083132425E-3</v>
      </c>
      <c r="E94" s="355">
        <v>5.2983151617528979E-2</v>
      </c>
      <c r="F94" s="359">
        <v>2394</v>
      </c>
      <c r="G94" s="349">
        <v>4</v>
      </c>
      <c r="H94" s="349">
        <v>28499</v>
      </c>
    </row>
    <row r="95" spans="1:8" x14ac:dyDescent="0.2">
      <c r="A95" s="360" t="s">
        <v>54</v>
      </c>
      <c r="B95" s="347" t="s">
        <v>636</v>
      </c>
      <c r="C95" s="361">
        <v>1177550</v>
      </c>
      <c r="D95" s="355">
        <v>1.6229430387821875E-3</v>
      </c>
      <c r="E95" s="355">
        <v>5.0184655201783057E-2</v>
      </c>
      <c r="F95" s="359">
        <v>1908</v>
      </c>
      <c r="G95" s="349">
        <v>5</v>
      </c>
      <c r="H95" s="349">
        <v>30407</v>
      </c>
    </row>
    <row r="96" spans="1:8" x14ac:dyDescent="0.2">
      <c r="A96" s="360" t="s">
        <v>54</v>
      </c>
      <c r="B96" s="347" t="s">
        <v>639</v>
      </c>
      <c r="C96" s="361">
        <v>1181306</v>
      </c>
      <c r="D96" s="355">
        <v>3.1896734745870958E-3</v>
      </c>
      <c r="E96" s="355">
        <v>4.6086736293260655E-2</v>
      </c>
      <c r="F96" s="359">
        <v>3756</v>
      </c>
      <c r="G96" s="349">
        <v>6</v>
      </c>
      <c r="H96" s="349">
        <v>34163</v>
      </c>
    </row>
    <row r="97" spans="1:8" x14ac:dyDescent="0.2">
      <c r="A97" s="360" t="s">
        <v>54</v>
      </c>
      <c r="B97" s="347" t="s">
        <v>640</v>
      </c>
      <c r="C97" s="361">
        <v>1186605</v>
      </c>
      <c r="D97" s="355">
        <v>4.4857132698894464E-3</v>
      </c>
      <c r="E97" s="355">
        <v>4.8034876644889479E-2</v>
      </c>
      <c r="F97" s="359">
        <v>5299</v>
      </c>
      <c r="G97" s="349">
        <v>7</v>
      </c>
      <c r="H97" s="349">
        <v>39462</v>
      </c>
    </row>
    <row r="98" spans="1:8" x14ac:dyDescent="0.2">
      <c r="A98" s="360" t="s">
        <v>54</v>
      </c>
      <c r="B98" s="347" t="s">
        <v>641</v>
      </c>
      <c r="C98" s="361">
        <v>1191437</v>
      </c>
      <c r="D98" s="355">
        <v>4.0721217254267028E-3</v>
      </c>
      <c r="E98" s="355">
        <v>4.6344582168959203E-2</v>
      </c>
      <c r="F98" s="359">
        <v>4832</v>
      </c>
      <c r="G98" s="349">
        <v>8</v>
      </c>
      <c r="H98" s="349">
        <v>44294</v>
      </c>
    </row>
    <row r="99" spans="1:8" x14ac:dyDescent="0.2">
      <c r="A99" s="360" t="s">
        <v>54</v>
      </c>
      <c r="B99" s="347" t="s">
        <v>642</v>
      </c>
      <c r="C99" s="361">
        <v>1196379</v>
      </c>
      <c r="D99" s="355">
        <v>4.1479322868098745E-3</v>
      </c>
      <c r="E99" s="355">
        <v>4.2668769936030415E-2</v>
      </c>
      <c r="F99" s="359">
        <v>4942</v>
      </c>
      <c r="G99" s="349">
        <v>9</v>
      </c>
      <c r="H99" s="349">
        <v>49236</v>
      </c>
    </row>
    <row r="100" spans="1:8" x14ac:dyDescent="0.2">
      <c r="A100" s="360" t="s">
        <v>54</v>
      </c>
      <c r="B100" s="347" t="s">
        <v>643</v>
      </c>
      <c r="C100" s="361">
        <v>1210081</v>
      </c>
      <c r="D100" s="355">
        <v>1.1452892436259798E-2</v>
      </c>
      <c r="E100" s="355">
        <v>4.521053536246078E-2</v>
      </c>
      <c r="F100" s="359">
        <v>13702</v>
      </c>
      <c r="G100" s="349">
        <v>10</v>
      </c>
      <c r="H100" s="349">
        <v>62938</v>
      </c>
    </row>
    <row r="101" spans="1:8" x14ac:dyDescent="0.2">
      <c r="A101" s="360" t="s">
        <v>54</v>
      </c>
      <c r="B101" s="347" t="s">
        <v>644</v>
      </c>
      <c r="C101" s="361">
        <v>1219614</v>
      </c>
      <c r="D101" s="355">
        <v>7.8779850274486307E-3</v>
      </c>
      <c r="E101" s="355">
        <v>4.3858500424950542E-2</v>
      </c>
      <c r="F101" s="359">
        <v>9533</v>
      </c>
      <c r="G101" s="349">
        <v>11</v>
      </c>
      <c r="H101" s="349">
        <v>72471</v>
      </c>
    </row>
    <row r="102" spans="1:8" x14ac:dyDescent="0.2">
      <c r="A102" s="360" t="s">
        <v>54</v>
      </c>
      <c r="B102" s="347" t="s">
        <v>645</v>
      </c>
      <c r="C102" s="361">
        <v>1194386</v>
      </c>
      <c r="D102" s="355">
        <v>-2.0685233196732766E-2</v>
      </c>
      <c r="E102" s="355">
        <v>4.1183182916166405E-2</v>
      </c>
      <c r="F102" s="359">
        <v>-25228</v>
      </c>
      <c r="G102" s="349">
        <v>12</v>
      </c>
      <c r="H102" s="349">
        <v>47243</v>
      </c>
    </row>
    <row r="103" spans="1:8" x14ac:dyDescent="0.2">
      <c r="A103" s="360" t="s">
        <v>774</v>
      </c>
      <c r="B103" s="347" t="s">
        <v>637</v>
      </c>
      <c r="C103" s="361">
        <v>1206391</v>
      </c>
      <c r="D103" s="355">
        <v>1.0051189481457445E-2</v>
      </c>
      <c r="E103" s="355">
        <v>4.0467627450473165E-2</v>
      </c>
      <c r="F103" s="359">
        <v>12005</v>
      </c>
      <c r="G103" s="349">
        <v>1</v>
      </c>
      <c r="H103" s="349">
        <v>12005</v>
      </c>
    </row>
    <row r="104" spans="1:8" x14ac:dyDescent="0.2">
      <c r="A104" s="360" t="s">
        <v>54</v>
      </c>
      <c r="B104" s="347" t="s">
        <v>638</v>
      </c>
      <c r="C104" s="361">
        <v>1214066</v>
      </c>
      <c r="D104" s="355">
        <v>6.3619506445256047E-3</v>
      </c>
      <c r="E104" s="355">
        <v>4.0267473015780597E-2</v>
      </c>
      <c r="F104" s="359">
        <v>7675</v>
      </c>
      <c r="G104" s="349">
        <v>2</v>
      </c>
      <c r="H104" s="349">
        <v>19680</v>
      </c>
    </row>
    <row r="105" spans="1:8" x14ac:dyDescent="0.2">
      <c r="A105" s="360" t="s">
        <v>54</v>
      </c>
      <c r="B105" s="347" t="s">
        <v>592</v>
      </c>
      <c r="C105" s="361">
        <v>1214015</v>
      </c>
      <c r="D105" s="355">
        <v>-4.2007600904780951E-5</v>
      </c>
      <c r="E105" s="355">
        <v>3.4747129336679006E-2</v>
      </c>
      <c r="F105" s="359">
        <v>-51</v>
      </c>
      <c r="G105" s="349">
        <v>3</v>
      </c>
      <c r="H105" s="349">
        <v>19629</v>
      </c>
    </row>
    <row r="106" spans="1:8" x14ac:dyDescent="0.2">
      <c r="A106" s="360" t="s">
        <v>54</v>
      </c>
      <c r="B106" s="347" t="s">
        <v>632</v>
      </c>
      <c r="C106" s="361">
        <v>1218746</v>
      </c>
      <c r="D106" s="355">
        <v>3.8969864458018311E-3</v>
      </c>
      <c r="E106" s="355">
        <v>3.6664222611985542E-2</v>
      </c>
      <c r="F106" s="359">
        <v>4731</v>
      </c>
      <c r="G106" s="349">
        <v>4</v>
      </c>
      <c r="H106" s="349">
        <v>24360</v>
      </c>
    </row>
    <row r="107" spans="1:8" x14ac:dyDescent="0.2">
      <c r="A107" s="360" t="s">
        <v>54</v>
      </c>
      <c r="B107" s="347" t="s">
        <v>636</v>
      </c>
      <c r="C107" s="361">
        <v>1216016</v>
      </c>
      <c r="D107" s="355">
        <v>-2.2400073518189512E-3</v>
      </c>
      <c r="E107" s="355">
        <v>3.2666128826801311E-2</v>
      </c>
      <c r="F107" s="359">
        <v>-2730</v>
      </c>
      <c r="G107" s="349">
        <v>5</v>
      </c>
      <c r="H107" s="349">
        <v>21630</v>
      </c>
    </row>
    <row r="108" spans="1:8" x14ac:dyDescent="0.2">
      <c r="A108" s="360" t="s">
        <v>54</v>
      </c>
      <c r="B108" s="347" t="s">
        <v>639</v>
      </c>
      <c r="C108" s="361">
        <v>1219272</v>
      </c>
      <c r="D108" s="355">
        <v>2.6775963474163778E-3</v>
      </c>
      <c r="E108" s="355">
        <v>3.2139005473603044E-2</v>
      </c>
      <c r="F108" s="359">
        <v>3256</v>
      </c>
      <c r="G108" s="349">
        <v>6</v>
      </c>
      <c r="H108" s="349">
        <v>24886</v>
      </c>
    </row>
    <row r="109" spans="1:8" x14ac:dyDescent="0.2">
      <c r="A109" s="360" t="s">
        <v>54</v>
      </c>
      <c r="B109" s="347" t="s">
        <v>640</v>
      </c>
      <c r="C109" s="361">
        <v>1220144</v>
      </c>
      <c r="D109" s="355">
        <v>7.1518086202249087E-4</v>
      </c>
      <c r="E109" s="355">
        <v>2.8264671057344204E-2</v>
      </c>
      <c r="F109" s="359">
        <v>872</v>
      </c>
      <c r="G109" s="349">
        <v>7</v>
      </c>
      <c r="H109" s="349">
        <v>25758</v>
      </c>
    </row>
    <row r="110" spans="1:8" x14ac:dyDescent="0.2">
      <c r="A110" s="360" t="s">
        <v>54</v>
      </c>
      <c r="B110" s="347" t="s">
        <v>641</v>
      </c>
      <c r="C110" s="361">
        <v>1222971</v>
      </c>
      <c r="D110" s="355">
        <v>2.3169396399114195E-3</v>
      </c>
      <c r="E110" s="355">
        <v>2.6467198853149521E-2</v>
      </c>
      <c r="F110" s="359">
        <v>2827</v>
      </c>
      <c r="G110" s="349">
        <v>8</v>
      </c>
      <c r="H110" s="349">
        <v>28585</v>
      </c>
    </row>
    <row r="111" spans="1:8" x14ac:dyDescent="0.2">
      <c r="A111" s="360" t="s">
        <v>54</v>
      </c>
      <c r="B111" s="347" t="s">
        <v>642</v>
      </c>
      <c r="C111" s="361">
        <v>1226715</v>
      </c>
      <c r="D111" s="355">
        <v>3.0613972040220983E-3</v>
      </c>
      <c r="E111" s="355">
        <v>2.5356513278818937E-2</v>
      </c>
      <c r="F111" s="359">
        <v>3744</v>
      </c>
      <c r="G111" s="349">
        <v>9</v>
      </c>
      <c r="H111" s="349">
        <v>32329</v>
      </c>
    </row>
    <row r="112" spans="1:8" x14ac:dyDescent="0.2">
      <c r="A112" s="360" t="s">
        <v>54</v>
      </c>
      <c r="B112" s="347" t="s">
        <v>643</v>
      </c>
      <c r="C112" s="361">
        <v>1228030</v>
      </c>
      <c r="D112" s="355">
        <v>1.0719686316706944E-3</v>
      </c>
      <c r="E112" s="355">
        <v>1.4832891351901134E-2</v>
      </c>
      <c r="F112" s="359">
        <v>1315</v>
      </c>
      <c r="G112" s="349">
        <v>10</v>
      </c>
      <c r="H112" s="349">
        <v>33644</v>
      </c>
    </row>
    <row r="113" spans="1:8" x14ac:dyDescent="0.2">
      <c r="A113" s="360" t="s">
        <v>54</v>
      </c>
      <c r="B113" s="347" t="s">
        <v>644</v>
      </c>
      <c r="C113" s="361">
        <v>1225338</v>
      </c>
      <c r="D113" s="355">
        <v>-2.1921288567868791E-3</v>
      </c>
      <c r="E113" s="355">
        <v>4.6932882043007051E-3</v>
      </c>
      <c r="F113" s="359">
        <v>-2692</v>
      </c>
      <c r="G113" s="349">
        <v>11</v>
      </c>
      <c r="H113" s="349">
        <v>30952</v>
      </c>
    </row>
    <row r="114" spans="1:8" x14ac:dyDescent="0.2">
      <c r="A114" s="360" t="s">
        <v>54</v>
      </c>
      <c r="B114" s="347" t="s">
        <v>645</v>
      </c>
      <c r="C114" s="361">
        <v>1204590</v>
      </c>
      <c r="D114" s="355">
        <v>-1.6932470877423222E-2</v>
      </c>
      <c r="E114" s="355">
        <v>8.5433017466716166E-3</v>
      </c>
      <c r="F114" s="359">
        <v>-20748</v>
      </c>
      <c r="G114" s="349">
        <v>12</v>
      </c>
      <c r="H114" s="349">
        <v>10204</v>
      </c>
    </row>
    <row r="115" spans="1:8" x14ac:dyDescent="0.2">
      <c r="A115" s="360" t="s">
        <v>775</v>
      </c>
      <c r="B115" s="347" t="s">
        <v>637</v>
      </c>
      <c r="C115" s="361">
        <v>1200192</v>
      </c>
      <c r="D115" s="355">
        <v>-3.6510347919208597E-3</v>
      </c>
      <c r="E115" s="355">
        <v>-5.1384667160149222E-3</v>
      </c>
      <c r="F115" s="359">
        <v>-4398</v>
      </c>
      <c r="G115" s="349">
        <v>1</v>
      </c>
      <c r="H115" s="349">
        <v>-4398</v>
      </c>
    </row>
    <row r="116" spans="1:8" x14ac:dyDescent="0.2">
      <c r="A116" s="360" t="s">
        <v>54</v>
      </c>
      <c r="B116" s="347" t="s">
        <v>638</v>
      </c>
      <c r="C116" s="361">
        <v>1194715</v>
      </c>
      <c r="D116" s="355">
        <v>-4.5634365168240043E-3</v>
      </c>
      <c r="E116" s="355">
        <v>-1.593900166877249E-2</v>
      </c>
      <c r="F116" s="359">
        <v>-5477</v>
      </c>
      <c r="G116" s="349">
        <v>2</v>
      </c>
      <c r="H116" s="349">
        <v>-9875</v>
      </c>
    </row>
    <row r="117" spans="1:8" x14ac:dyDescent="0.2">
      <c r="A117" s="360" t="s">
        <v>54</v>
      </c>
      <c r="B117" s="347" t="s">
        <v>592</v>
      </c>
      <c r="C117" s="361">
        <v>1198805</v>
      </c>
      <c r="D117" s="355">
        <v>3.4234106042025925E-3</v>
      </c>
      <c r="E117" s="355">
        <v>-1.2528675510599108E-2</v>
      </c>
      <c r="F117" s="359">
        <v>4090</v>
      </c>
      <c r="G117" s="349">
        <v>3</v>
      </c>
      <c r="H117" s="349">
        <v>-5785</v>
      </c>
    </row>
    <row r="118" spans="1:8" x14ac:dyDescent="0.2">
      <c r="A118" s="360" t="s">
        <v>54</v>
      </c>
      <c r="B118" s="347" t="s">
        <v>632</v>
      </c>
      <c r="C118" s="361">
        <v>1193947</v>
      </c>
      <c r="D118" s="355">
        <v>-4.0523688172805494E-3</v>
      </c>
      <c r="E118" s="355">
        <v>-2.0347964218959458E-2</v>
      </c>
      <c r="F118" s="359">
        <v>-4858</v>
      </c>
      <c r="G118" s="349">
        <v>4</v>
      </c>
      <c r="H118" s="349">
        <v>-10643</v>
      </c>
    </row>
    <row r="119" spans="1:8" x14ac:dyDescent="0.2">
      <c r="A119" s="360" t="s">
        <v>54</v>
      </c>
      <c r="B119" s="347" t="s">
        <v>636</v>
      </c>
      <c r="C119" s="361">
        <v>1190262</v>
      </c>
      <c r="D119" s="355">
        <v>-3.0864016576950259E-3</v>
      </c>
      <c r="E119" s="355">
        <v>-2.1178997644767827E-2</v>
      </c>
      <c r="F119" s="359">
        <v>-3685</v>
      </c>
      <c r="G119" s="349">
        <v>5</v>
      </c>
      <c r="H119" s="349">
        <v>-14328</v>
      </c>
    </row>
    <row r="120" spans="1:8" x14ac:dyDescent="0.2">
      <c r="A120" s="360" t="s">
        <v>54</v>
      </c>
      <c r="B120" s="347" t="s">
        <v>639</v>
      </c>
      <c r="C120" s="361">
        <v>1194763</v>
      </c>
      <c r="D120" s="355">
        <v>3.7815203711450973E-3</v>
      </c>
      <c r="E120" s="355">
        <v>-2.0101339159760867E-2</v>
      </c>
      <c r="F120" s="359">
        <v>4501</v>
      </c>
      <c r="G120" s="349">
        <v>6</v>
      </c>
      <c r="H120" s="349">
        <v>-9827</v>
      </c>
    </row>
    <row r="121" spans="1:8" x14ac:dyDescent="0.2">
      <c r="A121" s="360" t="s">
        <v>54</v>
      </c>
      <c r="B121" s="347" t="s">
        <v>640</v>
      </c>
      <c r="C121" s="361">
        <v>1198518</v>
      </c>
      <c r="D121" s="355">
        <v>3.142882730717389E-3</v>
      </c>
      <c r="E121" s="355">
        <v>-1.7724137478854929E-2</v>
      </c>
      <c r="F121" s="359">
        <v>3755</v>
      </c>
      <c r="G121" s="349">
        <v>7</v>
      </c>
      <c r="H121" s="349">
        <v>-6072</v>
      </c>
    </row>
    <row r="122" spans="1:8" x14ac:dyDescent="0.2">
      <c r="A122" s="360" t="s">
        <v>54</v>
      </c>
      <c r="B122" s="347" t="s">
        <v>641</v>
      </c>
      <c r="C122" s="361">
        <v>1198986</v>
      </c>
      <c r="D122" s="355">
        <v>3.9048224557336475E-4</v>
      </c>
      <c r="E122" s="355">
        <v>-1.9612075838265963E-2</v>
      </c>
      <c r="F122" s="359">
        <v>468</v>
      </c>
      <c r="G122" s="349">
        <v>8</v>
      </c>
      <c r="H122" s="349">
        <v>-5604</v>
      </c>
    </row>
    <row r="123" spans="1:8" x14ac:dyDescent="0.2">
      <c r="A123" s="360" t="s">
        <v>54</v>
      </c>
      <c r="B123" s="347" t="s">
        <v>642</v>
      </c>
      <c r="C123" s="361">
        <v>1197731</v>
      </c>
      <c r="D123" s="355">
        <v>-1.0467178098826357E-3</v>
      </c>
      <c r="E123" s="355">
        <v>-2.3627329901403371E-2</v>
      </c>
      <c r="F123" s="359">
        <v>-1255</v>
      </c>
      <c r="G123" s="349">
        <v>9</v>
      </c>
      <c r="H123" s="349">
        <v>-6859</v>
      </c>
    </row>
    <row r="124" spans="1:8" x14ac:dyDescent="0.2">
      <c r="A124" s="360" t="s">
        <v>54</v>
      </c>
      <c r="B124" s="347" t="s">
        <v>643</v>
      </c>
      <c r="C124" s="361">
        <v>1210664</v>
      </c>
      <c r="D124" s="355">
        <v>1.0797917061510454E-2</v>
      </c>
      <c r="E124" s="355">
        <v>-1.4141348338395643E-2</v>
      </c>
      <c r="F124" s="359">
        <v>12933</v>
      </c>
      <c r="G124" s="349">
        <v>10</v>
      </c>
      <c r="H124" s="349">
        <v>6074</v>
      </c>
    </row>
    <row r="125" spans="1:8" x14ac:dyDescent="0.2">
      <c r="A125" s="360" t="s">
        <v>54</v>
      </c>
      <c r="B125" s="347" t="s">
        <v>644</v>
      </c>
      <c r="C125" s="361">
        <v>1221907</v>
      </c>
      <c r="D125" s="355">
        <v>9.2866393978841E-3</v>
      </c>
      <c r="E125" s="355">
        <v>-2.8000437430325542E-3</v>
      </c>
      <c r="F125" s="359">
        <v>11243</v>
      </c>
      <c r="G125" s="349">
        <v>11</v>
      </c>
      <c r="H125" s="349">
        <v>17317</v>
      </c>
    </row>
    <row r="126" spans="1:8" x14ac:dyDescent="0.2">
      <c r="A126" s="360" t="s">
        <v>54</v>
      </c>
      <c r="B126" s="347" t="s">
        <v>645</v>
      </c>
      <c r="C126" s="361">
        <v>1208019</v>
      </c>
      <c r="D126" s="355">
        <v>-1.136584044448552E-2</v>
      </c>
      <c r="E126" s="355">
        <v>2.846611710208391E-3</v>
      </c>
      <c r="F126" s="359">
        <v>-13888</v>
      </c>
      <c r="G126" s="349">
        <v>12</v>
      </c>
      <c r="H126" s="349">
        <v>3429</v>
      </c>
    </row>
    <row r="127" spans="1:8" x14ac:dyDescent="0.2">
      <c r="A127" s="360" t="s">
        <v>776</v>
      </c>
      <c r="B127" s="347" t="s">
        <v>637</v>
      </c>
      <c r="C127" s="361">
        <v>1207686</v>
      </c>
      <c r="D127" s="355">
        <v>-2.7565791597650158E-4</v>
      </c>
      <c r="E127" s="355">
        <v>6.2440009598463408E-3</v>
      </c>
      <c r="F127" s="359">
        <v>-333</v>
      </c>
      <c r="G127" s="349">
        <v>1</v>
      </c>
      <c r="H127" s="349">
        <v>-333</v>
      </c>
    </row>
    <row r="128" spans="1:8" x14ac:dyDescent="0.2">
      <c r="A128" s="360" t="s">
        <v>54</v>
      </c>
      <c r="B128" s="347" t="s">
        <v>638</v>
      </c>
      <c r="C128" s="361">
        <v>1215559</v>
      </c>
      <c r="D128" s="355">
        <v>6.5190786346782659E-3</v>
      </c>
      <c r="E128" s="355">
        <v>1.7446838785819319E-2</v>
      </c>
      <c r="F128" s="359">
        <v>7873</v>
      </c>
      <c r="G128" s="349">
        <v>2</v>
      </c>
      <c r="H128" s="349">
        <v>7540</v>
      </c>
    </row>
    <row r="129" spans="1:8" x14ac:dyDescent="0.2">
      <c r="A129" s="360" t="s">
        <v>54</v>
      </c>
      <c r="B129" s="347" t="s">
        <v>592</v>
      </c>
      <c r="C129" s="361">
        <v>1226178</v>
      </c>
      <c r="D129" s="355">
        <v>8.7358984631762393E-3</v>
      </c>
      <c r="E129" s="355">
        <v>2.2833571765216165E-2</v>
      </c>
      <c r="F129" s="359">
        <v>10619</v>
      </c>
      <c r="G129" s="349">
        <v>3</v>
      </c>
      <c r="H129" s="349">
        <v>18159</v>
      </c>
    </row>
    <row r="130" spans="1:8" x14ac:dyDescent="0.2">
      <c r="A130" s="360" t="s">
        <v>54</v>
      </c>
      <c r="B130" s="347" t="s">
        <v>632</v>
      </c>
      <c r="C130" s="361">
        <v>1232200</v>
      </c>
      <c r="D130" s="355">
        <v>4.9111956012912739E-3</v>
      </c>
      <c r="E130" s="355">
        <v>3.2039110613787614E-2</v>
      </c>
      <c r="F130" s="359">
        <v>6022</v>
      </c>
      <c r="G130" s="349">
        <v>4</v>
      </c>
      <c r="H130" s="349">
        <v>24181</v>
      </c>
    </row>
    <row r="131" spans="1:8" x14ac:dyDescent="0.2">
      <c r="A131" s="360" t="s">
        <v>54</v>
      </c>
      <c r="B131" s="347" t="s">
        <v>636</v>
      </c>
      <c r="C131" s="361">
        <v>1233199</v>
      </c>
      <c r="D131" s="355">
        <v>8.1074500892719392E-4</v>
      </c>
      <c r="E131" s="355">
        <v>3.6073570356778495E-2</v>
      </c>
      <c r="F131" s="359">
        <v>999</v>
      </c>
      <c r="G131" s="349">
        <v>5</v>
      </c>
      <c r="H131" s="349">
        <v>25180</v>
      </c>
    </row>
    <row r="132" spans="1:8" x14ac:dyDescent="0.2">
      <c r="A132" s="360" t="s">
        <v>54</v>
      </c>
      <c r="B132" s="347" t="s">
        <v>639</v>
      </c>
      <c r="C132" s="361">
        <v>1236525</v>
      </c>
      <c r="D132" s="355">
        <v>2.6970505165833103E-3</v>
      </c>
      <c r="E132" s="355">
        <v>3.4954212676489016E-2</v>
      </c>
      <c r="F132" s="359">
        <v>3326</v>
      </c>
      <c r="G132" s="349">
        <v>6</v>
      </c>
      <c r="H132" s="349">
        <v>28506</v>
      </c>
    </row>
    <row r="133" spans="1:8" x14ac:dyDescent="0.2">
      <c r="A133" s="360" t="s">
        <v>54</v>
      </c>
      <c r="B133" s="347" t="s">
        <v>640</v>
      </c>
      <c r="C133" s="361">
        <v>1243416</v>
      </c>
      <c r="D133" s="355">
        <v>5.5728755989568057E-3</v>
      </c>
      <c r="E133" s="355">
        <v>3.7461264661857285E-2</v>
      </c>
      <c r="F133" s="359">
        <v>6891</v>
      </c>
      <c r="G133" s="349">
        <v>7</v>
      </c>
      <c r="H133" s="349">
        <v>35397</v>
      </c>
    </row>
    <row r="134" spans="1:8" x14ac:dyDescent="0.2">
      <c r="A134" s="360" t="s">
        <v>54</v>
      </c>
      <c r="B134" s="347" t="s">
        <v>641</v>
      </c>
      <c r="C134" s="361">
        <v>1251516</v>
      </c>
      <c r="D134" s="355">
        <v>6.5143121851416463E-3</v>
      </c>
      <c r="E134" s="355">
        <v>4.38120211578783E-2</v>
      </c>
      <c r="F134" s="359">
        <v>8100</v>
      </c>
      <c r="G134" s="349">
        <v>8</v>
      </c>
      <c r="H134" s="349">
        <v>43497</v>
      </c>
    </row>
    <row r="135" spans="1:8" x14ac:dyDescent="0.2">
      <c r="A135" s="360" t="s">
        <v>54</v>
      </c>
      <c r="B135" s="347" t="s">
        <v>642</v>
      </c>
      <c r="C135" s="361">
        <v>1256598</v>
      </c>
      <c r="D135" s="355">
        <v>4.0606752131016055E-3</v>
      </c>
      <c r="E135" s="355">
        <v>4.9148765457352361E-2</v>
      </c>
      <c r="F135" s="359">
        <v>5082</v>
      </c>
      <c r="G135" s="349">
        <v>9</v>
      </c>
      <c r="H135" s="349">
        <v>48579</v>
      </c>
    </row>
    <row r="136" spans="1:8" x14ac:dyDescent="0.2">
      <c r="A136" s="360" t="s">
        <v>54</v>
      </c>
      <c r="B136" s="347" t="s">
        <v>643</v>
      </c>
      <c r="C136" s="361">
        <v>1268034</v>
      </c>
      <c r="D136" s="355">
        <v>9.1007625350350008E-3</v>
      </c>
      <c r="E136" s="355">
        <v>4.7387218914579199E-2</v>
      </c>
      <c r="F136" s="359">
        <v>11436</v>
      </c>
      <c r="G136" s="349">
        <v>10</v>
      </c>
      <c r="H136" s="349">
        <v>60015</v>
      </c>
    </row>
    <row r="137" spans="1:8" x14ac:dyDescent="0.2">
      <c r="A137" s="360" t="s">
        <v>54</v>
      </c>
      <c r="B137" s="347" t="s">
        <v>644</v>
      </c>
      <c r="C137" s="361">
        <v>1277314</v>
      </c>
      <c r="D137" s="355">
        <v>7.3184157522589999E-3</v>
      </c>
      <c r="E137" s="355">
        <v>4.5344694809015706E-2</v>
      </c>
      <c r="F137" s="359">
        <v>9280</v>
      </c>
      <c r="G137" s="349">
        <v>11</v>
      </c>
      <c r="H137" s="349">
        <v>69295</v>
      </c>
    </row>
    <row r="138" spans="1:8" x14ac:dyDescent="0.2">
      <c r="A138" s="360" t="s">
        <v>54</v>
      </c>
      <c r="B138" s="347" t="s">
        <v>645</v>
      </c>
      <c r="C138" s="361">
        <v>1263487</v>
      </c>
      <c r="D138" s="355">
        <v>-1.0825059460712105E-2</v>
      </c>
      <c r="E138" s="355">
        <v>4.591649634649797E-2</v>
      </c>
      <c r="F138" s="359">
        <v>-13827</v>
      </c>
      <c r="G138" s="349">
        <v>12</v>
      </c>
      <c r="H138" s="349">
        <v>55468</v>
      </c>
    </row>
    <row r="139" spans="1:8" x14ac:dyDescent="0.2">
      <c r="A139" s="360" t="s">
        <v>777</v>
      </c>
      <c r="B139" s="347" t="s">
        <v>637</v>
      </c>
      <c r="C139" s="361">
        <v>1264788</v>
      </c>
      <c r="D139" s="355">
        <v>1.0296900561699296E-3</v>
      </c>
      <c r="E139" s="355">
        <v>4.7282157779422906E-2</v>
      </c>
      <c r="F139" s="359">
        <v>1301</v>
      </c>
      <c r="G139" s="349">
        <v>1</v>
      </c>
      <c r="H139" s="349">
        <v>1301</v>
      </c>
    </row>
    <row r="140" spans="1:8" x14ac:dyDescent="0.2">
      <c r="A140" s="360" t="s">
        <v>54</v>
      </c>
      <c r="B140" s="347" t="s">
        <v>638</v>
      </c>
      <c r="C140" s="361">
        <v>1274313</v>
      </c>
      <c r="D140" s="355">
        <v>7.530906365335488E-3</v>
      </c>
      <c r="E140" s="355">
        <v>4.8334963584655277E-2</v>
      </c>
      <c r="F140" s="359">
        <v>9525</v>
      </c>
      <c r="G140" s="349">
        <v>2</v>
      </c>
      <c r="H140" s="349">
        <v>10826</v>
      </c>
    </row>
    <row r="141" spans="1:8" x14ac:dyDescent="0.2">
      <c r="A141" s="360" t="s">
        <v>54</v>
      </c>
      <c r="B141" s="347" t="s">
        <v>592</v>
      </c>
      <c r="C141" s="361">
        <v>1282251</v>
      </c>
      <c r="D141" s="355">
        <v>6.2292388133842191E-3</v>
      </c>
      <c r="E141" s="355">
        <v>4.5729902183859084E-2</v>
      </c>
      <c r="F141" s="359">
        <v>7938</v>
      </c>
      <c r="G141" s="349">
        <v>3</v>
      </c>
      <c r="H141" s="349">
        <v>18764</v>
      </c>
    </row>
    <row r="142" spans="1:8" x14ac:dyDescent="0.2">
      <c r="A142" s="360" t="s">
        <v>54</v>
      </c>
      <c r="B142" s="347" t="s">
        <v>632</v>
      </c>
      <c r="C142" s="361">
        <v>1284045</v>
      </c>
      <c r="D142" s="355">
        <v>1.3991020478829608E-3</v>
      </c>
      <c r="E142" s="355">
        <v>4.207515013796459E-2</v>
      </c>
      <c r="F142" s="359">
        <v>1794</v>
      </c>
      <c r="G142" s="349">
        <v>4</v>
      </c>
      <c r="H142" s="349">
        <v>20558</v>
      </c>
    </row>
    <row r="143" spans="1:8" x14ac:dyDescent="0.2">
      <c r="A143" s="360" t="s">
        <v>54</v>
      </c>
      <c r="B143" s="347" t="s">
        <v>636</v>
      </c>
      <c r="C143" s="361">
        <v>1285810</v>
      </c>
      <c r="D143" s="355">
        <v>1.3745624179837268E-3</v>
      </c>
      <c r="E143" s="355">
        <v>4.266221428982675E-2</v>
      </c>
      <c r="F143" s="359">
        <v>1765</v>
      </c>
      <c r="G143" s="349">
        <v>5</v>
      </c>
      <c r="H143" s="349">
        <v>22323</v>
      </c>
    </row>
    <row r="144" spans="1:8" x14ac:dyDescent="0.2">
      <c r="A144" s="360" t="s">
        <v>54</v>
      </c>
      <c r="B144" s="347" t="s">
        <v>639</v>
      </c>
      <c r="C144" s="361">
        <v>1288822</v>
      </c>
      <c r="D144" s="355">
        <v>2.3424922811301485E-3</v>
      </c>
      <c r="E144" s="355">
        <v>4.2293524190776477E-2</v>
      </c>
      <c r="F144" s="359">
        <v>3012</v>
      </c>
      <c r="G144" s="349">
        <v>6</v>
      </c>
      <c r="H144" s="349">
        <v>25335</v>
      </c>
    </row>
    <row r="145" spans="1:8" x14ac:dyDescent="0.2">
      <c r="A145" s="360" t="s">
        <v>54</v>
      </c>
      <c r="B145" s="347" t="s">
        <v>640</v>
      </c>
      <c r="C145" s="361">
        <v>1294392</v>
      </c>
      <c r="D145" s="355">
        <v>4.3217760094100832E-3</v>
      </c>
      <c r="E145" s="355">
        <v>4.0996738018491019E-2</v>
      </c>
      <c r="F145" s="359">
        <v>5570</v>
      </c>
      <c r="G145" s="349">
        <v>7</v>
      </c>
      <c r="H145" s="349">
        <v>30905</v>
      </c>
    </row>
    <row r="146" spans="1:8" x14ac:dyDescent="0.2">
      <c r="A146" s="360" t="s">
        <v>54</v>
      </c>
      <c r="B146" s="347" t="s">
        <v>641</v>
      </c>
      <c r="C146" s="361">
        <v>1299060</v>
      </c>
      <c r="D146" s="355">
        <v>3.606326367900925E-3</v>
      </c>
      <c r="E146" s="355">
        <v>3.7989126787032701E-2</v>
      </c>
      <c r="F146" s="359">
        <v>4668</v>
      </c>
      <c r="G146" s="349">
        <v>8</v>
      </c>
      <c r="H146" s="349">
        <v>35573</v>
      </c>
    </row>
    <row r="147" spans="1:8" x14ac:dyDescent="0.2">
      <c r="A147" s="360" t="s">
        <v>54</v>
      </c>
      <c r="B147" s="347" t="s">
        <v>642</v>
      </c>
      <c r="C147" s="361">
        <v>1307965</v>
      </c>
      <c r="D147" s="355">
        <v>6.8549566609701351E-3</v>
      </c>
      <c r="E147" s="355">
        <v>4.0877830459701503E-2</v>
      </c>
      <c r="F147" s="359">
        <v>8905</v>
      </c>
      <c r="G147" s="349">
        <v>9</v>
      </c>
      <c r="H147" s="349">
        <v>44478</v>
      </c>
    </row>
    <row r="148" spans="1:8" x14ac:dyDescent="0.2">
      <c r="A148" s="360" t="s">
        <v>54</v>
      </c>
      <c r="B148" s="347" t="s">
        <v>643</v>
      </c>
      <c r="C148" s="361">
        <v>1317875</v>
      </c>
      <c r="D148" s="355">
        <v>7.5766553386367175E-3</v>
      </c>
      <c r="E148" s="355">
        <v>3.9305728395295336E-2</v>
      </c>
      <c r="F148" s="359">
        <v>9910</v>
      </c>
      <c r="G148" s="349">
        <v>10</v>
      </c>
      <c r="H148" s="349">
        <v>54388</v>
      </c>
    </row>
    <row r="149" spans="1:8" x14ac:dyDescent="0.2">
      <c r="A149" s="360" t="s">
        <v>54</v>
      </c>
      <c r="B149" s="347" t="s">
        <v>644</v>
      </c>
      <c r="C149" s="361">
        <v>1325584</v>
      </c>
      <c r="D149" s="355">
        <v>5.8495684340320597E-3</v>
      </c>
      <c r="E149" s="355">
        <v>3.7790237952453287E-2</v>
      </c>
      <c r="F149" s="359">
        <v>7709</v>
      </c>
      <c r="G149" s="349">
        <v>11</v>
      </c>
      <c r="H149" s="349">
        <v>62097</v>
      </c>
    </row>
    <row r="150" spans="1:8" x14ac:dyDescent="0.2">
      <c r="A150" s="360" t="s">
        <v>54</v>
      </c>
      <c r="B150" s="347" t="s">
        <v>645</v>
      </c>
      <c r="C150" s="361">
        <v>1308282</v>
      </c>
      <c r="D150" s="355">
        <v>-1.3052360318169254E-2</v>
      </c>
      <c r="E150" s="355">
        <v>3.545347122685083E-2</v>
      </c>
      <c r="F150" s="359">
        <v>-17302</v>
      </c>
      <c r="G150" s="349">
        <v>12</v>
      </c>
      <c r="H150" s="349">
        <v>44795</v>
      </c>
    </row>
    <row r="151" spans="1:8" x14ac:dyDescent="0.2">
      <c r="A151" s="360" t="s">
        <v>778</v>
      </c>
      <c r="B151" s="347" t="s">
        <v>637</v>
      </c>
      <c r="C151" s="361">
        <v>1307399</v>
      </c>
      <c r="D151" s="355">
        <v>-6.7493093996551234E-4</v>
      </c>
      <c r="E151" s="355">
        <v>3.3690231090111489E-2</v>
      </c>
      <c r="F151" s="359">
        <v>-883</v>
      </c>
      <c r="G151" s="349">
        <v>1</v>
      </c>
      <c r="H151" s="349">
        <v>-883</v>
      </c>
    </row>
    <row r="152" spans="1:8" x14ac:dyDescent="0.2">
      <c r="A152" s="360" t="s">
        <v>54</v>
      </c>
      <c r="B152" s="347" t="s">
        <v>638</v>
      </c>
      <c r="C152" s="361">
        <v>1316368</v>
      </c>
      <c r="D152" s="355">
        <v>6.8601857581349623E-3</v>
      </c>
      <c r="E152" s="355">
        <v>3.3002096031351735E-2</v>
      </c>
      <c r="F152" s="359">
        <v>8969</v>
      </c>
      <c r="G152" s="349">
        <v>2</v>
      </c>
      <c r="H152" s="349">
        <v>8086</v>
      </c>
    </row>
    <row r="153" spans="1:8" x14ac:dyDescent="0.2">
      <c r="A153" s="360" t="s">
        <v>54</v>
      </c>
      <c r="B153" s="347" t="s">
        <v>592</v>
      </c>
      <c r="C153" s="361">
        <v>1327266</v>
      </c>
      <c r="D153" s="355">
        <v>8.2788399596465112E-3</v>
      </c>
      <c r="E153" s="355">
        <v>3.5106231151311285E-2</v>
      </c>
      <c r="F153" s="359">
        <v>10898</v>
      </c>
      <c r="G153" s="349">
        <v>3</v>
      </c>
      <c r="H153" s="349">
        <v>18984</v>
      </c>
    </row>
    <row r="154" spans="1:8" x14ac:dyDescent="0.2">
      <c r="A154" s="360" t="s">
        <v>54</v>
      </c>
      <c r="B154" s="347" t="s">
        <v>632</v>
      </c>
      <c r="C154" s="361">
        <v>1325979</v>
      </c>
      <c r="D154" s="355">
        <v>-9.6966244897400689E-4</v>
      </c>
      <c r="E154" s="355">
        <v>3.2657733957921931E-2</v>
      </c>
      <c r="F154" s="359">
        <v>-1287</v>
      </c>
      <c r="G154" s="349">
        <v>4</v>
      </c>
      <c r="H154" s="349">
        <v>17697</v>
      </c>
    </row>
    <row r="155" spans="1:8" x14ac:dyDescent="0.2">
      <c r="A155" s="360" t="s">
        <v>54</v>
      </c>
      <c r="B155" s="347" t="s">
        <v>636</v>
      </c>
      <c r="C155" s="361">
        <v>1325783</v>
      </c>
      <c r="D155" s="355">
        <v>-1.4781531230889655E-4</v>
      </c>
      <c r="E155" s="355">
        <v>3.1087796797349521E-2</v>
      </c>
      <c r="F155" s="359">
        <v>-196</v>
      </c>
      <c r="G155" s="349">
        <v>5</v>
      </c>
      <c r="H155" s="349">
        <v>17501</v>
      </c>
    </row>
    <row r="156" spans="1:8" x14ac:dyDescent="0.2">
      <c r="A156" s="360" t="s">
        <v>54</v>
      </c>
      <c r="B156" s="347" t="s">
        <v>639</v>
      </c>
      <c r="C156" s="361">
        <v>1328013</v>
      </c>
      <c r="D156" s="355">
        <v>1.6820248864255483E-3</v>
      </c>
      <c r="E156" s="355">
        <v>3.040838843533078E-2</v>
      </c>
      <c r="F156" s="359">
        <v>2230</v>
      </c>
      <c r="G156" s="349">
        <v>6</v>
      </c>
      <c r="H156" s="349">
        <v>19731</v>
      </c>
    </row>
    <row r="157" spans="1:8" x14ac:dyDescent="0.2">
      <c r="A157" s="360" t="s">
        <v>54</v>
      </c>
      <c r="B157" s="347" t="s">
        <v>640</v>
      </c>
      <c r="C157" s="361">
        <v>1334119</v>
      </c>
      <c r="D157" s="355">
        <v>4.5978465572249494E-3</v>
      </c>
      <c r="E157" s="355">
        <v>3.0691629738131887E-2</v>
      </c>
      <c r="F157" s="359">
        <v>6106</v>
      </c>
      <c r="G157" s="349">
        <v>7</v>
      </c>
      <c r="H157" s="349">
        <v>25837</v>
      </c>
    </row>
    <row r="158" spans="1:8" x14ac:dyDescent="0.2">
      <c r="A158" s="360" t="s">
        <v>54</v>
      </c>
      <c r="B158" s="347" t="s">
        <v>641</v>
      </c>
      <c r="C158" s="361">
        <v>1335671</v>
      </c>
      <c r="D158" s="355">
        <v>1.1633145169209769E-3</v>
      </c>
      <c r="E158" s="355">
        <v>2.8182685942142793E-2</v>
      </c>
      <c r="F158" s="359">
        <v>1552</v>
      </c>
      <c r="G158" s="349">
        <v>8</v>
      </c>
      <c r="H158" s="349">
        <v>27389</v>
      </c>
    </row>
    <row r="159" spans="1:8" x14ac:dyDescent="0.2">
      <c r="A159" s="360" t="s">
        <v>54</v>
      </c>
      <c r="B159" s="347" t="s">
        <v>642</v>
      </c>
      <c r="C159" s="361">
        <v>1340225</v>
      </c>
      <c r="D159" s="355">
        <v>3.4095222551062676E-3</v>
      </c>
      <c r="E159" s="355">
        <v>2.4664268539295708E-2</v>
      </c>
      <c r="F159" s="359">
        <v>4554</v>
      </c>
      <c r="G159" s="349">
        <v>9</v>
      </c>
      <c r="H159" s="349">
        <v>31943</v>
      </c>
    </row>
    <row r="160" spans="1:8" x14ac:dyDescent="0.2">
      <c r="A160" s="360" t="s">
        <v>54</v>
      </c>
      <c r="B160" s="347" t="s">
        <v>643</v>
      </c>
      <c r="C160" s="361">
        <v>1349654</v>
      </c>
      <c r="D160" s="355">
        <v>7.0353858493910071E-3</v>
      </c>
      <c r="E160" s="355">
        <v>2.41138195959405E-2</v>
      </c>
      <c r="F160" s="359">
        <v>9429</v>
      </c>
      <c r="G160" s="349">
        <v>10</v>
      </c>
      <c r="H160" s="349">
        <v>41372</v>
      </c>
    </row>
    <row r="161" spans="1:8" x14ac:dyDescent="0.2">
      <c r="A161" s="360" t="s">
        <v>54</v>
      </c>
      <c r="B161" s="347" t="s">
        <v>644</v>
      </c>
      <c r="C161" s="361">
        <v>1358570</v>
      </c>
      <c r="D161" s="355">
        <v>6.6061375730372962E-3</v>
      </c>
      <c r="E161" s="355">
        <v>2.4884126543470719E-2</v>
      </c>
      <c r="F161" s="359">
        <v>8916</v>
      </c>
      <c r="G161" s="349">
        <v>11</v>
      </c>
      <c r="H161" s="349">
        <v>50288</v>
      </c>
    </row>
    <row r="162" spans="1:8" x14ac:dyDescent="0.2">
      <c r="A162" s="360" t="s">
        <v>54</v>
      </c>
      <c r="B162" s="347" t="s">
        <v>645</v>
      </c>
      <c r="C162" s="361">
        <v>1349657</v>
      </c>
      <c r="D162" s="355">
        <v>-6.560574721950263E-3</v>
      </c>
      <c r="E162" s="355">
        <v>3.1625444667128244E-2</v>
      </c>
      <c r="F162" s="359">
        <v>-8913</v>
      </c>
      <c r="G162" s="349">
        <v>12</v>
      </c>
      <c r="H162" s="349">
        <v>41375</v>
      </c>
    </row>
    <row r="163" spans="1:8" x14ac:dyDescent="0.2">
      <c r="A163" s="360" t="s">
        <v>61</v>
      </c>
      <c r="B163" s="347" t="s">
        <v>637</v>
      </c>
      <c r="C163" s="361">
        <v>1353365</v>
      </c>
      <c r="D163" s="362">
        <v>2.7473647008091628E-3</v>
      </c>
      <c r="E163" s="362">
        <v>3.5158356400762036E-2</v>
      </c>
      <c r="F163" s="359">
        <v>3708</v>
      </c>
      <c r="G163" s="349">
        <v>1</v>
      </c>
      <c r="H163" s="349">
        <v>3708</v>
      </c>
    </row>
    <row r="164" spans="1:8" x14ac:dyDescent="0.2">
      <c r="A164" s="360" t="s">
        <v>54</v>
      </c>
      <c r="B164" s="347" t="s">
        <v>638</v>
      </c>
      <c r="C164" s="361">
        <v>1361492</v>
      </c>
      <c r="D164" s="362">
        <v>6.0050319019628873E-3</v>
      </c>
      <c r="E164" s="362">
        <v>3.4279168135354254E-2</v>
      </c>
      <c r="F164" s="359">
        <v>8127</v>
      </c>
      <c r="G164" s="349">
        <v>2</v>
      </c>
      <c r="H164" s="349">
        <v>11835</v>
      </c>
    </row>
    <row r="165" spans="1:8" x14ac:dyDescent="0.2">
      <c r="A165" s="360" t="s">
        <v>54</v>
      </c>
      <c r="B165" s="347" t="s">
        <v>592</v>
      </c>
      <c r="C165" s="361">
        <v>1368619</v>
      </c>
      <c r="D165" s="362">
        <v>5.2346984043976086E-3</v>
      </c>
      <c r="E165" s="362">
        <v>3.1156527779661269E-2</v>
      </c>
      <c r="F165" s="359">
        <v>7127</v>
      </c>
      <c r="G165" s="349">
        <v>3</v>
      </c>
      <c r="H165" s="349">
        <v>18962</v>
      </c>
    </row>
    <row r="166" spans="1:8" x14ac:dyDescent="0.2">
      <c r="A166" s="360" t="s">
        <v>54</v>
      </c>
      <c r="B166" s="347" t="s">
        <v>632</v>
      </c>
      <c r="C166" s="361">
        <v>1374487</v>
      </c>
      <c r="D166" s="362">
        <v>4.2875336379226692E-3</v>
      </c>
      <c r="E166" s="362">
        <v>3.6582781476931281E-2</v>
      </c>
      <c r="F166" s="359">
        <v>5868</v>
      </c>
      <c r="G166" s="349">
        <v>4</v>
      </c>
      <c r="H166" s="349">
        <v>24830</v>
      </c>
    </row>
    <row r="167" spans="1:8" x14ac:dyDescent="0.2">
      <c r="A167" s="360" t="s">
        <v>54</v>
      </c>
      <c r="B167" s="347" t="s">
        <v>636</v>
      </c>
      <c r="C167" s="361">
        <v>1378318</v>
      </c>
      <c r="D167" s="362">
        <v>2.7872217052615778E-3</v>
      </c>
      <c r="E167" s="362">
        <v>3.9625640093439163E-2</v>
      </c>
      <c r="F167" s="359">
        <v>3831</v>
      </c>
      <c r="G167" s="349">
        <v>5</v>
      </c>
      <c r="H167" s="349">
        <v>28661</v>
      </c>
    </row>
    <row r="168" spans="1:8" x14ac:dyDescent="0.2">
      <c r="A168" s="360" t="s">
        <v>54</v>
      </c>
      <c r="B168" s="347" t="s">
        <v>639</v>
      </c>
      <c r="C168" s="361">
        <v>1380069</v>
      </c>
      <c r="D168" s="362">
        <v>1.2703889813525659E-3</v>
      </c>
      <c r="E168" s="362">
        <v>3.9198411461333516E-2</v>
      </c>
      <c r="F168" s="359">
        <v>1751</v>
      </c>
      <c r="G168" s="349">
        <v>6</v>
      </c>
      <c r="H168" s="349">
        <v>30412</v>
      </c>
    </row>
    <row r="169" spans="1:8" x14ac:dyDescent="0.2">
      <c r="A169" s="360" t="s">
        <v>54</v>
      </c>
      <c r="B169" s="347" t="s">
        <v>640</v>
      </c>
      <c r="C169" s="361">
        <v>1383564</v>
      </c>
      <c r="D169" s="362">
        <v>2.5324820715486585E-3</v>
      </c>
      <c r="E169" s="362">
        <v>3.7061911268784886E-2</v>
      </c>
      <c r="F169" s="359">
        <v>3495</v>
      </c>
      <c r="G169" s="349">
        <v>7</v>
      </c>
      <c r="H169" s="349">
        <v>33907</v>
      </c>
    </row>
    <row r="170" spans="1:8" x14ac:dyDescent="0.2">
      <c r="A170" s="360" t="s">
        <v>54</v>
      </c>
      <c r="B170" s="347" t="s">
        <v>641</v>
      </c>
      <c r="C170" s="361">
        <v>1387421</v>
      </c>
      <c r="D170" s="362">
        <v>2.7877279258494703E-3</v>
      </c>
      <c r="E170" s="362">
        <v>3.8744571080752577E-2</v>
      </c>
      <c r="F170" s="359">
        <v>3857</v>
      </c>
      <c r="G170" s="349">
        <v>8</v>
      </c>
      <c r="H170" s="349">
        <v>37764</v>
      </c>
    </row>
    <row r="171" spans="1:8" x14ac:dyDescent="0.2">
      <c r="A171" s="360" t="s">
        <v>54</v>
      </c>
      <c r="B171" s="347" t="s">
        <v>642</v>
      </c>
      <c r="C171" s="361">
        <v>1391042</v>
      </c>
      <c r="D171" s="362">
        <v>2.6098783282075821E-3</v>
      </c>
      <c r="E171" s="362">
        <v>3.7916767706914989E-2</v>
      </c>
      <c r="F171" s="359">
        <v>3621</v>
      </c>
      <c r="G171" s="349">
        <v>9</v>
      </c>
      <c r="H171" s="349">
        <v>41385</v>
      </c>
    </row>
    <row r="172" spans="1:8" x14ac:dyDescent="0.2">
      <c r="A172" s="360" t="s">
        <v>54</v>
      </c>
      <c r="B172" s="347" t="s">
        <v>643</v>
      </c>
      <c r="C172" s="361">
        <v>1403518</v>
      </c>
      <c r="D172" s="362">
        <v>8.9688161824013068E-3</v>
      </c>
      <c r="E172" s="362">
        <v>3.9909487913198483E-2</v>
      </c>
      <c r="F172" s="359">
        <v>12476</v>
      </c>
      <c r="G172" s="349">
        <v>10</v>
      </c>
      <c r="H172" s="349">
        <v>53861</v>
      </c>
    </row>
    <row r="173" spans="1:8" x14ac:dyDescent="0.2">
      <c r="A173" s="360" t="s">
        <v>54</v>
      </c>
      <c r="B173" s="347" t="s">
        <v>644</v>
      </c>
      <c r="C173" s="361">
        <v>1410118</v>
      </c>
      <c r="D173" s="362">
        <v>4.7024690812658143E-3</v>
      </c>
      <c r="E173" s="362">
        <v>3.7942836953561487E-2</v>
      </c>
      <c r="F173" s="359">
        <v>6600</v>
      </c>
      <c r="G173" s="349">
        <v>11</v>
      </c>
      <c r="H173" s="349">
        <v>60461</v>
      </c>
    </row>
    <row r="174" spans="1:8" x14ac:dyDescent="0.2">
      <c r="A174" s="360" t="s">
        <v>54</v>
      </c>
      <c r="B174" s="347" t="s">
        <v>645</v>
      </c>
      <c r="C174" s="361">
        <v>1397248</v>
      </c>
      <c r="D174" s="362">
        <v>-9.1268957633332537E-3</v>
      </c>
      <c r="E174" s="362">
        <v>3.5261551638675614E-2</v>
      </c>
      <c r="F174" s="359">
        <v>-12870</v>
      </c>
      <c r="G174" s="349">
        <v>12</v>
      </c>
      <c r="H174" s="349">
        <v>47591</v>
      </c>
    </row>
    <row r="175" spans="1:8" x14ac:dyDescent="0.2">
      <c r="A175" s="360" t="s">
        <v>74</v>
      </c>
      <c r="B175" s="347" t="s">
        <v>637</v>
      </c>
      <c r="C175" s="361">
        <v>1396563</v>
      </c>
      <c r="D175" s="362">
        <v>-4.9024940454378552E-4</v>
      </c>
      <c r="E175" s="362">
        <v>3.1918957561337891E-2</v>
      </c>
      <c r="F175" s="359">
        <v>-685</v>
      </c>
      <c r="G175" s="349">
        <v>1</v>
      </c>
      <c r="H175" s="349">
        <v>-685</v>
      </c>
    </row>
    <row r="176" spans="1:8" x14ac:dyDescent="0.2">
      <c r="A176" s="360" t="s">
        <v>54</v>
      </c>
      <c r="B176" s="347" t="s">
        <v>638</v>
      </c>
      <c r="C176" s="361">
        <v>1402503</v>
      </c>
      <c r="D176" s="362">
        <v>4.2532989918822039E-3</v>
      </c>
      <c r="E176" s="362">
        <v>3.0122101341763408E-2</v>
      </c>
      <c r="F176" s="359">
        <v>5940</v>
      </c>
      <c r="G176" s="349">
        <v>2</v>
      </c>
      <c r="H176" s="349">
        <v>5255</v>
      </c>
    </row>
    <row r="177" spans="1:8" x14ac:dyDescent="0.2">
      <c r="A177" s="360" t="s">
        <v>54</v>
      </c>
      <c r="B177" s="347" t="s">
        <v>592</v>
      </c>
      <c r="C177" s="361">
        <v>1413343</v>
      </c>
      <c r="D177" s="362">
        <v>7.7290387257638038E-3</v>
      </c>
      <c r="E177" s="362">
        <v>3.2678196050178965E-2</v>
      </c>
      <c r="F177" s="359">
        <v>10840</v>
      </c>
      <c r="G177" s="349">
        <v>3</v>
      </c>
      <c r="H177" s="349">
        <v>16095</v>
      </c>
    </row>
    <row r="178" spans="1:8" x14ac:dyDescent="0.2">
      <c r="A178" s="360" t="s">
        <v>54</v>
      </c>
      <c r="B178" s="347" t="s">
        <v>632</v>
      </c>
      <c r="C178" s="361">
        <v>1415615</v>
      </c>
      <c r="D178" s="362">
        <v>1.6075361748704164E-3</v>
      </c>
      <c r="E178" s="362">
        <v>2.9922436516314876E-2</v>
      </c>
      <c r="F178" s="359">
        <v>2272</v>
      </c>
      <c r="G178" s="349">
        <v>4</v>
      </c>
      <c r="H178" s="349">
        <v>18367</v>
      </c>
    </row>
    <row r="179" spans="1:8" x14ac:dyDescent="0.2">
      <c r="A179" s="360" t="s">
        <v>54</v>
      </c>
      <c r="B179" s="347" t="s">
        <v>636</v>
      </c>
      <c r="C179" s="361">
        <v>1421309</v>
      </c>
      <c r="D179" s="362">
        <v>4.022280069086559E-3</v>
      </c>
      <c r="E179" s="362">
        <v>3.1190915304015521E-2</v>
      </c>
      <c r="F179" s="359">
        <v>5694</v>
      </c>
      <c r="G179" s="349">
        <v>5</v>
      </c>
      <c r="H179" s="349">
        <v>24061</v>
      </c>
    </row>
    <row r="180" spans="1:8" x14ac:dyDescent="0.2">
      <c r="A180" s="360" t="s">
        <v>54</v>
      </c>
      <c r="B180" s="347" t="s">
        <v>639</v>
      </c>
      <c r="C180" s="361">
        <v>1423620</v>
      </c>
      <c r="D180" s="362">
        <v>1.6259659229624912E-3</v>
      </c>
      <c r="E180" s="362">
        <v>3.1557117796284118E-2</v>
      </c>
      <c r="F180" s="359">
        <v>2311</v>
      </c>
      <c r="G180" s="349">
        <v>6</v>
      </c>
      <c r="H180" s="349">
        <v>26372</v>
      </c>
    </row>
    <row r="181" spans="1:8" x14ac:dyDescent="0.2">
      <c r="A181" s="360" t="s">
        <v>54</v>
      </c>
      <c r="B181" s="347" t="s">
        <v>640</v>
      </c>
      <c r="C181" s="361">
        <v>1433741</v>
      </c>
      <c r="D181" s="362">
        <v>7.1093409758222759E-3</v>
      </c>
      <c r="E181" s="362">
        <v>3.6266482793712473E-2</v>
      </c>
      <c r="F181" s="359">
        <v>10121</v>
      </c>
      <c r="G181" s="349">
        <v>7</v>
      </c>
      <c r="H181" s="349">
        <v>36493</v>
      </c>
    </row>
    <row r="182" spans="1:8" x14ac:dyDescent="0.2">
      <c r="A182" s="360" t="s">
        <v>54</v>
      </c>
      <c r="B182" s="347" t="s">
        <v>641</v>
      </c>
      <c r="C182" s="361">
        <v>1435303</v>
      </c>
      <c r="D182" s="362">
        <v>1.0894575798556794E-3</v>
      </c>
      <c r="E182" s="362">
        <v>3.4511514529475873E-2</v>
      </c>
      <c r="F182" s="359">
        <v>1562</v>
      </c>
      <c r="G182" s="349">
        <v>8</v>
      </c>
      <c r="H182" s="349">
        <v>38055</v>
      </c>
    </row>
    <row r="183" spans="1:8" x14ac:dyDescent="0.2">
      <c r="A183" s="360" t="s">
        <v>54</v>
      </c>
      <c r="B183" s="347" t="s">
        <v>642</v>
      </c>
      <c r="C183" s="361">
        <v>1447119</v>
      </c>
      <c r="D183" s="362">
        <v>8.2324080699336388E-3</v>
      </c>
      <c r="E183" s="362">
        <v>4.0312945259740607E-2</v>
      </c>
      <c r="F183" s="359">
        <v>11816</v>
      </c>
      <c r="G183" s="349">
        <v>9</v>
      </c>
      <c r="H183" s="349">
        <v>49871</v>
      </c>
    </row>
    <row r="184" spans="1:8" x14ac:dyDescent="0.2">
      <c r="A184" s="360" t="s">
        <v>54</v>
      </c>
      <c r="B184" s="347" t="s">
        <v>643</v>
      </c>
      <c r="C184" s="361">
        <v>1463050</v>
      </c>
      <c r="D184" s="362">
        <v>1.1008769838555033E-2</v>
      </c>
      <c r="E184" s="362">
        <v>4.2416271113017379E-2</v>
      </c>
      <c r="F184" s="359">
        <v>15931</v>
      </c>
      <c r="G184" s="349">
        <v>10</v>
      </c>
      <c r="H184" s="349">
        <v>65802</v>
      </c>
    </row>
    <row r="185" spans="1:8" x14ac:dyDescent="0.2">
      <c r="A185" s="360" t="s">
        <v>54</v>
      </c>
      <c r="B185" s="347" t="s">
        <v>644</v>
      </c>
      <c r="C185" s="361">
        <v>1477172</v>
      </c>
      <c r="D185" s="362">
        <v>9.6524383992344642E-3</v>
      </c>
      <c r="E185" s="362">
        <v>4.7552048835629357E-2</v>
      </c>
      <c r="F185" s="359">
        <v>14122</v>
      </c>
      <c r="G185" s="349">
        <v>11</v>
      </c>
      <c r="H185" s="349">
        <v>79924</v>
      </c>
    </row>
    <row r="186" spans="1:8" x14ac:dyDescent="0.2">
      <c r="A186" s="360" t="s">
        <v>54</v>
      </c>
      <c r="B186" s="347" t="s">
        <v>645</v>
      </c>
      <c r="C186" s="361">
        <v>1463340</v>
      </c>
      <c r="D186" s="362">
        <v>-9.3638384697245503E-3</v>
      </c>
      <c r="E186" s="362">
        <v>4.7301552766581212E-2</v>
      </c>
      <c r="F186" s="359">
        <v>-13832</v>
      </c>
      <c r="G186" s="349">
        <v>12</v>
      </c>
      <c r="H186" s="349">
        <v>66092</v>
      </c>
    </row>
    <row r="187" spans="1:8" x14ac:dyDescent="0.2">
      <c r="A187" s="360" t="s">
        <v>75</v>
      </c>
      <c r="B187" s="347" t="s">
        <v>637</v>
      </c>
      <c r="C187" s="361">
        <v>1466848</v>
      </c>
      <c r="D187" s="362">
        <v>2.3972555933686746E-3</v>
      </c>
      <c r="E187" s="362">
        <v>5.0327124519266242E-2</v>
      </c>
      <c r="F187" s="359">
        <v>3508</v>
      </c>
      <c r="G187" s="349">
        <v>1</v>
      </c>
      <c r="H187" s="349">
        <v>3508</v>
      </c>
    </row>
    <row r="188" spans="1:8" x14ac:dyDescent="0.2">
      <c r="A188" s="360" t="s">
        <v>54</v>
      </c>
      <c r="B188" s="347" t="s">
        <v>638</v>
      </c>
      <c r="C188" s="361">
        <v>1479593</v>
      </c>
      <c r="D188" s="362">
        <v>8.6886984881868745E-3</v>
      </c>
      <c r="E188" s="362">
        <v>5.4966014332946234E-2</v>
      </c>
      <c r="F188" s="359">
        <v>12745</v>
      </c>
      <c r="G188" s="349">
        <v>2</v>
      </c>
      <c r="H188" s="349">
        <v>16253</v>
      </c>
    </row>
    <row r="189" spans="1:8" x14ac:dyDescent="0.2">
      <c r="A189" s="360" t="s">
        <v>54</v>
      </c>
      <c r="B189" s="347" t="s">
        <v>592</v>
      </c>
      <c r="C189" s="361">
        <v>1493885</v>
      </c>
      <c r="D189" s="362">
        <v>9.6594130953580049E-3</v>
      </c>
      <c r="E189" s="362">
        <v>5.6986874382227048E-2</v>
      </c>
      <c r="F189" s="359">
        <v>14292</v>
      </c>
      <c r="G189" s="349">
        <v>3</v>
      </c>
      <c r="H189" s="349">
        <v>30545</v>
      </c>
    </row>
    <row r="190" spans="1:8" x14ac:dyDescent="0.2">
      <c r="A190" s="360" t="s">
        <v>54</v>
      </c>
      <c r="B190" s="347" t="s">
        <v>632</v>
      </c>
      <c r="C190" s="361">
        <v>1496860</v>
      </c>
      <c r="D190" s="362">
        <v>1.9914518185804031E-3</v>
      </c>
      <c r="E190" s="362">
        <v>5.7392016897249709E-2</v>
      </c>
      <c r="F190" s="359">
        <v>2975</v>
      </c>
      <c r="G190" s="349">
        <v>4</v>
      </c>
      <c r="H190" s="349">
        <v>33520</v>
      </c>
    </row>
    <row r="191" spans="1:8" x14ac:dyDescent="0.2">
      <c r="A191" s="360" t="s">
        <v>54</v>
      </c>
      <c r="B191" s="347" t="s">
        <v>636</v>
      </c>
      <c r="C191" s="361">
        <v>1496590</v>
      </c>
      <c r="D191" s="362">
        <v>-1.8037759042266455E-4</v>
      </c>
      <c r="E191" s="362">
        <v>5.2965963066440969E-2</v>
      </c>
      <c r="F191" s="359">
        <v>-270</v>
      </c>
      <c r="G191" s="349">
        <v>5</v>
      </c>
      <c r="H191" s="349">
        <v>33250</v>
      </c>
    </row>
    <row r="192" spans="1:8" x14ac:dyDescent="0.2">
      <c r="A192" s="360" t="s">
        <v>54</v>
      </c>
      <c r="B192" s="347" t="s">
        <v>639</v>
      </c>
      <c r="C192" s="361">
        <v>1494289</v>
      </c>
      <c r="D192" s="362">
        <v>-1.5374952391770114E-3</v>
      </c>
      <c r="E192" s="362">
        <v>4.9640353465109976E-2</v>
      </c>
      <c r="F192" s="359">
        <v>-2301</v>
      </c>
      <c r="G192" s="349">
        <v>6</v>
      </c>
      <c r="H192" s="349">
        <v>30949</v>
      </c>
    </row>
    <row r="193" spans="1:8" x14ac:dyDescent="0.2">
      <c r="A193" s="360" t="s">
        <v>54</v>
      </c>
      <c r="B193" s="347" t="s">
        <v>640</v>
      </c>
      <c r="C193" s="361">
        <v>1498787</v>
      </c>
      <c r="D193" s="362">
        <v>3.0101272243856503E-3</v>
      </c>
      <c r="E193" s="362">
        <v>4.5368026721702259E-2</v>
      </c>
      <c r="F193" s="359">
        <v>4498</v>
      </c>
      <c r="G193" s="349">
        <v>7</v>
      </c>
      <c r="H193" s="349">
        <v>35447</v>
      </c>
    </row>
    <row r="194" spans="1:8" x14ac:dyDescent="0.2">
      <c r="A194" s="360" t="s">
        <v>54</v>
      </c>
      <c r="B194" s="347" t="s">
        <v>641</v>
      </c>
      <c r="C194" s="361">
        <v>1505250</v>
      </c>
      <c r="D194" s="362">
        <v>4.3121537616752637E-3</v>
      </c>
      <c r="E194" s="362">
        <v>4.8733263986767916E-2</v>
      </c>
      <c r="F194" s="359">
        <v>6463</v>
      </c>
      <c r="G194" s="349">
        <v>8</v>
      </c>
      <c r="H194" s="349">
        <v>41910</v>
      </c>
    </row>
    <row r="195" spans="1:8" x14ac:dyDescent="0.2">
      <c r="A195" s="360" t="s">
        <v>54</v>
      </c>
      <c r="B195" s="347" t="s">
        <v>642</v>
      </c>
      <c r="C195" s="361">
        <v>1517710</v>
      </c>
      <c r="D195" s="362">
        <v>8.2776947350937657E-3</v>
      </c>
      <c r="E195" s="362">
        <v>4.8780369824458214E-2</v>
      </c>
      <c r="F195" s="359">
        <v>12460</v>
      </c>
      <c r="G195" s="349">
        <v>9</v>
      </c>
      <c r="H195" s="349">
        <v>54370</v>
      </c>
    </row>
    <row r="196" spans="1:8" x14ac:dyDescent="0.2">
      <c r="A196" s="360" t="s">
        <v>54</v>
      </c>
      <c r="B196" s="347" t="s">
        <v>643</v>
      </c>
      <c r="C196" s="361">
        <v>1530447</v>
      </c>
      <c r="D196" s="362">
        <v>8.3922488485943525E-3</v>
      </c>
      <c r="E196" s="362">
        <v>4.6066094801954893E-2</v>
      </c>
      <c r="F196" s="359">
        <v>12737</v>
      </c>
      <c r="G196" s="349">
        <v>10</v>
      </c>
      <c r="H196" s="349">
        <v>67107</v>
      </c>
    </row>
    <row r="197" spans="1:8" x14ac:dyDescent="0.2">
      <c r="A197" s="360" t="s">
        <v>54</v>
      </c>
      <c r="B197" s="347" t="s">
        <v>644</v>
      </c>
      <c r="C197" s="361">
        <v>1548821</v>
      </c>
      <c r="D197" s="362">
        <v>1.2005642795862803E-2</v>
      </c>
      <c r="E197" s="362">
        <v>4.8504168776554168E-2</v>
      </c>
      <c r="F197" s="359">
        <v>18374</v>
      </c>
      <c r="G197" s="349">
        <v>11</v>
      </c>
      <c r="H197" s="349">
        <v>85481</v>
      </c>
    </row>
    <row r="198" spans="1:8" x14ac:dyDescent="0.2">
      <c r="A198" s="360" t="s">
        <v>54</v>
      </c>
      <c r="B198" s="347" t="s">
        <v>645</v>
      </c>
      <c r="C198" s="361">
        <v>1535255</v>
      </c>
      <c r="D198" s="362">
        <v>-8.7589204950088151E-3</v>
      </c>
      <c r="E198" s="362">
        <v>4.9144423032241313E-2</v>
      </c>
      <c r="F198" s="359">
        <v>-13566</v>
      </c>
      <c r="G198" s="349">
        <v>12</v>
      </c>
      <c r="H198" s="349">
        <v>71915</v>
      </c>
    </row>
    <row r="199" spans="1:8" x14ac:dyDescent="0.2">
      <c r="A199" s="360" t="s">
        <v>76</v>
      </c>
      <c r="B199" s="347" t="s">
        <v>637</v>
      </c>
      <c r="C199" s="361">
        <v>1539143</v>
      </c>
      <c r="D199" s="362">
        <v>2.5324783179341281E-3</v>
      </c>
      <c r="E199" s="362">
        <v>4.9285951918671911E-2</v>
      </c>
      <c r="F199" s="359">
        <v>3888</v>
      </c>
      <c r="G199" s="349">
        <v>1</v>
      </c>
      <c r="H199" s="349">
        <v>3888</v>
      </c>
    </row>
    <row r="200" spans="1:8" x14ac:dyDescent="0.2">
      <c r="A200" s="360" t="s">
        <v>54</v>
      </c>
      <c r="B200" s="347" t="s">
        <v>638</v>
      </c>
      <c r="C200" s="361">
        <v>1552349</v>
      </c>
      <c r="D200" s="362">
        <v>8.5800994449507506E-3</v>
      </c>
      <c r="E200" s="362">
        <v>4.9172982029517476E-2</v>
      </c>
      <c r="F200" s="359">
        <v>13206</v>
      </c>
      <c r="G200" s="349">
        <v>2</v>
      </c>
      <c r="H200" s="349">
        <v>17094</v>
      </c>
    </row>
    <row r="201" spans="1:8" x14ac:dyDescent="0.2">
      <c r="A201" s="360" t="s">
        <v>54</v>
      </c>
      <c r="B201" s="347" t="s">
        <v>592</v>
      </c>
      <c r="C201" s="361">
        <v>1559149</v>
      </c>
      <c r="D201" s="362">
        <v>4.3804582603526043E-3</v>
      </c>
      <c r="E201" s="362">
        <v>4.3687432432884643E-2</v>
      </c>
      <c r="F201" s="359">
        <v>6800</v>
      </c>
      <c r="G201" s="349">
        <v>3</v>
      </c>
      <c r="H201" s="349">
        <v>23894</v>
      </c>
    </row>
    <row r="202" spans="1:8" x14ac:dyDescent="0.2">
      <c r="A202" s="360" t="s">
        <v>54</v>
      </c>
      <c r="B202" s="347" t="s">
        <v>632</v>
      </c>
      <c r="C202" s="361">
        <v>1569657</v>
      </c>
      <c r="D202" s="362">
        <v>6.739573959897438E-3</v>
      </c>
      <c r="E202" s="362">
        <v>4.8633138703686463E-2</v>
      </c>
      <c r="F202" s="359">
        <v>10508</v>
      </c>
      <c r="G202" s="349">
        <v>4</v>
      </c>
      <c r="H202" s="349">
        <v>34402</v>
      </c>
    </row>
    <row r="203" spans="1:8" x14ac:dyDescent="0.2">
      <c r="A203" s="360" t="s">
        <v>54</v>
      </c>
      <c r="B203" s="347" t="s">
        <v>636</v>
      </c>
      <c r="C203" s="361">
        <v>1571236</v>
      </c>
      <c r="D203" s="362">
        <v>1.0059522558112377E-3</v>
      </c>
      <c r="E203" s="362">
        <v>4.987738792855767E-2</v>
      </c>
      <c r="F203" s="359">
        <v>1579</v>
      </c>
      <c r="G203" s="349">
        <v>5</v>
      </c>
      <c r="H203" s="349">
        <v>35981</v>
      </c>
    </row>
    <row r="204" spans="1:8" x14ac:dyDescent="0.2">
      <c r="A204" s="360" t="s">
        <v>54</v>
      </c>
      <c r="B204" s="347" t="s">
        <v>639</v>
      </c>
      <c r="C204" s="361">
        <v>1576839</v>
      </c>
      <c r="D204" s="362">
        <v>3.565982449485583E-3</v>
      </c>
      <c r="E204" s="362">
        <v>5.5243664378175739E-2</v>
      </c>
      <c r="F204" s="359">
        <v>5603</v>
      </c>
      <c r="G204" s="349">
        <v>6</v>
      </c>
      <c r="H204" s="349">
        <v>41584</v>
      </c>
    </row>
    <row r="205" spans="1:8" x14ac:dyDescent="0.2">
      <c r="A205" s="360" t="s">
        <v>54</v>
      </c>
      <c r="B205" s="347" t="s">
        <v>640</v>
      </c>
      <c r="C205" s="361">
        <v>1582329</v>
      </c>
      <c r="D205" s="362">
        <v>3.4816490459710359E-3</v>
      </c>
      <c r="E205" s="362">
        <v>5.5739741537656817E-2</v>
      </c>
      <c r="F205" s="359">
        <v>5490</v>
      </c>
      <c r="G205" s="349">
        <v>7</v>
      </c>
      <c r="H205" s="349">
        <v>47074</v>
      </c>
    </row>
    <row r="206" spans="1:8" x14ac:dyDescent="0.2">
      <c r="A206" s="360" t="s">
        <v>54</v>
      </c>
      <c r="B206" s="347" t="s">
        <v>641</v>
      </c>
      <c r="C206" s="361">
        <v>1592063</v>
      </c>
      <c r="D206" s="362">
        <v>6.1516915887909196E-3</v>
      </c>
      <c r="E206" s="362">
        <v>5.7673476166749671E-2</v>
      </c>
      <c r="F206" s="359">
        <v>9734</v>
      </c>
      <c r="G206" s="349">
        <v>8</v>
      </c>
      <c r="H206" s="349">
        <v>56808</v>
      </c>
    </row>
    <row r="207" spans="1:8" x14ac:dyDescent="0.2">
      <c r="A207" s="360" t="s">
        <v>54</v>
      </c>
      <c r="B207" s="347" t="s">
        <v>642</v>
      </c>
      <c r="C207" s="361">
        <v>1608623</v>
      </c>
      <c r="D207" s="362">
        <v>1.0401598429207848E-2</v>
      </c>
      <c r="E207" s="362">
        <v>5.9901430444551318E-2</v>
      </c>
      <c r="F207" s="359">
        <v>16560</v>
      </c>
      <c r="G207" s="349">
        <v>9</v>
      </c>
      <c r="H207" s="349">
        <v>73368</v>
      </c>
    </row>
    <row r="208" spans="1:8" x14ac:dyDescent="0.2">
      <c r="A208" s="360" t="s">
        <v>54</v>
      </c>
      <c r="B208" s="347" t="s">
        <v>643</v>
      </c>
      <c r="C208" s="361">
        <v>1627392</v>
      </c>
      <c r="D208" s="362">
        <v>1.1667743156724697E-2</v>
      </c>
      <c r="E208" s="362">
        <v>6.3344238644003958E-2</v>
      </c>
      <c r="F208" s="359">
        <v>18769</v>
      </c>
      <c r="G208" s="349">
        <v>10</v>
      </c>
      <c r="H208" s="349">
        <v>92137</v>
      </c>
    </row>
    <row r="209" spans="1:8" x14ac:dyDescent="0.2">
      <c r="A209" s="360" t="s">
        <v>54</v>
      </c>
      <c r="B209" s="347" t="s">
        <v>644</v>
      </c>
      <c r="C209" s="361">
        <v>1643345</v>
      </c>
      <c r="D209" s="362">
        <v>9.802801046090881E-3</v>
      </c>
      <c r="E209" s="362">
        <v>6.1029647712679491E-2</v>
      </c>
      <c r="F209" s="359">
        <v>15953</v>
      </c>
      <c r="G209" s="349">
        <v>11</v>
      </c>
      <c r="H209" s="349">
        <v>108090</v>
      </c>
    </row>
    <row r="210" spans="1:8" x14ac:dyDescent="0.2">
      <c r="A210" s="360" t="s">
        <v>54</v>
      </c>
      <c r="B210" s="347" t="s">
        <v>645</v>
      </c>
      <c r="C210" s="361">
        <v>1624237</v>
      </c>
      <c r="D210" s="362">
        <v>-1.1627503658696137E-2</v>
      </c>
      <c r="E210" s="362">
        <v>5.7959101256794376E-2</v>
      </c>
      <c r="F210" s="359">
        <v>-19108</v>
      </c>
      <c r="G210" s="349">
        <v>12</v>
      </c>
      <c r="H210" s="349">
        <v>88982</v>
      </c>
    </row>
    <row r="211" spans="1:8" x14ac:dyDescent="0.2">
      <c r="A211" s="360" t="s">
        <v>77</v>
      </c>
      <c r="B211" s="347" t="s">
        <v>637</v>
      </c>
      <c r="C211" s="361">
        <v>1635012</v>
      </c>
      <c r="D211" s="362">
        <v>6.6338840945010524E-3</v>
      </c>
      <c r="E211" s="362">
        <v>6.2287259858245791E-2</v>
      </c>
      <c r="F211" s="359">
        <v>10775</v>
      </c>
      <c r="G211" s="349">
        <v>1</v>
      </c>
      <c r="H211" s="349">
        <v>10775</v>
      </c>
    </row>
    <row r="212" spans="1:8" x14ac:dyDescent="0.2">
      <c r="A212" s="360" t="s">
        <v>54</v>
      </c>
      <c r="B212" s="347" t="s">
        <v>638</v>
      </c>
      <c r="C212" s="361">
        <v>1640265</v>
      </c>
      <c r="D212" s="362">
        <v>3.2128204563637297E-3</v>
      </c>
      <c r="E212" s="362">
        <v>5.6634171826051904E-2</v>
      </c>
      <c r="F212" s="359">
        <v>5253</v>
      </c>
      <c r="G212" s="349">
        <v>2</v>
      </c>
      <c r="H212" s="349">
        <v>16028</v>
      </c>
    </row>
    <row r="213" spans="1:8" x14ac:dyDescent="0.2">
      <c r="A213" s="360" t="s">
        <v>54</v>
      </c>
      <c r="B213" s="347" t="s">
        <v>592</v>
      </c>
      <c r="C213" s="361">
        <v>1661636</v>
      </c>
      <c r="D213" s="362">
        <v>1.3028992266493455E-2</v>
      </c>
      <c r="E213" s="362">
        <v>6.573265287666552E-2</v>
      </c>
      <c r="F213" s="359">
        <v>21371</v>
      </c>
      <c r="G213" s="349">
        <v>3</v>
      </c>
      <c r="H213" s="349">
        <v>37399</v>
      </c>
    </row>
    <row r="214" spans="1:8" x14ac:dyDescent="0.2">
      <c r="A214" s="360" t="s">
        <v>54</v>
      </c>
      <c r="B214" s="347" t="s">
        <v>632</v>
      </c>
      <c r="C214" s="361">
        <v>1662463</v>
      </c>
      <c r="D214" s="362">
        <v>4.977022645151763E-4</v>
      </c>
      <c r="E214" s="362">
        <v>5.9125019032820525E-2</v>
      </c>
      <c r="F214" s="359">
        <v>827</v>
      </c>
      <c r="G214" s="349">
        <v>4</v>
      </c>
      <c r="H214" s="349">
        <v>38226</v>
      </c>
    </row>
    <row r="215" spans="1:8" x14ac:dyDescent="0.2">
      <c r="A215" s="360" t="s">
        <v>54</v>
      </c>
      <c r="B215" s="347" t="s">
        <v>636</v>
      </c>
      <c r="C215" s="361">
        <v>1664615</v>
      </c>
      <c r="D215" s="362">
        <v>1.2944648993691299E-3</v>
      </c>
      <c r="E215" s="362">
        <v>5.9430282911033139E-2</v>
      </c>
      <c r="F215" s="359">
        <v>2152</v>
      </c>
      <c r="G215" s="349">
        <v>5</v>
      </c>
      <c r="H215" s="349">
        <v>40378</v>
      </c>
    </row>
    <row r="216" spans="1:8" x14ac:dyDescent="0.2">
      <c r="A216" s="360" t="s">
        <v>54</v>
      </c>
      <c r="B216" s="347" t="s">
        <v>639</v>
      </c>
      <c r="C216" s="361">
        <v>1672581</v>
      </c>
      <c r="D216" s="362">
        <v>4.7854909393463263E-3</v>
      </c>
      <c r="E216" s="362">
        <v>6.0717676313180924E-2</v>
      </c>
      <c r="F216" s="359">
        <v>7966</v>
      </c>
      <c r="G216" s="349">
        <v>6</v>
      </c>
      <c r="H216" s="349">
        <v>48344</v>
      </c>
    </row>
    <row r="217" spans="1:8" x14ac:dyDescent="0.2">
      <c r="A217" s="360" t="s">
        <v>54</v>
      </c>
      <c r="B217" s="347" t="s">
        <v>640</v>
      </c>
      <c r="C217" s="361">
        <v>1675221</v>
      </c>
      <c r="D217" s="362">
        <v>1.5783988936859394E-3</v>
      </c>
      <c r="E217" s="362">
        <v>5.8705869638994157E-2</v>
      </c>
      <c r="F217" s="359">
        <v>2640</v>
      </c>
      <c r="G217" s="349">
        <v>7</v>
      </c>
      <c r="H217" s="349">
        <v>50984</v>
      </c>
    </row>
    <row r="218" spans="1:8" x14ac:dyDescent="0.2">
      <c r="A218" s="360" t="s">
        <v>54</v>
      </c>
      <c r="B218" s="347" t="s">
        <v>641</v>
      </c>
      <c r="C218" s="361">
        <v>1694618</v>
      </c>
      <c r="D218" s="362">
        <v>1.1578770800986904E-2</v>
      </c>
      <c r="E218" s="362">
        <v>6.4416420706969513E-2</v>
      </c>
      <c r="F218" s="359">
        <v>19397</v>
      </c>
      <c r="G218" s="349">
        <v>8</v>
      </c>
      <c r="H218" s="349">
        <v>70381</v>
      </c>
    </row>
    <row r="219" spans="1:8" x14ac:dyDescent="0.2">
      <c r="A219" s="360" t="s">
        <v>54</v>
      </c>
      <c r="B219" s="347" t="s">
        <v>642</v>
      </c>
      <c r="C219" s="361">
        <v>1708982</v>
      </c>
      <c r="D219" s="362">
        <v>8.4762465641223805E-3</v>
      </c>
      <c r="E219" s="362">
        <v>6.2388141907706141E-2</v>
      </c>
      <c r="F219" s="359">
        <v>14364</v>
      </c>
      <c r="G219" s="349">
        <v>9</v>
      </c>
      <c r="H219" s="349">
        <v>84745</v>
      </c>
    </row>
    <row r="220" spans="1:8" x14ac:dyDescent="0.2">
      <c r="A220" s="360" t="s">
        <v>54</v>
      </c>
      <c r="B220" s="347" t="s">
        <v>643</v>
      </c>
      <c r="C220" s="361">
        <v>1728026</v>
      </c>
      <c r="D220" s="362">
        <v>1.1143476057676516E-2</v>
      </c>
      <c r="E220" s="362">
        <v>6.1837590451470748E-2</v>
      </c>
      <c r="F220" s="359">
        <v>19044</v>
      </c>
      <c r="G220" s="349">
        <v>10</v>
      </c>
      <c r="H220" s="349">
        <v>103789</v>
      </c>
    </row>
    <row r="221" spans="1:8" x14ac:dyDescent="0.2">
      <c r="A221" s="360" t="s">
        <v>54</v>
      </c>
      <c r="B221" s="347" t="s">
        <v>644</v>
      </c>
      <c r="C221" s="361">
        <v>1740013</v>
      </c>
      <c r="D221" s="362">
        <v>6.9368169228936072E-3</v>
      </c>
      <c r="E221" s="362">
        <v>5.8823923156732238E-2</v>
      </c>
      <c r="F221" s="359">
        <v>11987</v>
      </c>
      <c r="G221" s="349">
        <v>11</v>
      </c>
      <c r="H221" s="349">
        <v>115776</v>
      </c>
    </row>
    <row r="222" spans="1:8" x14ac:dyDescent="0.2">
      <c r="A222" s="360" t="s">
        <v>54</v>
      </c>
      <c r="B222" s="347" t="s">
        <v>645</v>
      </c>
      <c r="C222" s="361">
        <v>1717868</v>
      </c>
      <c r="D222" s="362">
        <v>-1.2726916408095756E-2</v>
      </c>
      <c r="E222" s="362">
        <v>5.7646144004846578E-2</v>
      </c>
      <c r="F222" s="359">
        <v>-22145</v>
      </c>
      <c r="G222" s="349">
        <v>12</v>
      </c>
      <c r="H222" s="349">
        <v>93631</v>
      </c>
    </row>
    <row r="223" spans="1:8" x14ac:dyDescent="0.2">
      <c r="A223" s="360" t="s">
        <v>78</v>
      </c>
      <c r="B223" s="347" t="s">
        <v>637</v>
      </c>
      <c r="C223" s="361">
        <v>1723991</v>
      </c>
      <c r="D223" s="362">
        <v>3.5643017973441271E-3</v>
      </c>
      <c r="E223" s="362">
        <v>5.4421007307591696E-2</v>
      </c>
      <c r="F223" s="359">
        <v>6123</v>
      </c>
      <c r="G223" s="349">
        <v>1</v>
      </c>
      <c r="H223" s="349">
        <v>6123</v>
      </c>
    </row>
    <row r="224" spans="1:8" x14ac:dyDescent="0.2">
      <c r="A224" s="360" t="s">
        <v>54</v>
      </c>
      <c r="B224" s="347" t="s">
        <v>638</v>
      </c>
      <c r="C224" s="361">
        <v>1738722</v>
      </c>
      <c r="D224" s="362">
        <v>8.5447081800311686E-3</v>
      </c>
      <c r="E224" s="362">
        <v>6.0025056926777065E-2</v>
      </c>
      <c r="F224" s="359">
        <v>14731</v>
      </c>
      <c r="G224" s="349">
        <v>2</v>
      </c>
      <c r="H224" s="349">
        <v>20854</v>
      </c>
    </row>
    <row r="225" spans="1:8" x14ac:dyDescent="0.2">
      <c r="A225" s="360" t="s">
        <v>54</v>
      </c>
      <c r="B225" s="347" t="s">
        <v>592</v>
      </c>
      <c r="C225" s="361">
        <v>1743804</v>
      </c>
      <c r="D225" s="362">
        <v>2.9228364281350672E-3</v>
      </c>
      <c r="E225" s="362">
        <v>4.9450060061289047E-2</v>
      </c>
      <c r="F225" s="359">
        <v>5082</v>
      </c>
      <c r="G225" s="349">
        <v>3</v>
      </c>
      <c r="H225" s="349">
        <v>25936</v>
      </c>
    </row>
    <row r="226" spans="1:8" x14ac:dyDescent="0.2">
      <c r="A226" s="360" t="s">
        <v>54</v>
      </c>
      <c r="B226" s="347" t="s">
        <v>632</v>
      </c>
      <c r="C226" s="361">
        <v>1749012</v>
      </c>
      <c r="D226" s="362">
        <v>2.9865741792081124E-3</v>
      </c>
      <c r="E226" s="362">
        <v>5.206070751649805E-2</v>
      </c>
      <c r="F226" s="359">
        <v>5208</v>
      </c>
      <c r="G226" s="349">
        <v>4</v>
      </c>
      <c r="H226" s="349">
        <v>31144</v>
      </c>
    </row>
    <row r="227" spans="1:8" x14ac:dyDescent="0.2">
      <c r="A227" s="360" t="s">
        <v>54</v>
      </c>
      <c r="B227" s="347" t="s">
        <v>636</v>
      </c>
      <c r="C227" s="361">
        <v>1752923</v>
      </c>
      <c r="D227" s="362">
        <v>2.2361195920896915E-3</v>
      </c>
      <c r="E227" s="362">
        <v>5.3050104678859622E-2</v>
      </c>
      <c r="F227" s="359">
        <v>3911</v>
      </c>
      <c r="G227" s="349">
        <v>5</v>
      </c>
      <c r="H227" s="349">
        <v>35055</v>
      </c>
    </row>
    <row r="228" spans="1:8" x14ac:dyDescent="0.2">
      <c r="A228" s="360" t="s">
        <v>54</v>
      </c>
      <c r="B228" s="347" t="s">
        <v>639</v>
      </c>
      <c r="C228" s="361">
        <v>1755753</v>
      </c>
      <c r="D228" s="362">
        <v>1.6144462706007001E-3</v>
      </c>
      <c r="E228" s="362">
        <v>4.972673969153063E-2</v>
      </c>
      <c r="F228" s="359">
        <v>2830</v>
      </c>
      <c r="G228" s="349">
        <v>6</v>
      </c>
      <c r="H228" s="349">
        <v>37885</v>
      </c>
    </row>
    <row r="229" spans="1:8" x14ac:dyDescent="0.2">
      <c r="A229" s="360" t="s">
        <v>54</v>
      </c>
      <c r="B229" s="347" t="s">
        <v>640</v>
      </c>
      <c r="C229" s="361">
        <v>1750450</v>
      </c>
      <c r="D229" s="362">
        <v>-3.0203565080053618E-3</v>
      </c>
      <c r="E229" s="362">
        <v>4.4906910789680898E-2</v>
      </c>
      <c r="F229" s="359">
        <v>-5303</v>
      </c>
      <c r="G229" s="349">
        <v>7</v>
      </c>
      <c r="H229" s="349">
        <v>32582</v>
      </c>
    </row>
    <row r="230" spans="1:8" x14ac:dyDescent="0.2">
      <c r="A230" s="360" t="s">
        <v>54</v>
      </c>
      <c r="B230" s="347" t="s">
        <v>641</v>
      </c>
      <c r="C230" s="361">
        <v>1766168</v>
      </c>
      <c r="D230" s="362">
        <v>8.9794052957810067E-3</v>
      </c>
      <c r="E230" s="362">
        <v>4.2221904877677519E-2</v>
      </c>
      <c r="F230" s="359">
        <v>15718</v>
      </c>
      <c r="G230" s="349">
        <v>8</v>
      </c>
      <c r="H230" s="349">
        <v>48300</v>
      </c>
    </row>
    <row r="231" spans="1:8" x14ac:dyDescent="0.2">
      <c r="A231" s="360" t="s">
        <v>54</v>
      </c>
      <c r="B231" s="347" t="s">
        <v>642</v>
      </c>
      <c r="C231" s="361">
        <v>1774072</v>
      </c>
      <c r="D231" s="362">
        <v>4.4752254598656727E-3</v>
      </c>
      <c r="E231" s="362">
        <v>3.8087001501478701E-2</v>
      </c>
      <c r="F231" s="359">
        <v>7904</v>
      </c>
      <c r="G231" s="349">
        <v>9</v>
      </c>
      <c r="H231" s="349">
        <v>56204</v>
      </c>
    </row>
    <row r="232" spans="1:8" x14ac:dyDescent="0.2">
      <c r="A232" s="360" t="s">
        <v>54</v>
      </c>
      <c r="B232" s="347" t="s">
        <v>643</v>
      </c>
      <c r="C232" s="361">
        <v>1782918</v>
      </c>
      <c r="D232" s="362">
        <v>4.9862688774751085E-3</v>
      </c>
      <c r="E232" s="362">
        <v>3.176572574718195E-2</v>
      </c>
      <c r="F232" s="359">
        <v>8846</v>
      </c>
      <c r="G232" s="349">
        <v>10</v>
      </c>
      <c r="H232" s="349">
        <v>65050</v>
      </c>
    </row>
    <row r="233" spans="1:8" x14ac:dyDescent="0.2">
      <c r="A233" s="360" t="s">
        <v>54</v>
      </c>
      <c r="B233" s="347" t="s">
        <v>644</v>
      </c>
      <c r="C233" s="361">
        <v>1792036</v>
      </c>
      <c r="D233" s="362">
        <v>5.1140882530773535E-3</v>
      </c>
      <c r="E233" s="362">
        <v>2.9898052485814786E-2</v>
      </c>
      <c r="F233" s="359">
        <v>9118</v>
      </c>
      <c r="G233" s="349">
        <v>11</v>
      </c>
      <c r="H233" s="349">
        <v>74168</v>
      </c>
    </row>
    <row r="234" spans="1:8" x14ac:dyDescent="0.2">
      <c r="A234" s="360" t="s">
        <v>54</v>
      </c>
      <c r="B234" s="347" t="s">
        <v>645</v>
      </c>
      <c r="C234" s="361">
        <v>1761000</v>
      </c>
      <c r="D234" s="362">
        <v>-1.7318848505275541E-2</v>
      </c>
      <c r="E234" s="362">
        <v>2.5107866262134237E-2</v>
      </c>
      <c r="F234" s="359">
        <v>-31036</v>
      </c>
      <c r="G234" s="349">
        <v>12</v>
      </c>
      <c r="H234" s="349">
        <v>43132</v>
      </c>
    </row>
    <row r="235" spans="1:8" x14ac:dyDescent="0.2">
      <c r="A235" s="360" t="s">
        <v>79</v>
      </c>
      <c r="B235" s="347" t="s">
        <v>637</v>
      </c>
      <c r="C235" s="361">
        <v>1778570</v>
      </c>
      <c r="D235" s="362">
        <v>9.9772856331630244E-3</v>
      </c>
      <c r="E235" s="362">
        <v>3.1658517938898845E-2</v>
      </c>
      <c r="F235" s="359">
        <v>17570</v>
      </c>
      <c r="G235" s="349">
        <v>1</v>
      </c>
      <c r="H235" s="349">
        <v>17570</v>
      </c>
    </row>
    <row r="236" spans="1:8" x14ac:dyDescent="0.2">
      <c r="A236" s="360" t="s">
        <v>54</v>
      </c>
      <c r="B236" s="347" t="s">
        <v>638</v>
      </c>
      <c r="C236" s="361">
        <v>1792233</v>
      </c>
      <c r="D236" s="362">
        <v>7.6820142024209837E-3</v>
      </c>
      <c r="E236" s="362">
        <v>3.0776052755989713E-2</v>
      </c>
      <c r="F236" s="359">
        <v>13663</v>
      </c>
      <c r="G236" s="349">
        <v>2</v>
      </c>
      <c r="H236" s="349">
        <v>31233</v>
      </c>
    </row>
    <row r="237" spans="1:8" x14ac:dyDescent="0.2">
      <c r="A237" s="360" t="s">
        <v>54</v>
      </c>
      <c r="B237" s="347" t="s">
        <v>592</v>
      </c>
      <c r="C237" s="361">
        <v>1796144</v>
      </c>
      <c r="D237" s="362">
        <v>2.1821939446489136E-3</v>
      </c>
      <c r="E237" s="362">
        <v>3.0014841117464997E-2</v>
      </c>
      <c r="F237" s="359">
        <v>3911</v>
      </c>
      <c r="G237" s="349">
        <v>3</v>
      </c>
      <c r="H237" s="349">
        <v>35144</v>
      </c>
    </row>
    <row r="238" spans="1:8" x14ac:dyDescent="0.2">
      <c r="A238" s="360" t="s">
        <v>54</v>
      </c>
      <c r="B238" s="347" t="s">
        <v>632</v>
      </c>
      <c r="C238" s="361">
        <v>1798713</v>
      </c>
      <c r="D238" s="362">
        <v>1.4302862131321259E-3</v>
      </c>
      <c r="E238" s="362">
        <v>2.8416614637292392E-2</v>
      </c>
      <c r="F238" s="359">
        <v>2569</v>
      </c>
      <c r="G238" s="349">
        <v>4</v>
      </c>
      <c r="H238" s="349">
        <v>37713</v>
      </c>
    </row>
    <row r="239" spans="1:8" x14ac:dyDescent="0.2">
      <c r="A239" s="360" t="s">
        <v>54</v>
      </c>
      <c r="B239" s="347" t="s">
        <v>636</v>
      </c>
      <c r="C239" s="361">
        <v>1798861</v>
      </c>
      <c r="D239" s="362">
        <v>8.2281053175314867E-5</v>
      </c>
      <c r="E239" s="362">
        <v>2.6206513349416927E-2</v>
      </c>
      <c r="F239" s="359">
        <v>148</v>
      </c>
      <c r="G239" s="349">
        <v>5</v>
      </c>
      <c r="H239" s="349">
        <v>37861</v>
      </c>
    </row>
    <row r="240" spans="1:8" x14ac:dyDescent="0.2">
      <c r="A240" s="360" t="s">
        <v>54</v>
      </c>
      <c r="B240" s="347" t="s">
        <v>639</v>
      </c>
      <c r="C240" s="361">
        <v>1796535</v>
      </c>
      <c r="D240" s="362">
        <v>-1.293040429471759E-3</v>
      </c>
      <c r="E240" s="362">
        <v>2.3227640790020043E-2</v>
      </c>
      <c r="F240" s="359">
        <v>-2326</v>
      </c>
      <c r="G240" s="349">
        <v>6</v>
      </c>
      <c r="H240" s="349">
        <v>35535</v>
      </c>
    </row>
    <row r="241" spans="1:8" x14ac:dyDescent="0.2">
      <c r="A241" s="360" t="s">
        <v>54</v>
      </c>
      <c r="B241" s="347" t="s">
        <v>640</v>
      </c>
      <c r="C241" s="361">
        <v>1792119</v>
      </c>
      <c r="D241" s="362">
        <v>-2.4580651086675287E-3</v>
      </c>
      <c r="E241" s="362">
        <v>2.3804735925047948E-2</v>
      </c>
      <c r="F241" s="359">
        <v>-4416</v>
      </c>
      <c r="G241" s="349">
        <v>7</v>
      </c>
      <c r="H241" s="349">
        <v>31119</v>
      </c>
    </row>
    <row r="242" spans="1:8" x14ac:dyDescent="0.2">
      <c r="A242" s="360" t="s">
        <v>54</v>
      </c>
      <c r="B242" s="347" t="s">
        <v>641</v>
      </c>
      <c r="C242" s="361">
        <v>1800138</v>
      </c>
      <c r="D242" s="362">
        <v>4.4745912520318676E-3</v>
      </c>
      <c r="E242" s="362">
        <v>1.9233730879508526E-2</v>
      </c>
      <c r="F242" s="359">
        <v>8019</v>
      </c>
      <c r="G242" s="349">
        <v>8</v>
      </c>
      <c r="H242" s="349">
        <v>39138</v>
      </c>
    </row>
    <row r="243" spans="1:8" x14ac:dyDescent="0.2">
      <c r="A243" s="360" t="s">
        <v>54</v>
      </c>
      <c r="B243" s="347" t="s">
        <v>642</v>
      </c>
      <c r="C243" s="361">
        <v>1815615</v>
      </c>
      <c r="D243" s="362">
        <v>8.5976741783129196E-3</v>
      </c>
      <c r="E243" s="362">
        <v>2.341674971478036E-2</v>
      </c>
      <c r="F243" s="359">
        <v>15477</v>
      </c>
      <c r="G243" s="349">
        <v>9</v>
      </c>
      <c r="H243" s="349">
        <v>54615</v>
      </c>
    </row>
    <row r="244" spans="1:8" x14ac:dyDescent="0.2">
      <c r="A244" s="360" t="s">
        <v>54</v>
      </c>
      <c r="B244" s="347" t="s">
        <v>643</v>
      </c>
      <c r="C244" s="361">
        <v>1828691</v>
      </c>
      <c r="D244" s="362">
        <v>7.201967377445051E-3</v>
      </c>
      <c r="E244" s="362">
        <v>2.5673081992553692E-2</v>
      </c>
      <c r="F244" s="359">
        <v>13076</v>
      </c>
      <c r="G244" s="349">
        <v>10</v>
      </c>
      <c r="H244" s="349">
        <v>67691</v>
      </c>
    </row>
    <row r="245" spans="1:8" x14ac:dyDescent="0.2">
      <c r="A245" s="360" t="s">
        <v>54</v>
      </c>
      <c r="B245" s="347" t="s">
        <v>644</v>
      </c>
      <c r="C245" s="361">
        <v>1840150</v>
      </c>
      <c r="D245" s="362">
        <v>6.2662308722467586E-3</v>
      </c>
      <c r="E245" s="362">
        <v>2.6848790984109749E-2</v>
      </c>
      <c r="F245" s="359">
        <v>11459</v>
      </c>
      <c r="G245" s="349">
        <v>11</v>
      </c>
      <c r="H245" s="349">
        <v>79150</v>
      </c>
    </row>
    <row r="246" spans="1:8" x14ac:dyDescent="0.2">
      <c r="A246" s="360" t="s">
        <v>54</v>
      </c>
      <c r="B246" s="347" t="s">
        <v>645</v>
      </c>
      <c r="C246" s="361">
        <v>1812699</v>
      </c>
      <c r="D246" s="362">
        <v>-1.4917805613672841E-2</v>
      </c>
      <c r="E246" s="362">
        <v>2.9357751277683031E-2</v>
      </c>
      <c r="F246" s="359">
        <v>-27451</v>
      </c>
      <c r="G246" s="349">
        <v>12</v>
      </c>
      <c r="H246" s="349">
        <v>51699</v>
      </c>
    </row>
    <row r="247" spans="1:8" x14ac:dyDescent="0.2">
      <c r="A247" s="360" t="s">
        <v>80</v>
      </c>
      <c r="B247" s="347" t="s">
        <v>637</v>
      </c>
      <c r="C247" s="361">
        <v>1822293</v>
      </c>
      <c r="D247" s="362">
        <v>5.2926602817124913E-3</v>
      </c>
      <c r="E247" s="362">
        <v>2.4583232596973925E-2</v>
      </c>
      <c r="F247" s="359">
        <v>9594</v>
      </c>
      <c r="G247" s="349">
        <v>1</v>
      </c>
      <c r="H247" s="349">
        <v>9594</v>
      </c>
    </row>
    <row r="248" spans="1:8" x14ac:dyDescent="0.2">
      <c r="A248" s="360" t="s">
        <v>54</v>
      </c>
      <c r="B248" s="347" t="s">
        <v>638</v>
      </c>
      <c r="C248" s="361">
        <v>1837966</v>
      </c>
      <c r="D248" s="362">
        <v>8.6007025214935862E-3</v>
      </c>
      <c r="E248" s="362">
        <v>2.5517329499010533E-2</v>
      </c>
      <c r="F248" s="359">
        <v>15673</v>
      </c>
      <c r="G248" s="349">
        <v>2</v>
      </c>
      <c r="H248" s="349">
        <v>25267</v>
      </c>
    </row>
    <row r="249" spans="1:8" x14ac:dyDescent="0.2">
      <c r="A249" s="360" t="s">
        <v>54</v>
      </c>
      <c r="B249" s="347" t="s">
        <v>592</v>
      </c>
      <c r="C249" s="361">
        <v>1831940</v>
      </c>
      <c r="D249" s="362">
        <v>-3.2786243053462005E-3</v>
      </c>
      <c r="E249" s="362">
        <v>1.9929359784070844E-2</v>
      </c>
      <c r="F249" s="359">
        <v>-6026</v>
      </c>
      <c r="G249" s="349">
        <v>3</v>
      </c>
      <c r="H249" s="349">
        <v>19241</v>
      </c>
    </row>
    <row r="250" spans="1:8" x14ac:dyDescent="0.2">
      <c r="A250" s="360" t="s">
        <v>54</v>
      </c>
      <c r="B250" s="347" t="s">
        <v>632</v>
      </c>
      <c r="C250" s="361">
        <v>1793795</v>
      </c>
      <c r="D250" s="362">
        <v>-2.0822188499623362E-2</v>
      </c>
      <c r="E250" s="362">
        <v>-2.7341771588907937E-3</v>
      </c>
      <c r="F250" s="359">
        <v>-38145</v>
      </c>
      <c r="G250" s="349">
        <v>4</v>
      </c>
      <c r="H250" s="349">
        <v>-18904</v>
      </c>
    </row>
    <row r="251" spans="1:8" x14ac:dyDescent="0.2">
      <c r="A251" s="360" t="s">
        <v>54</v>
      </c>
      <c r="B251" s="347" t="s">
        <v>636</v>
      </c>
      <c r="C251" s="361">
        <v>1770324</v>
      </c>
      <c r="D251" s="362">
        <v>-1.3084549795266409E-2</v>
      </c>
      <c r="E251" s="362">
        <v>-1.5863927229508024E-2</v>
      </c>
      <c r="F251" s="359">
        <v>-23471</v>
      </c>
      <c r="G251" s="349">
        <v>5</v>
      </c>
      <c r="H251" s="349">
        <v>-42375</v>
      </c>
    </row>
    <row r="252" spans="1:8" x14ac:dyDescent="0.2">
      <c r="A252" s="360" t="s">
        <v>54</v>
      </c>
      <c r="B252" s="347" t="s">
        <v>639</v>
      </c>
      <c r="C252" s="361">
        <v>1755765</v>
      </c>
      <c r="D252" s="362">
        <v>-8.2239183335931498E-3</v>
      </c>
      <c r="E252" s="362">
        <v>-2.2693685344287728E-2</v>
      </c>
      <c r="F252" s="359">
        <v>-14559</v>
      </c>
      <c r="G252" s="349">
        <v>6</v>
      </c>
      <c r="H252" s="349">
        <v>-56934</v>
      </c>
    </row>
    <row r="253" spans="1:8" x14ac:dyDescent="0.2">
      <c r="A253" s="360" t="s">
        <v>54</v>
      </c>
      <c r="B253" s="347" t="s">
        <v>640</v>
      </c>
      <c r="C253" s="361">
        <v>1742635</v>
      </c>
      <c r="D253" s="362">
        <v>-7.4782217437983078E-3</v>
      </c>
      <c r="E253" s="362">
        <v>-2.7612005675962337E-2</v>
      </c>
      <c r="F253" s="359">
        <v>-13130</v>
      </c>
      <c r="G253" s="349">
        <v>7</v>
      </c>
      <c r="H253" s="349">
        <v>-70064</v>
      </c>
    </row>
    <row r="254" spans="1:8" x14ac:dyDescent="0.2">
      <c r="A254" s="360" t="s">
        <v>54</v>
      </c>
      <c r="B254" s="347" t="s">
        <v>641</v>
      </c>
      <c r="C254" s="361">
        <v>1758496</v>
      </c>
      <c r="D254" s="362">
        <v>9.1017338685381866E-3</v>
      </c>
      <c r="E254" s="363">
        <v>-2.3132670939672417E-2</v>
      </c>
      <c r="F254" s="361">
        <v>15861</v>
      </c>
      <c r="G254" s="349">
        <v>8</v>
      </c>
      <c r="H254" s="349">
        <v>-54203</v>
      </c>
    </row>
    <row r="255" spans="1:8" x14ac:dyDescent="0.2">
      <c r="A255" s="360" t="s">
        <v>54</v>
      </c>
      <c r="B255" s="347" t="s">
        <v>642</v>
      </c>
      <c r="C255" s="361">
        <v>1769661</v>
      </c>
      <c r="D255" s="362">
        <v>6.3491756591997905E-3</v>
      </c>
      <c r="E255" s="362">
        <v>-2.5310432002379368E-2</v>
      </c>
      <c r="F255" s="359">
        <v>11165</v>
      </c>
      <c r="G255" s="349">
        <v>9</v>
      </c>
      <c r="H255" s="349">
        <v>-43038</v>
      </c>
    </row>
    <row r="256" spans="1:8" x14ac:dyDescent="0.2">
      <c r="A256" s="360" t="s">
        <v>54</v>
      </c>
      <c r="B256" s="347" t="s">
        <v>643</v>
      </c>
      <c r="C256" s="361">
        <v>1788334</v>
      </c>
      <c r="D256" s="362">
        <v>1.0551738440300218E-2</v>
      </c>
      <c r="E256" s="362">
        <v>-2.2068791282945033E-2</v>
      </c>
      <c r="F256" s="359">
        <v>18673</v>
      </c>
      <c r="G256" s="349">
        <v>10</v>
      </c>
      <c r="H256" s="349">
        <v>-24365</v>
      </c>
    </row>
    <row r="257" spans="1:8" x14ac:dyDescent="0.2">
      <c r="A257" s="360" t="s">
        <v>54</v>
      </c>
      <c r="B257" s="347" t="s">
        <v>644</v>
      </c>
      <c r="C257" s="361">
        <v>1805269</v>
      </c>
      <c r="D257" s="362">
        <v>9.4697075602208081E-3</v>
      </c>
      <c r="E257" s="362">
        <v>-1.8955519930440423E-2</v>
      </c>
      <c r="F257" s="359">
        <v>16935</v>
      </c>
      <c r="G257" s="349">
        <v>11</v>
      </c>
      <c r="H257" s="349">
        <v>-7430</v>
      </c>
    </row>
    <row r="258" spans="1:8" x14ac:dyDescent="0.2">
      <c r="A258" s="360" t="s">
        <v>54</v>
      </c>
      <c r="B258" s="347" t="s">
        <v>645</v>
      </c>
      <c r="C258" s="361">
        <v>1780367</v>
      </c>
      <c r="D258" s="362">
        <v>-1.3794066147482686E-2</v>
      </c>
      <c r="E258" s="362">
        <v>-1.7836386515356351E-2</v>
      </c>
      <c r="F258" s="359">
        <v>-24902</v>
      </c>
      <c r="G258" s="349">
        <v>12</v>
      </c>
      <c r="H258" s="349">
        <v>-32332</v>
      </c>
    </row>
    <row r="259" spans="1:8" x14ac:dyDescent="0.2">
      <c r="A259" s="360" t="s">
        <v>464</v>
      </c>
      <c r="B259" s="347" t="s">
        <v>637</v>
      </c>
      <c r="C259" s="361">
        <v>1787122</v>
      </c>
      <c r="D259" s="362">
        <v>3.7941615408507712E-3</v>
      </c>
      <c r="E259" s="362">
        <v>-1.9300408880459918E-2</v>
      </c>
      <c r="F259" s="359">
        <v>6755</v>
      </c>
      <c r="G259" s="349">
        <v>1</v>
      </c>
      <c r="H259" s="349">
        <v>6755</v>
      </c>
    </row>
    <row r="260" spans="1:8" x14ac:dyDescent="0.2">
      <c r="A260" s="360" t="s">
        <v>54</v>
      </c>
      <c r="B260" s="347" t="s">
        <v>638</v>
      </c>
      <c r="C260" s="361">
        <v>1800733</v>
      </c>
      <c r="D260" s="362">
        <v>7.6161560318770416E-3</v>
      </c>
      <c r="E260" s="362">
        <v>-2.0257719674901531E-2</v>
      </c>
      <c r="F260" s="359">
        <v>13611</v>
      </c>
      <c r="G260" s="349">
        <v>2</v>
      </c>
      <c r="H260" s="349">
        <v>20366</v>
      </c>
    </row>
    <row r="261" spans="1:8" x14ac:dyDescent="0.2">
      <c r="A261" s="360" t="s">
        <v>54</v>
      </c>
      <c r="B261" s="347" t="s">
        <v>592</v>
      </c>
      <c r="C261" s="361">
        <v>1803619</v>
      </c>
      <c r="D261" s="362">
        <v>1.6026806861428877E-3</v>
      </c>
      <c r="E261" s="362">
        <v>-1.5459567453082523E-2</v>
      </c>
      <c r="F261" s="359">
        <v>2886</v>
      </c>
      <c r="G261" s="349">
        <v>3</v>
      </c>
      <c r="H261" s="349">
        <v>23252</v>
      </c>
    </row>
    <row r="262" spans="1:8" x14ac:dyDescent="0.2">
      <c r="A262" s="360" t="s">
        <v>54</v>
      </c>
      <c r="B262" s="347" t="s">
        <v>632</v>
      </c>
      <c r="C262" s="361">
        <v>1810884</v>
      </c>
      <c r="D262" s="362">
        <v>4.0280125680645096E-3</v>
      </c>
      <c r="E262" s="362">
        <v>9.5267296430194826E-3</v>
      </c>
      <c r="F262" s="359">
        <v>7265</v>
      </c>
      <c r="G262" s="349">
        <v>4</v>
      </c>
      <c r="H262" s="349">
        <v>30517</v>
      </c>
    </row>
    <row r="263" spans="1:8" x14ac:dyDescent="0.2">
      <c r="A263" s="360" t="s">
        <v>54</v>
      </c>
      <c r="B263" s="347" t="s">
        <v>636</v>
      </c>
      <c r="C263" s="361">
        <v>1815607</v>
      </c>
      <c r="D263" s="362">
        <v>2.608118465898368E-3</v>
      </c>
      <c r="E263" s="362">
        <v>2.5578933573741303E-2</v>
      </c>
      <c r="F263" s="359">
        <v>4723</v>
      </c>
      <c r="G263" s="349">
        <v>5</v>
      </c>
      <c r="H263" s="349">
        <v>35240</v>
      </c>
    </row>
    <row r="264" spans="1:8" x14ac:dyDescent="0.2">
      <c r="A264" s="360" t="s">
        <v>54</v>
      </c>
      <c r="B264" s="347" t="s">
        <v>639</v>
      </c>
      <c r="C264" s="361">
        <v>1820785</v>
      </c>
      <c r="D264" s="362">
        <v>2.8519387730934209E-3</v>
      </c>
      <c r="E264" s="362">
        <v>3.703229076784198E-2</v>
      </c>
      <c r="F264" s="359">
        <v>5178</v>
      </c>
      <c r="G264" s="349">
        <v>6</v>
      </c>
      <c r="H264" s="349">
        <v>40418</v>
      </c>
    </row>
    <row r="265" spans="1:8" x14ac:dyDescent="0.2">
      <c r="A265" s="360" t="s">
        <v>54</v>
      </c>
      <c r="B265" s="347" t="s">
        <v>640</v>
      </c>
      <c r="C265" s="361">
        <v>1826575</v>
      </c>
      <c r="D265" s="362">
        <v>3.1799471107241128E-3</v>
      </c>
      <c r="E265" s="362">
        <v>4.8168434583260478E-2</v>
      </c>
      <c r="F265" s="359">
        <v>5790</v>
      </c>
      <c r="G265" s="349">
        <v>7</v>
      </c>
      <c r="H265" s="349">
        <v>46208</v>
      </c>
    </row>
    <row r="266" spans="1:8" x14ac:dyDescent="0.2">
      <c r="A266" s="360" t="s">
        <v>54</v>
      </c>
      <c r="B266" s="347" t="s">
        <v>641</v>
      </c>
      <c r="C266" s="361">
        <v>1837975</v>
      </c>
      <c r="D266" s="362">
        <v>6.2411891107674311E-3</v>
      </c>
      <c r="E266" s="362">
        <v>4.5197145742725597E-2</v>
      </c>
      <c r="F266" s="359">
        <v>11400</v>
      </c>
      <c r="G266" s="349">
        <v>8</v>
      </c>
      <c r="H266" s="349">
        <v>57608</v>
      </c>
    </row>
    <row r="267" spans="1:8" x14ac:dyDescent="0.2">
      <c r="A267" s="360" t="s">
        <v>54</v>
      </c>
      <c r="B267" s="347" t="s">
        <v>642</v>
      </c>
      <c r="C267" s="361">
        <v>1847731</v>
      </c>
      <c r="D267" s="362">
        <v>5.3080156150111524E-3</v>
      </c>
      <c r="E267" s="362">
        <v>4.4115793928893643E-2</v>
      </c>
      <c r="F267" s="359">
        <v>9756</v>
      </c>
      <c r="G267" s="349">
        <v>9</v>
      </c>
      <c r="H267" s="349">
        <v>67364</v>
      </c>
    </row>
    <row r="268" spans="1:8" x14ac:dyDescent="0.2">
      <c r="A268" s="360" t="s">
        <v>54</v>
      </c>
      <c r="B268" s="347" t="s">
        <v>643</v>
      </c>
      <c r="C268" s="361">
        <v>1858235</v>
      </c>
      <c r="D268" s="362">
        <v>5.6848101807027707E-3</v>
      </c>
      <c r="E268" s="362">
        <v>3.9087217488455783E-2</v>
      </c>
      <c r="F268" s="359">
        <v>10504</v>
      </c>
      <c r="G268" s="349">
        <v>10</v>
      </c>
      <c r="H268" s="349">
        <v>77868</v>
      </c>
    </row>
    <row r="269" spans="1:8" x14ac:dyDescent="0.2">
      <c r="A269" s="360" t="s">
        <v>54</v>
      </c>
      <c r="B269" s="347" t="s">
        <v>644</v>
      </c>
      <c r="C269" s="361">
        <v>1873476</v>
      </c>
      <c r="D269" s="362">
        <v>8.2018689778202702E-3</v>
      </c>
      <c r="E269" s="362">
        <v>3.7782180938131571E-2</v>
      </c>
      <c r="F269" s="359">
        <v>15241</v>
      </c>
      <c r="G269" s="349">
        <v>11</v>
      </c>
      <c r="H269" s="349">
        <v>93109</v>
      </c>
    </row>
    <row r="270" spans="1:8" x14ac:dyDescent="0.2">
      <c r="A270" s="360" t="s">
        <v>54</v>
      </c>
      <c r="B270" s="347" t="s">
        <v>645</v>
      </c>
      <c r="C270" s="361">
        <v>1849999</v>
      </c>
      <c r="D270" s="362">
        <v>-1.253125206834782E-2</v>
      </c>
      <c r="E270" s="362">
        <v>3.911103721873066E-2</v>
      </c>
      <c r="F270" s="359">
        <v>-23477</v>
      </c>
      <c r="G270" s="349">
        <v>12</v>
      </c>
      <c r="H270" s="349">
        <v>69632</v>
      </c>
    </row>
    <row r="271" spans="1:8" x14ac:dyDescent="0.2">
      <c r="A271" s="360" t="s">
        <v>779</v>
      </c>
      <c r="B271" s="347" t="s">
        <v>637</v>
      </c>
      <c r="C271" s="361">
        <v>1861159</v>
      </c>
      <c r="D271" s="362">
        <v>6.0324356932084378E-3</v>
      </c>
      <c r="E271" s="362">
        <v>4.1428061430613061E-2</v>
      </c>
      <c r="F271" s="359">
        <v>11160</v>
      </c>
      <c r="G271" s="349">
        <v>1</v>
      </c>
      <c r="H271" s="349">
        <v>11160</v>
      </c>
    </row>
    <row r="272" spans="1:8" x14ac:dyDescent="0.2">
      <c r="A272" s="347" t="s">
        <v>54</v>
      </c>
      <c r="B272" s="347" t="s">
        <v>638</v>
      </c>
      <c r="C272" s="361">
        <v>1874622</v>
      </c>
      <c r="D272" s="362">
        <v>7.2336646143613681E-3</v>
      </c>
      <c r="E272" s="362">
        <v>4.1032735002912712E-2</v>
      </c>
      <c r="F272" s="359">
        <v>13463</v>
      </c>
      <c r="G272" s="349">
        <v>2</v>
      </c>
      <c r="H272" s="349">
        <v>24623</v>
      </c>
    </row>
    <row r="273" spans="1:8" x14ac:dyDescent="0.2">
      <c r="A273" s="347" t="s">
        <v>54</v>
      </c>
      <c r="B273" s="347" t="s">
        <v>592</v>
      </c>
      <c r="C273" s="361">
        <v>1886776</v>
      </c>
      <c r="D273" s="362">
        <v>6.483440394916995E-3</v>
      </c>
      <c r="E273" s="362">
        <v>4.6105635391953559E-2</v>
      </c>
      <c r="F273" s="359">
        <v>12154</v>
      </c>
      <c r="G273" s="347">
        <v>3</v>
      </c>
      <c r="H273" s="349">
        <v>36777</v>
      </c>
    </row>
    <row r="274" spans="1:8" x14ac:dyDescent="0.2">
      <c r="A274" s="347" t="s">
        <v>54</v>
      </c>
      <c r="B274" s="347" t="s">
        <v>632</v>
      </c>
      <c r="C274" s="361">
        <v>1884715</v>
      </c>
      <c r="D274" s="362">
        <v>-1.092339525200714E-3</v>
      </c>
      <c r="E274" s="362">
        <v>4.0770695417265745E-2</v>
      </c>
      <c r="F274" s="359">
        <v>-2061</v>
      </c>
      <c r="G274" s="347">
        <v>4</v>
      </c>
      <c r="H274" s="349">
        <v>34716</v>
      </c>
    </row>
    <row r="275" spans="1:8" x14ac:dyDescent="0.2">
      <c r="A275" s="347" t="s">
        <v>54</v>
      </c>
      <c r="B275" s="347" t="s">
        <v>636</v>
      </c>
      <c r="C275" s="361">
        <v>1888232</v>
      </c>
      <c r="D275" s="349">
        <v>1.8660646304613504E-3</v>
      </c>
      <c r="E275" s="349">
        <v>4.0000396561590712E-2</v>
      </c>
      <c r="F275" s="359">
        <v>3517</v>
      </c>
      <c r="G275" s="347">
        <v>5</v>
      </c>
      <c r="H275" s="347">
        <v>38233</v>
      </c>
    </row>
    <row r="276" spans="1:8" x14ac:dyDescent="0.2">
      <c r="A276" s="347" t="s">
        <v>54</v>
      </c>
      <c r="B276" s="347" t="s">
        <v>639</v>
      </c>
      <c r="C276" s="361">
        <v>1896755</v>
      </c>
      <c r="D276" s="349">
        <v>4.5137461922051259E-3</v>
      </c>
      <c r="E276" s="349">
        <v>4.1723762003751164E-2</v>
      </c>
      <c r="F276" s="359">
        <v>8523</v>
      </c>
      <c r="G276" s="347">
        <v>6</v>
      </c>
      <c r="H276" s="347">
        <v>46756</v>
      </c>
    </row>
    <row r="277" spans="1:8" x14ac:dyDescent="0.2">
      <c r="A277" s="347" t="s">
        <v>54</v>
      </c>
      <c r="B277" s="347" t="s">
        <v>640</v>
      </c>
      <c r="C277" s="361">
        <v>1896517</v>
      </c>
      <c r="D277" s="349">
        <v>-1.2547746018853889E-4</v>
      </c>
      <c r="E277" s="349">
        <v>3.8291337612745169E-2</v>
      </c>
      <c r="F277" s="359">
        <v>-238</v>
      </c>
      <c r="G277" s="347">
        <v>7</v>
      </c>
      <c r="H277" s="347">
        <v>46518</v>
      </c>
    </row>
    <row r="278" spans="1:8" x14ac:dyDescent="0.2">
      <c r="A278" s="347" t="s">
        <v>54</v>
      </c>
      <c r="B278" s="347" t="s">
        <v>641</v>
      </c>
      <c r="C278" s="361">
        <v>1910627</v>
      </c>
      <c r="D278" s="349">
        <v>7.4399544006196194E-3</v>
      </c>
      <c r="E278" s="349">
        <v>3.9528285205185032E-2</v>
      </c>
      <c r="F278" s="359">
        <v>14110</v>
      </c>
      <c r="G278" s="347">
        <v>8</v>
      </c>
      <c r="H278" s="347">
        <v>60628</v>
      </c>
    </row>
    <row r="279" spans="1:8" x14ac:dyDescent="0.2">
      <c r="A279" s="347" t="s">
        <v>54</v>
      </c>
      <c r="B279" s="347" t="s">
        <v>642</v>
      </c>
      <c r="C279" s="361">
        <v>1927647</v>
      </c>
      <c r="D279" s="349">
        <v>8.9080704920425635E-3</v>
      </c>
      <c r="E279" s="349">
        <v>4.3250884463160499E-2</v>
      </c>
      <c r="F279" s="359">
        <v>17020</v>
      </c>
      <c r="G279" s="347">
        <v>9</v>
      </c>
      <c r="H279" s="347">
        <v>77648</v>
      </c>
    </row>
    <row r="280" spans="1:8" x14ac:dyDescent="0.2">
      <c r="A280" s="347" t="s">
        <v>54</v>
      </c>
      <c r="B280" s="347" t="s">
        <v>643</v>
      </c>
      <c r="C280" s="361">
        <v>1950941</v>
      </c>
      <c r="D280" s="349">
        <v>1.2084162712363788E-2</v>
      </c>
      <c r="E280" s="349">
        <v>4.9889276652307135E-2</v>
      </c>
      <c r="F280" s="359">
        <v>23294</v>
      </c>
      <c r="G280" s="347">
        <v>10</v>
      </c>
      <c r="H280" s="347">
        <v>100942</v>
      </c>
    </row>
    <row r="281" spans="1:8" x14ac:dyDescent="0.2">
      <c r="A281" s="347" t="s">
        <v>54</v>
      </c>
      <c r="B281" s="347" t="s">
        <v>644</v>
      </c>
      <c r="C281" s="361">
        <v>1960510</v>
      </c>
      <c r="D281" s="349">
        <v>4.9048126006885351E-3</v>
      </c>
      <c r="E281" s="349">
        <v>4.6455892682905953E-2</v>
      </c>
      <c r="F281" s="359">
        <v>9569</v>
      </c>
      <c r="G281" s="347">
        <v>11</v>
      </c>
      <c r="H281" s="347">
        <v>110511</v>
      </c>
    </row>
    <row r="282" spans="1:8" x14ac:dyDescent="0.2">
      <c r="A282" s="347" t="s">
        <v>54</v>
      </c>
      <c r="B282" s="347" t="s">
        <v>645</v>
      </c>
      <c r="C282" s="361">
        <v>1932962</v>
      </c>
      <c r="D282" s="349">
        <v>-1.4051445797267026E-2</v>
      </c>
      <c r="E282" s="349">
        <v>4.4844889105345453E-2</v>
      </c>
      <c r="F282" s="359">
        <v>-27548</v>
      </c>
      <c r="G282" s="347">
        <v>12</v>
      </c>
      <c r="H282" s="347">
        <v>82963</v>
      </c>
    </row>
    <row r="283" spans="1:8" x14ac:dyDescent="0.2">
      <c r="A283" s="347" t="s">
        <v>1237</v>
      </c>
      <c r="B283" s="347" t="s">
        <v>637</v>
      </c>
      <c r="C283" s="361">
        <v>1951256</v>
      </c>
      <c r="D283" s="349">
        <v>9.464231578272031E-3</v>
      </c>
      <c r="E283" s="349">
        <v>4.8409082727483232E-2</v>
      </c>
      <c r="F283" s="359">
        <v>18294</v>
      </c>
      <c r="G283" s="347">
        <v>1</v>
      </c>
      <c r="H283" s="347">
        <v>18294</v>
      </c>
    </row>
    <row r="284" spans="1:8" x14ac:dyDescent="0.2">
      <c r="A284" s="347" t="s">
        <v>54</v>
      </c>
      <c r="B284" s="347" t="s">
        <v>638</v>
      </c>
      <c r="C284" s="361">
        <v>1964519</v>
      </c>
      <c r="D284" s="349">
        <v>6.7971603931007429E-3</v>
      </c>
      <c r="E284" s="349">
        <v>4.795473434110975E-2</v>
      </c>
      <c r="F284" s="359">
        <v>13263</v>
      </c>
      <c r="G284" s="347">
        <v>2</v>
      </c>
      <c r="H284" s="347">
        <v>31557</v>
      </c>
    </row>
    <row r="285" spans="1:8" x14ac:dyDescent="0.2">
      <c r="C285" s="361"/>
      <c r="F285" s="359"/>
      <c r="G285" s="347"/>
    </row>
    <row r="286" spans="1:8" x14ac:dyDescent="0.2">
      <c r="C286" s="361"/>
      <c r="F286" s="359"/>
      <c r="G286" s="347"/>
    </row>
    <row r="287" spans="1:8" x14ac:dyDescent="0.2">
      <c r="C287" s="361"/>
      <c r="F287" s="359"/>
      <c r="G287" s="347"/>
    </row>
    <row r="288" spans="1:8" x14ac:dyDescent="0.2">
      <c r="C288" s="361"/>
      <c r="F288" s="359"/>
      <c r="G288" s="347"/>
    </row>
    <row r="289" spans="3:7" x14ac:dyDescent="0.2">
      <c r="C289" s="361"/>
      <c r="F289" s="359"/>
      <c r="G289" s="347"/>
    </row>
    <row r="290" spans="3:7" x14ac:dyDescent="0.2">
      <c r="C290" s="361"/>
      <c r="F290" s="359"/>
      <c r="G290" s="347"/>
    </row>
    <row r="291" spans="3:7" x14ac:dyDescent="0.2">
      <c r="C291" s="361"/>
      <c r="F291" s="359"/>
      <c r="G291" s="347"/>
    </row>
    <row r="292" spans="3:7" x14ac:dyDescent="0.2">
      <c r="C292" s="361"/>
      <c r="F292" s="359"/>
      <c r="G292" s="347"/>
    </row>
    <row r="293" spans="3:7" x14ac:dyDescent="0.2">
      <c r="C293" s="361"/>
      <c r="F293" s="359"/>
      <c r="G293" s="347"/>
    </row>
    <row r="294" spans="3:7" x14ac:dyDescent="0.2">
      <c r="C294" s="361"/>
      <c r="F294" s="359"/>
      <c r="G294" s="347"/>
    </row>
    <row r="295" spans="3:7" x14ac:dyDescent="0.2">
      <c r="C295" s="361"/>
      <c r="F295" s="359"/>
      <c r="G295" s="347"/>
    </row>
    <row r="296" spans="3:7" x14ac:dyDescent="0.2">
      <c r="C296" s="361"/>
      <c r="F296" s="359"/>
      <c r="G296" s="347"/>
    </row>
    <row r="297" spans="3:7" x14ac:dyDescent="0.2">
      <c r="C297" s="361"/>
      <c r="F297" s="359"/>
      <c r="G297" s="347"/>
    </row>
    <row r="298" spans="3:7" x14ac:dyDescent="0.2">
      <c r="C298" s="361"/>
      <c r="F298" s="359"/>
      <c r="G298" s="347"/>
    </row>
    <row r="299" spans="3:7" x14ac:dyDescent="0.2">
      <c r="C299" s="361"/>
      <c r="F299" s="359"/>
      <c r="G299" s="347"/>
    </row>
    <row r="300" spans="3:7" x14ac:dyDescent="0.2">
      <c r="C300" s="361"/>
      <c r="F300" s="359"/>
      <c r="G300" s="347"/>
    </row>
    <row r="301" spans="3:7" x14ac:dyDescent="0.2">
      <c r="C301" s="361"/>
      <c r="F301" s="359"/>
      <c r="G301" s="347"/>
    </row>
    <row r="302" spans="3:7" x14ac:dyDescent="0.2">
      <c r="C302" s="361"/>
      <c r="F302" s="359"/>
      <c r="G302" s="347"/>
    </row>
    <row r="303" spans="3:7" x14ac:dyDescent="0.2">
      <c r="C303" s="361"/>
      <c r="F303" s="359"/>
      <c r="G303" s="347"/>
    </row>
    <row r="304" spans="3:7" x14ac:dyDescent="0.2">
      <c r="C304" s="361"/>
      <c r="F304" s="359"/>
      <c r="G304" s="347"/>
    </row>
    <row r="305" spans="3:7" x14ac:dyDescent="0.2">
      <c r="C305" s="361"/>
      <c r="F305" s="359"/>
      <c r="G305" s="347"/>
    </row>
    <row r="306" spans="3:7" x14ac:dyDescent="0.2">
      <c r="C306" s="361"/>
      <c r="F306" s="359"/>
      <c r="G306" s="347"/>
    </row>
    <row r="307" spans="3:7" x14ac:dyDescent="0.2">
      <c r="C307" s="361"/>
      <c r="F307" s="359"/>
      <c r="G307" s="347"/>
    </row>
    <row r="308" spans="3:7" x14ac:dyDescent="0.2">
      <c r="C308" s="361"/>
      <c r="F308" s="359"/>
      <c r="G308" s="347"/>
    </row>
    <row r="309" spans="3:7" x14ac:dyDescent="0.2">
      <c r="C309" s="361"/>
      <c r="F309" s="359"/>
      <c r="G309" s="347"/>
    </row>
    <row r="310" spans="3:7" x14ac:dyDescent="0.2">
      <c r="C310" s="361"/>
      <c r="F310" s="359"/>
      <c r="G310" s="347"/>
    </row>
    <row r="311" spans="3:7" x14ac:dyDescent="0.2">
      <c r="C311" s="361"/>
      <c r="F311" s="359"/>
      <c r="G311" s="347"/>
    </row>
    <row r="312" spans="3:7" x14ac:dyDescent="0.2">
      <c r="C312" s="361"/>
      <c r="F312" s="359"/>
      <c r="G312" s="347"/>
    </row>
    <row r="313" spans="3:7" x14ac:dyDescent="0.2">
      <c r="C313" s="361"/>
      <c r="F313" s="359"/>
      <c r="G313" s="347"/>
    </row>
    <row r="314" spans="3:7" x14ac:dyDescent="0.2">
      <c r="C314" s="361"/>
      <c r="F314" s="359"/>
      <c r="G314" s="347"/>
    </row>
    <row r="315" spans="3:7" x14ac:dyDescent="0.2">
      <c r="C315" s="361"/>
      <c r="F315" s="359"/>
      <c r="G315" s="347"/>
    </row>
    <row r="316" spans="3:7" x14ac:dyDescent="0.2">
      <c r="C316" s="361"/>
      <c r="F316" s="359"/>
      <c r="G316" s="347"/>
    </row>
    <row r="317" spans="3:7" x14ac:dyDescent="0.2">
      <c r="C317" s="361"/>
      <c r="F317" s="359"/>
      <c r="G317" s="347"/>
    </row>
    <row r="318" spans="3:7" x14ac:dyDescent="0.2">
      <c r="C318" s="361"/>
      <c r="F318" s="359"/>
      <c r="G318" s="347"/>
    </row>
    <row r="319" spans="3:7" x14ac:dyDescent="0.2">
      <c r="C319" s="361"/>
      <c r="F319" s="359"/>
      <c r="G319" s="347"/>
    </row>
    <row r="320" spans="3:7" x14ac:dyDescent="0.2">
      <c r="C320" s="361"/>
      <c r="F320" s="359"/>
      <c r="G320" s="347"/>
    </row>
    <row r="321" spans="3:7" x14ac:dyDescent="0.2">
      <c r="C321" s="361"/>
      <c r="F321" s="359"/>
      <c r="G321" s="347"/>
    </row>
    <row r="322" spans="3:7" x14ac:dyDescent="0.2">
      <c r="C322" s="361"/>
      <c r="F322" s="359"/>
      <c r="G322" s="347"/>
    </row>
    <row r="323" spans="3:7" x14ac:dyDescent="0.2">
      <c r="C323" s="361"/>
      <c r="F323" s="359"/>
      <c r="G323" s="347"/>
    </row>
    <row r="324" spans="3:7" x14ac:dyDescent="0.2">
      <c r="C324" s="361"/>
      <c r="F324" s="359"/>
      <c r="G324" s="347"/>
    </row>
    <row r="325" spans="3:7" x14ac:dyDescent="0.2">
      <c r="C325" s="361"/>
      <c r="F325" s="359"/>
      <c r="G325" s="347"/>
    </row>
    <row r="326" spans="3:7" x14ac:dyDescent="0.2">
      <c r="C326" s="361"/>
      <c r="F326" s="359"/>
      <c r="G326" s="347"/>
    </row>
    <row r="327" spans="3:7" x14ac:dyDescent="0.2">
      <c r="C327" s="361"/>
      <c r="F327" s="359"/>
      <c r="G327" s="347"/>
    </row>
    <row r="328" spans="3:7" x14ac:dyDescent="0.2">
      <c r="C328" s="361"/>
      <c r="F328" s="359"/>
      <c r="G328" s="347"/>
    </row>
    <row r="329" spans="3:7" x14ac:dyDescent="0.2">
      <c r="C329" s="361"/>
      <c r="F329" s="359"/>
      <c r="G329" s="347"/>
    </row>
    <row r="330" spans="3:7" x14ac:dyDescent="0.2">
      <c r="C330" s="361"/>
      <c r="F330" s="359"/>
      <c r="G330" s="347"/>
    </row>
    <row r="331" spans="3:7" x14ac:dyDescent="0.2">
      <c r="C331" s="361"/>
      <c r="F331" s="359"/>
      <c r="G331" s="347"/>
    </row>
    <row r="332" spans="3:7" x14ac:dyDescent="0.2">
      <c r="C332" s="361"/>
      <c r="F332" s="359"/>
      <c r="G332" s="347"/>
    </row>
    <row r="333" spans="3:7" x14ac:dyDescent="0.2">
      <c r="C333" s="361"/>
      <c r="F333" s="359"/>
      <c r="G333" s="347"/>
    </row>
    <row r="334" spans="3:7" x14ac:dyDescent="0.2">
      <c r="C334" s="361"/>
      <c r="F334" s="359"/>
      <c r="G334" s="347"/>
    </row>
    <row r="335" spans="3:7" x14ac:dyDescent="0.2">
      <c r="C335" s="361"/>
      <c r="F335" s="359"/>
      <c r="G335" s="347"/>
    </row>
    <row r="336" spans="3:7" x14ac:dyDescent="0.2">
      <c r="C336" s="361"/>
      <c r="F336" s="359"/>
      <c r="G336" s="347"/>
    </row>
    <row r="337" spans="3:7" x14ac:dyDescent="0.2">
      <c r="C337" s="361"/>
      <c r="F337" s="359"/>
      <c r="G337" s="347"/>
    </row>
    <row r="338" spans="3:7" x14ac:dyDescent="0.2">
      <c r="C338" s="361"/>
      <c r="F338" s="359"/>
      <c r="G338" s="347"/>
    </row>
    <row r="339" spans="3:7" x14ac:dyDescent="0.2">
      <c r="C339" s="361"/>
      <c r="F339" s="359"/>
      <c r="G339" s="347"/>
    </row>
    <row r="340" spans="3:7" x14ac:dyDescent="0.2">
      <c r="C340" s="361"/>
      <c r="F340" s="359"/>
      <c r="G340" s="347"/>
    </row>
    <row r="341" spans="3:7" x14ac:dyDescent="0.2">
      <c r="C341" s="361"/>
      <c r="F341" s="359"/>
      <c r="G341" s="347"/>
    </row>
    <row r="342" spans="3:7" x14ac:dyDescent="0.2">
      <c r="C342" s="361"/>
      <c r="F342" s="359"/>
      <c r="G342" s="347"/>
    </row>
    <row r="343" spans="3:7" x14ac:dyDescent="0.2">
      <c r="C343" s="361"/>
      <c r="F343" s="359"/>
      <c r="G343" s="347"/>
    </row>
    <row r="344" spans="3:7" x14ac:dyDescent="0.2">
      <c r="C344" s="361"/>
      <c r="F344" s="359"/>
      <c r="G344" s="347"/>
    </row>
    <row r="345" spans="3:7" x14ac:dyDescent="0.2">
      <c r="C345" s="361"/>
      <c r="F345" s="359"/>
      <c r="G345" s="347"/>
    </row>
    <row r="346" spans="3:7" x14ac:dyDescent="0.2">
      <c r="C346" s="361"/>
      <c r="F346" s="359"/>
      <c r="G346" s="347"/>
    </row>
    <row r="347" spans="3:7" x14ac:dyDescent="0.2">
      <c r="C347" s="361"/>
      <c r="F347" s="359"/>
      <c r="G347" s="347"/>
    </row>
    <row r="348" spans="3:7" x14ac:dyDescent="0.2">
      <c r="C348" s="361"/>
      <c r="F348" s="359"/>
      <c r="G348" s="347"/>
    </row>
    <row r="349" spans="3:7" x14ac:dyDescent="0.2">
      <c r="C349" s="361"/>
      <c r="F349" s="359"/>
      <c r="G349" s="347"/>
    </row>
    <row r="350" spans="3:7" x14ac:dyDescent="0.2">
      <c r="C350" s="361"/>
      <c r="F350" s="359"/>
      <c r="G350" s="347"/>
    </row>
    <row r="351" spans="3:7" x14ac:dyDescent="0.2">
      <c r="C351" s="361"/>
      <c r="F351" s="359"/>
      <c r="G351" s="347"/>
    </row>
    <row r="352" spans="3:7" x14ac:dyDescent="0.2">
      <c r="C352" s="361"/>
      <c r="F352" s="359"/>
      <c r="G352" s="347"/>
    </row>
    <row r="353" spans="3:7" x14ac:dyDescent="0.2">
      <c r="C353" s="361"/>
      <c r="F353" s="359"/>
      <c r="G353" s="347"/>
    </row>
    <row r="354" spans="3:7" x14ac:dyDescent="0.2">
      <c r="C354" s="361"/>
      <c r="F354" s="359"/>
      <c r="G354" s="347"/>
    </row>
    <row r="355" spans="3:7" x14ac:dyDescent="0.2">
      <c r="C355" s="361"/>
      <c r="F355" s="359"/>
      <c r="G355" s="347"/>
    </row>
    <row r="356" spans="3:7" x14ac:dyDescent="0.2">
      <c r="C356" s="361"/>
      <c r="F356" s="359"/>
      <c r="G356" s="347"/>
    </row>
    <row r="357" spans="3:7" x14ac:dyDescent="0.2">
      <c r="C357" s="361"/>
      <c r="F357" s="359"/>
      <c r="G357" s="347"/>
    </row>
    <row r="358" spans="3:7" x14ac:dyDescent="0.2">
      <c r="C358" s="361"/>
      <c r="F358" s="359"/>
      <c r="G358" s="347"/>
    </row>
    <row r="359" spans="3:7" x14ac:dyDescent="0.2">
      <c r="C359" s="361"/>
      <c r="F359" s="359"/>
      <c r="G359" s="347"/>
    </row>
    <row r="360" spans="3:7" x14ac:dyDescent="0.2">
      <c r="C360" s="361"/>
      <c r="F360" s="359"/>
      <c r="G360" s="347"/>
    </row>
    <row r="361" spans="3:7" x14ac:dyDescent="0.2">
      <c r="C361" s="361"/>
      <c r="F361" s="359"/>
      <c r="G361" s="347"/>
    </row>
    <row r="362" spans="3:7" x14ac:dyDescent="0.2">
      <c r="C362" s="361"/>
      <c r="F362" s="359"/>
      <c r="G362" s="347"/>
    </row>
    <row r="363" spans="3:7" x14ac:dyDescent="0.2">
      <c r="C363" s="361"/>
      <c r="F363" s="359"/>
      <c r="G363" s="347"/>
    </row>
    <row r="364" spans="3:7" x14ac:dyDescent="0.2">
      <c r="C364" s="361"/>
      <c r="F364" s="359"/>
      <c r="G364" s="347"/>
    </row>
    <row r="365" spans="3:7" x14ac:dyDescent="0.2">
      <c r="C365" s="361"/>
      <c r="F365" s="359"/>
      <c r="G365" s="347"/>
    </row>
    <row r="366" spans="3:7" x14ac:dyDescent="0.2">
      <c r="C366" s="361"/>
      <c r="F366" s="359"/>
      <c r="G366" s="347"/>
    </row>
    <row r="367" spans="3:7" x14ac:dyDescent="0.2">
      <c r="C367" s="361"/>
      <c r="F367" s="359"/>
      <c r="G367" s="347"/>
    </row>
    <row r="368" spans="3:7" x14ac:dyDescent="0.2">
      <c r="C368" s="361"/>
      <c r="F368" s="359"/>
      <c r="G368" s="347"/>
    </row>
    <row r="369" spans="3:7" x14ac:dyDescent="0.2">
      <c r="C369" s="361"/>
      <c r="F369" s="359"/>
      <c r="G369" s="347"/>
    </row>
    <row r="370" spans="3:7" x14ac:dyDescent="0.2">
      <c r="C370" s="361"/>
      <c r="F370" s="359"/>
      <c r="G370" s="347"/>
    </row>
    <row r="371" spans="3:7" x14ac:dyDescent="0.2">
      <c r="C371" s="361"/>
      <c r="F371" s="359"/>
      <c r="G371" s="347"/>
    </row>
    <row r="372" spans="3:7" x14ac:dyDescent="0.2">
      <c r="C372" s="361"/>
      <c r="F372" s="359"/>
      <c r="G372" s="347"/>
    </row>
    <row r="373" spans="3:7" x14ac:dyDescent="0.2">
      <c r="C373" s="361"/>
      <c r="F373" s="359"/>
      <c r="G373" s="347"/>
    </row>
    <row r="374" spans="3:7" x14ac:dyDescent="0.2">
      <c r="C374" s="361"/>
      <c r="F374" s="359"/>
      <c r="G374" s="347"/>
    </row>
    <row r="375" spans="3:7" x14ac:dyDescent="0.2">
      <c r="C375" s="361"/>
      <c r="F375" s="359"/>
      <c r="G375" s="347"/>
    </row>
    <row r="376" spans="3:7" x14ac:dyDescent="0.2">
      <c r="C376" s="361"/>
      <c r="F376" s="359"/>
      <c r="G376" s="347"/>
    </row>
    <row r="377" spans="3:7" x14ac:dyDescent="0.2">
      <c r="C377" s="361"/>
      <c r="F377" s="359"/>
      <c r="G377" s="347"/>
    </row>
    <row r="378" spans="3:7" x14ac:dyDescent="0.2">
      <c r="C378" s="361"/>
      <c r="F378" s="359"/>
      <c r="G378" s="347"/>
    </row>
    <row r="379" spans="3:7" x14ac:dyDescent="0.2">
      <c r="C379" s="361"/>
      <c r="F379" s="359"/>
      <c r="G379" s="347"/>
    </row>
    <row r="380" spans="3:7" x14ac:dyDescent="0.2">
      <c r="C380" s="361"/>
      <c r="F380" s="359"/>
      <c r="G380" s="347"/>
    </row>
    <row r="381" spans="3:7" x14ac:dyDescent="0.2">
      <c r="C381" s="361"/>
      <c r="F381" s="359"/>
      <c r="G381" s="347"/>
    </row>
    <row r="382" spans="3:7" x14ac:dyDescent="0.2">
      <c r="C382" s="361"/>
      <c r="F382" s="359"/>
      <c r="G382" s="347"/>
    </row>
    <row r="383" spans="3:7" x14ac:dyDescent="0.2">
      <c r="C383" s="361"/>
      <c r="F383" s="359"/>
      <c r="G383" s="347"/>
    </row>
    <row r="384" spans="3:7" x14ac:dyDescent="0.2">
      <c r="C384" s="361"/>
      <c r="F384" s="359"/>
      <c r="G384" s="347"/>
    </row>
    <row r="385" spans="3:7" x14ac:dyDescent="0.2">
      <c r="C385" s="361"/>
      <c r="F385" s="359"/>
      <c r="G385" s="347"/>
    </row>
    <row r="386" spans="3:7" x14ac:dyDescent="0.2">
      <c r="C386" s="361"/>
      <c r="F386" s="359"/>
      <c r="G386" s="347"/>
    </row>
    <row r="387" spans="3:7" x14ac:dyDescent="0.2">
      <c r="C387" s="361"/>
      <c r="F387" s="359"/>
      <c r="G387" s="347"/>
    </row>
    <row r="388" spans="3:7" x14ac:dyDescent="0.2">
      <c r="C388" s="361"/>
      <c r="F388" s="359"/>
      <c r="G388" s="347"/>
    </row>
    <row r="389" spans="3:7" x14ac:dyDescent="0.2">
      <c r="C389" s="361"/>
      <c r="F389" s="359"/>
      <c r="G389" s="347"/>
    </row>
    <row r="390" spans="3:7" x14ac:dyDescent="0.2">
      <c r="C390" s="361"/>
      <c r="F390" s="359"/>
      <c r="G390" s="347"/>
    </row>
    <row r="391" spans="3:7" x14ac:dyDescent="0.2">
      <c r="C391" s="361"/>
      <c r="F391" s="359"/>
      <c r="G391" s="347"/>
    </row>
    <row r="392" spans="3:7" x14ac:dyDescent="0.2">
      <c r="C392" s="361"/>
      <c r="F392" s="359"/>
      <c r="G392" s="347"/>
    </row>
    <row r="393" spans="3:7" x14ac:dyDescent="0.2">
      <c r="C393" s="361"/>
      <c r="F393" s="359"/>
      <c r="G393" s="347"/>
    </row>
    <row r="394" spans="3:7" x14ac:dyDescent="0.2">
      <c r="C394" s="361"/>
      <c r="F394" s="359"/>
      <c r="G394" s="347"/>
    </row>
    <row r="395" spans="3:7" x14ac:dyDescent="0.2">
      <c r="C395" s="361"/>
      <c r="F395" s="359"/>
      <c r="G395" s="347"/>
    </row>
    <row r="396" spans="3:7" x14ac:dyDescent="0.2">
      <c r="C396" s="361"/>
      <c r="F396" s="359"/>
      <c r="G396" s="347"/>
    </row>
    <row r="397" spans="3:7" x14ac:dyDescent="0.2">
      <c r="C397" s="361"/>
      <c r="F397" s="359"/>
      <c r="G397" s="347"/>
    </row>
    <row r="398" spans="3:7" x14ac:dyDescent="0.2">
      <c r="C398" s="361"/>
      <c r="F398" s="359"/>
      <c r="G398" s="347"/>
    </row>
    <row r="399" spans="3:7" x14ac:dyDescent="0.2">
      <c r="C399" s="361"/>
      <c r="F399" s="359"/>
      <c r="G399" s="347"/>
    </row>
    <row r="400" spans="3:7" x14ac:dyDescent="0.2">
      <c r="C400" s="361"/>
      <c r="F400" s="359"/>
      <c r="G400" s="347"/>
    </row>
    <row r="401" spans="3:7" x14ac:dyDescent="0.2">
      <c r="C401" s="361"/>
      <c r="F401" s="359"/>
      <c r="G401" s="347"/>
    </row>
    <row r="402" spans="3:7" x14ac:dyDescent="0.2">
      <c r="C402" s="361"/>
      <c r="F402" s="359"/>
      <c r="G402" s="347"/>
    </row>
    <row r="403" spans="3:7" x14ac:dyDescent="0.2">
      <c r="C403" s="361"/>
      <c r="F403" s="359"/>
      <c r="G403" s="347"/>
    </row>
    <row r="404" spans="3:7" x14ac:dyDescent="0.2">
      <c r="C404" s="361"/>
      <c r="F404" s="359"/>
      <c r="G404" s="347"/>
    </row>
    <row r="405" spans="3:7" x14ac:dyDescent="0.2">
      <c r="C405" s="361"/>
      <c r="F405" s="359"/>
      <c r="G405" s="347"/>
    </row>
    <row r="406" spans="3:7" x14ac:dyDescent="0.2">
      <c r="C406" s="361"/>
      <c r="F406" s="359"/>
      <c r="G406" s="347"/>
    </row>
    <row r="407" spans="3:7" x14ac:dyDescent="0.2">
      <c r="C407" s="361"/>
      <c r="F407" s="359"/>
      <c r="G407" s="347"/>
    </row>
    <row r="408" spans="3:7" x14ac:dyDescent="0.2">
      <c r="C408" s="361"/>
      <c r="F408" s="359"/>
      <c r="G408" s="347"/>
    </row>
    <row r="409" spans="3:7" x14ac:dyDescent="0.2">
      <c r="C409" s="361"/>
      <c r="F409" s="359"/>
      <c r="G409" s="347"/>
    </row>
    <row r="410" spans="3:7" x14ac:dyDescent="0.2">
      <c r="C410" s="361"/>
      <c r="F410" s="359"/>
      <c r="G410" s="347"/>
    </row>
    <row r="411" spans="3:7" x14ac:dyDescent="0.2">
      <c r="C411" s="361"/>
      <c r="F411" s="359"/>
      <c r="G411" s="347"/>
    </row>
    <row r="412" spans="3:7" x14ac:dyDescent="0.2">
      <c r="C412" s="361"/>
      <c r="F412" s="359"/>
      <c r="G412" s="347"/>
    </row>
    <row r="413" spans="3:7" x14ac:dyDescent="0.2">
      <c r="C413" s="361"/>
      <c r="F413" s="359"/>
      <c r="G413" s="347"/>
    </row>
    <row r="414" spans="3:7" x14ac:dyDescent="0.2">
      <c r="C414" s="361"/>
      <c r="F414" s="359"/>
      <c r="G414" s="347"/>
    </row>
    <row r="415" spans="3:7" x14ac:dyDescent="0.2">
      <c r="C415" s="361"/>
      <c r="F415" s="359"/>
      <c r="G415" s="347"/>
    </row>
    <row r="416" spans="3:7" x14ac:dyDescent="0.2">
      <c r="C416" s="361"/>
      <c r="F416" s="359"/>
      <c r="G416" s="347"/>
    </row>
    <row r="417" spans="3:7" x14ac:dyDescent="0.2">
      <c r="C417" s="361"/>
      <c r="F417" s="359"/>
      <c r="G417" s="347"/>
    </row>
    <row r="418" spans="3:7" x14ac:dyDescent="0.2">
      <c r="C418" s="361"/>
      <c r="F418" s="359"/>
      <c r="G418" s="347"/>
    </row>
    <row r="419" spans="3:7" x14ac:dyDescent="0.2">
      <c r="C419" s="361"/>
      <c r="F419" s="359"/>
      <c r="G419" s="347"/>
    </row>
    <row r="420" spans="3:7" x14ac:dyDescent="0.2">
      <c r="C420" s="361"/>
      <c r="F420" s="359"/>
      <c r="G420" s="347"/>
    </row>
    <row r="421" spans="3:7" x14ac:dyDescent="0.2">
      <c r="C421" s="361"/>
      <c r="F421" s="359"/>
      <c r="G421" s="347"/>
    </row>
    <row r="422" spans="3:7" x14ac:dyDescent="0.2">
      <c r="C422" s="361"/>
      <c r="F422" s="359"/>
      <c r="G422" s="347"/>
    </row>
    <row r="423" spans="3:7" x14ac:dyDescent="0.2">
      <c r="C423" s="361"/>
      <c r="F423" s="359"/>
      <c r="G423" s="347"/>
    </row>
    <row r="424" spans="3:7" x14ac:dyDescent="0.2">
      <c r="C424" s="361"/>
      <c r="F424" s="359"/>
      <c r="G424" s="347"/>
    </row>
    <row r="425" spans="3:7" x14ac:dyDescent="0.2">
      <c r="C425" s="361"/>
      <c r="F425" s="359"/>
      <c r="G425" s="347"/>
    </row>
    <row r="426" spans="3:7" x14ac:dyDescent="0.2">
      <c r="C426" s="361"/>
      <c r="F426" s="359"/>
      <c r="G426" s="347"/>
    </row>
    <row r="427" spans="3:7" x14ac:dyDescent="0.2">
      <c r="C427" s="361"/>
      <c r="F427" s="359"/>
      <c r="G427" s="347"/>
    </row>
    <row r="428" spans="3:7" x14ac:dyDescent="0.2">
      <c r="C428" s="361"/>
      <c r="F428" s="359"/>
      <c r="G428" s="347"/>
    </row>
    <row r="429" spans="3:7" x14ac:dyDescent="0.2">
      <c r="C429" s="361"/>
      <c r="F429" s="359"/>
      <c r="G429" s="347"/>
    </row>
    <row r="430" spans="3:7" x14ac:dyDescent="0.2">
      <c r="C430" s="361"/>
      <c r="F430" s="359"/>
      <c r="G430" s="347"/>
    </row>
    <row r="431" spans="3:7" x14ac:dyDescent="0.2">
      <c r="C431" s="361"/>
      <c r="F431" s="359"/>
      <c r="G431" s="347"/>
    </row>
    <row r="432" spans="3:7" x14ac:dyDescent="0.2">
      <c r="C432" s="361"/>
      <c r="F432" s="359"/>
      <c r="G432" s="347"/>
    </row>
    <row r="433" spans="3:7" x14ac:dyDescent="0.2">
      <c r="C433" s="361"/>
      <c r="F433" s="359"/>
      <c r="G433" s="347"/>
    </row>
    <row r="434" spans="3:7" x14ac:dyDescent="0.2">
      <c r="C434" s="361"/>
      <c r="F434" s="359"/>
      <c r="G434" s="347"/>
    </row>
    <row r="435" spans="3:7" x14ac:dyDescent="0.2">
      <c r="C435" s="361"/>
      <c r="F435" s="359"/>
      <c r="G435" s="347"/>
    </row>
    <row r="436" spans="3:7" x14ac:dyDescent="0.2">
      <c r="C436" s="361"/>
      <c r="F436" s="359"/>
      <c r="G436" s="347"/>
    </row>
    <row r="437" spans="3:7" x14ac:dyDescent="0.2">
      <c r="C437" s="361"/>
      <c r="F437" s="359"/>
      <c r="G437" s="347"/>
    </row>
    <row r="438" spans="3:7" x14ac:dyDescent="0.2">
      <c r="C438" s="361"/>
      <c r="F438" s="359"/>
      <c r="G438" s="347"/>
    </row>
    <row r="439" spans="3:7" x14ac:dyDescent="0.2">
      <c r="C439" s="361"/>
      <c r="F439" s="359"/>
      <c r="G439" s="347"/>
    </row>
    <row r="440" spans="3:7" x14ac:dyDescent="0.2">
      <c r="C440" s="361"/>
      <c r="F440" s="359"/>
      <c r="G440" s="347"/>
    </row>
    <row r="441" spans="3:7" x14ac:dyDescent="0.2">
      <c r="C441" s="361"/>
      <c r="F441" s="359"/>
      <c r="G441" s="347"/>
    </row>
    <row r="442" spans="3:7" x14ac:dyDescent="0.2">
      <c r="C442" s="361"/>
      <c r="F442" s="359"/>
      <c r="G442" s="347"/>
    </row>
    <row r="443" spans="3:7" x14ac:dyDescent="0.2">
      <c r="C443" s="361"/>
      <c r="F443" s="359"/>
      <c r="G443" s="347"/>
    </row>
    <row r="444" spans="3:7" x14ac:dyDescent="0.2">
      <c r="C444" s="361"/>
      <c r="F444" s="359"/>
      <c r="G444" s="347"/>
    </row>
    <row r="445" spans="3:7" x14ac:dyDescent="0.2">
      <c r="C445" s="361"/>
      <c r="F445" s="359"/>
      <c r="G445" s="347"/>
    </row>
    <row r="446" spans="3:7" x14ac:dyDescent="0.2">
      <c r="C446" s="361"/>
      <c r="F446" s="359"/>
      <c r="G446" s="347"/>
    </row>
    <row r="447" spans="3:7" x14ac:dyDescent="0.2">
      <c r="C447" s="361"/>
      <c r="F447" s="359"/>
      <c r="G447" s="347"/>
    </row>
    <row r="448" spans="3:7" x14ac:dyDescent="0.2">
      <c r="C448" s="361"/>
      <c r="F448" s="359"/>
      <c r="G448" s="347"/>
    </row>
    <row r="449" spans="3:7" x14ac:dyDescent="0.2">
      <c r="C449" s="361"/>
      <c r="F449" s="359"/>
      <c r="G449" s="347"/>
    </row>
    <row r="450" spans="3:7" x14ac:dyDescent="0.2">
      <c r="C450" s="361"/>
      <c r="F450" s="359"/>
      <c r="G450" s="347"/>
    </row>
    <row r="451" spans="3:7" x14ac:dyDescent="0.2">
      <c r="C451" s="361"/>
      <c r="F451" s="359"/>
      <c r="G451" s="347"/>
    </row>
    <row r="452" spans="3:7" x14ac:dyDescent="0.2">
      <c r="C452" s="361"/>
      <c r="F452" s="359"/>
      <c r="G452" s="347"/>
    </row>
    <row r="453" spans="3:7" x14ac:dyDescent="0.2">
      <c r="C453" s="361"/>
      <c r="F453" s="359"/>
      <c r="G453" s="347"/>
    </row>
    <row r="454" spans="3:7" x14ac:dyDescent="0.2">
      <c r="C454" s="361"/>
      <c r="F454" s="359"/>
      <c r="G454" s="347"/>
    </row>
    <row r="455" spans="3:7" x14ac:dyDescent="0.2">
      <c r="C455" s="361"/>
      <c r="F455" s="359"/>
      <c r="G455" s="347"/>
    </row>
    <row r="456" spans="3:7" x14ac:dyDescent="0.2">
      <c r="C456" s="361"/>
      <c r="F456" s="359"/>
      <c r="G456" s="347"/>
    </row>
    <row r="457" spans="3:7" x14ac:dyDescent="0.2">
      <c r="C457" s="361"/>
      <c r="F457" s="359"/>
      <c r="G457" s="347"/>
    </row>
    <row r="458" spans="3:7" x14ac:dyDescent="0.2">
      <c r="C458" s="361"/>
      <c r="F458" s="359"/>
      <c r="G458" s="347"/>
    </row>
    <row r="459" spans="3:7" x14ac:dyDescent="0.2">
      <c r="C459" s="361"/>
      <c r="F459" s="359"/>
      <c r="G459" s="347"/>
    </row>
    <row r="460" spans="3:7" x14ac:dyDescent="0.2">
      <c r="C460" s="361"/>
      <c r="F460" s="359"/>
      <c r="G460" s="347"/>
    </row>
    <row r="461" spans="3:7" x14ac:dyDescent="0.2">
      <c r="C461" s="361"/>
      <c r="F461" s="359"/>
      <c r="G461" s="347"/>
    </row>
    <row r="462" spans="3:7" x14ac:dyDescent="0.2">
      <c r="C462" s="361"/>
      <c r="F462" s="359"/>
      <c r="G462" s="347"/>
    </row>
    <row r="463" spans="3:7" x14ac:dyDescent="0.2">
      <c r="C463" s="361"/>
      <c r="F463" s="359"/>
      <c r="G463" s="347"/>
    </row>
    <row r="464" spans="3:7" x14ac:dyDescent="0.2">
      <c r="C464" s="361"/>
      <c r="F464" s="359"/>
      <c r="G464" s="347"/>
    </row>
    <row r="465" spans="3:7" x14ac:dyDescent="0.2">
      <c r="C465" s="361"/>
      <c r="F465" s="359"/>
      <c r="G465" s="347"/>
    </row>
    <row r="466" spans="3:7" x14ac:dyDescent="0.2">
      <c r="C466" s="361"/>
      <c r="F466" s="359"/>
      <c r="G466" s="347"/>
    </row>
    <row r="467" spans="3:7" x14ac:dyDescent="0.2">
      <c r="C467" s="361"/>
      <c r="F467" s="359"/>
      <c r="G467" s="347"/>
    </row>
    <row r="468" spans="3:7" x14ac:dyDescent="0.2">
      <c r="C468" s="361"/>
      <c r="F468" s="359"/>
      <c r="G468" s="347"/>
    </row>
    <row r="469" spans="3:7" x14ac:dyDescent="0.2">
      <c r="C469" s="361"/>
      <c r="F469" s="359"/>
      <c r="G469" s="347"/>
    </row>
    <row r="470" spans="3:7" x14ac:dyDescent="0.2">
      <c r="C470" s="361"/>
      <c r="F470" s="359"/>
      <c r="G470" s="347"/>
    </row>
    <row r="471" spans="3:7" x14ac:dyDescent="0.2">
      <c r="C471" s="361"/>
      <c r="F471" s="359"/>
      <c r="G471" s="347"/>
    </row>
    <row r="472" spans="3:7" x14ac:dyDescent="0.2">
      <c r="C472" s="361"/>
      <c r="F472" s="359"/>
      <c r="G472" s="347"/>
    </row>
    <row r="473" spans="3:7" x14ac:dyDescent="0.2">
      <c r="C473" s="361"/>
      <c r="F473" s="359"/>
      <c r="G473" s="347"/>
    </row>
  </sheetData>
  <mergeCells count="1">
    <mergeCell ref="H1:I1"/>
  </mergeCells>
  <hyperlinks>
    <hyperlink ref="H1:I1" location="Index!A1" display="Regresar al Índice" xr:uid="{43DAC2BB-2AC9-4B5F-A587-8448BED3B6AB}"/>
  </hyperlinks>
  <pageMargins left="0.7" right="0.7" top="0.75" bottom="0.75" header="0.3" footer="0.3"/>
  <pageSetup paperSize="9" orientation="portrait" horizontalDpi="300" verticalDpi="30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0F483-F467-4F23-89C5-C63157AC202E}">
  <sheetPr codeName="Hoja65"/>
  <dimension ref="A1:J41"/>
  <sheetViews>
    <sheetView workbookViewId="0">
      <selection activeCell="A2" sqref="A2"/>
    </sheetView>
  </sheetViews>
  <sheetFormatPr baseColWidth="10" defaultColWidth="9.140625" defaultRowHeight="12.75" x14ac:dyDescent="0.2"/>
  <cols>
    <col min="1" max="1" width="60.7109375" style="347" customWidth="1" collapsed="1"/>
    <col min="2" max="2" width="23.7109375" style="347" customWidth="1" collapsed="1"/>
    <col min="3" max="3" width="20.7109375" style="347" customWidth="1" collapsed="1"/>
    <col min="4" max="4" width="7.5703125" style="347" bestFit="1" customWidth="1" collapsed="1"/>
    <col min="5" max="5" width="4.7109375" style="347" customWidth="1" collapsed="1"/>
    <col min="6" max="8" width="3.7109375" style="347" customWidth="1" collapsed="1"/>
    <col min="9" max="10" width="9.140625" style="347" customWidth="1" collapsed="1"/>
    <col min="11" max="16384" width="9.140625" style="347"/>
  </cols>
  <sheetData>
    <row r="1" spans="1:9" x14ac:dyDescent="0.2">
      <c r="A1" s="107" t="s">
        <v>1713</v>
      </c>
      <c r="B1" s="347" t="s">
        <v>54</v>
      </c>
      <c r="C1" s="347" t="s">
        <v>54</v>
      </c>
      <c r="D1" s="347" t="s">
        <v>54</v>
      </c>
      <c r="E1" s="347" t="s">
        <v>54</v>
      </c>
      <c r="F1" s="347" t="s">
        <v>54</v>
      </c>
      <c r="G1" s="347" t="s">
        <v>54</v>
      </c>
      <c r="H1" s="409" t="s">
        <v>38</v>
      </c>
      <c r="I1" s="409"/>
    </row>
    <row r="2" spans="1:9" x14ac:dyDescent="0.2">
      <c r="A2" s="347" t="s">
        <v>152</v>
      </c>
      <c r="B2" s="347" t="s">
        <v>54</v>
      </c>
      <c r="C2" s="347" t="s">
        <v>54</v>
      </c>
      <c r="D2" s="347" t="s">
        <v>54</v>
      </c>
      <c r="E2" s="347" t="s">
        <v>54</v>
      </c>
      <c r="F2" s="347" t="s">
        <v>54</v>
      </c>
      <c r="G2" s="347" t="s">
        <v>54</v>
      </c>
      <c r="H2" s="347" t="s">
        <v>54</v>
      </c>
    </row>
    <row r="6" spans="1:9" x14ac:dyDescent="0.2">
      <c r="A6" s="347" t="s">
        <v>2</v>
      </c>
      <c r="B6" s="347" t="s">
        <v>1317</v>
      </c>
      <c r="C6" s="347" t="s">
        <v>1318</v>
      </c>
      <c r="D6" s="347" t="s">
        <v>585</v>
      </c>
    </row>
    <row r="7" spans="1:9" x14ac:dyDescent="0.2">
      <c r="A7" s="347" t="s">
        <v>26</v>
      </c>
      <c r="B7" s="349">
        <v>611206</v>
      </c>
      <c r="C7" s="349">
        <v>610874</v>
      </c>
      <c r="D7" s="349">
        <v>-332</v>
      </c>
    </row>
    <row r="8" spans="1:9" x14ac:dyDescent="0.2">
      <c r="A8" s="347" t="s">
        <v>6</v>
      </c>
      <c r="B8" s="349">
        <v>138820</v>
      </c>
      <c r="C8" s="349">
        <v>139410</v>
      </c>
      <c r="D8" s="349">
        <v>590</v>
      </c>
      <c r="E8" s="347">
        <f>_xlfn.RANK.EQ(D8,$D$8:$D$39,0)</f>
        <v>32</v>
      </c>
    </row>
    <row r="9" spans="1:9" x14ac:dyDescent="0.2">
      <c r="A9" s="347" t="s">
        <v>11</v>
      </c>
      <c r="B9" s="349">
        <v>148132</v>
      </c>
      <c r="C9" s="349">
        <v>148842</v>
      </c>
      <c r="D9" s="349">
        <v>710</v>
      </c>
      <c r="E9" s="347">
        <f t="shared" ref="E9:E38" si="0">_xlfn.RANK.EQ(D9,$D$8:$D$39,0)</f>
        <v>31</v>
      </c>
    </row>
    <row r="10" spans="1:9" x14ac:dyDescent="0.2">
      <c r="A10" s="347" t="s">
        <v>33</v>
      </c>
      <c r="B10" s="349">
        <v>194660</v>
      </c>
      <c r="C10" s="349">
        <v>195650</v>
      </c>
      <c r="D10" s="349">
        <v>990</v>
      </c>
      <c r="E10" s="347">
        <f t="shared" si="0"/>
        <v>30</v>
      </c>
    </row>
    <row r="11" spans="1:9" x14ac:dyDescent="0.2">
      <c r="A11" s="347" t="s">
        <v>15</v>
      </c>
      <c r="B11" s="349">
        <v>156417</v>
      </c>
      <c r="C11" s="349">
        <v>157749</v>
      </c>
      <c r="D11" s="349">
        <v>1332</v>
      </c>
      <c r="E11" s="347">
        <f t="shared" si="0"/>
        <v>29</v>
      </c>
    </row>
    <row r="12" spans="1:9" x14ac:dyDescent="0.2">
      <c r="A12" s="347" t="s">
        <v>7</v>
      </c>
      <c r="B12" s="349">
        <v>240012</v>
      </c>
      <c r="C12" s="349">
        <v>241547</v>
      </c>
      <c r="D12" s="349">
        <v>1535</v>
      </c>
      <c r="E12" s="347">
        <f t="shared" si="0"/>
        <v>28</v>
      </c>
    </row>
    <row r="13" spans="1:9" x14ac:dyDescent="0.2">
      <c r="A13" s="347" t="s">
        <v>30</v>
      </c>
      <c r="B13" s="349">
        <v>110476</v>
      </c>
      <c r="C13" s="349">
        <v>112119</v>
      </c>
      <c r="D13" s="349">
        <v>1643</v>
      </c>
      <c r="E13" s="347">
        <f t="shared" si="0"/>
        <v>27</v>
      </c>
    </row>
    <row r="14" spans="1:9" x14ac:dyDescent="0.2">
      <c r="A14" s="347" t="s">
        <v>19</v>
      </c>
      <c r="B14" s="349">
        <v>176638</v>
      </c>
      <c r="C14" s="349">
        <v>178399</v>
      </c>
      <c r="D14" s="349">
        <v>1761</v>
      </c>
      <c r="E14" s="347">
        <f t="shared" si="0"/>
        <v>26</v>
      </c>
    </row>
    <row r="15" spans="1:9" x14ac:dyDescent="0.2">
      <c r="A15" s="347" t="s">
        <v>21</v>
      </c>
      <c r="B15" s="349">
        <v>218914</v>
      </c>
      <c r="C15" s="349">
        <v>220988</v>
      </c>
      <c r="D15" s="349">
        <v>2074</v>
      </c>
      <c r="E15" s="347">
        <f t="shared" si="0"/>
        <v>25</v>
      </c>
    </row>
    <row r="16" spans="1:9" x14ac:dyDescent="0.2">
      <c r="A16" s="347" t="s">
        <v>16</v>
      </c>
      <c r="B16" s="349">
        <v>258198</v>
      </c>
      <c r="C16" s="349">
        <v>260429</v>
      </c>
      <c r="D16" s="349">
        <v>2231</v>
      </c>
      <c r="E16" s="347">
        <f t="shared" si="0"/>
        <v>24</v>
      </c>
    </row>
    <row r="17" spans="1:5" x14ac:dyDescent="0.2">
      <c r="A17" s="347" t="s">
        <v>12</v>
      </c>
      <c r="B17" s="349">
        <v>258023</v>
      </c>
      <c r="C17" s="349">
        <v>260506</v>
      </c>
      <c r="D17" s="349">
        <v>2483</v>
      </c>
      <c r="E17" s="347">
        <f t="shared" si="0"/>
        <v>23</v>
      </c>
    </row>
    <row r="18" spans="1:5" x14ac:dyDescent="0.2">
      <c r="A18" s="347" t="s">
        <v>18</v>
      </c>
      <c r="B18" s="349">
        <v>214502</v>
      </c>
      <c r="C18" s="349">
        <v>217018</v>
      </c>
      <c r="D18" s="349">
        <v>2516</v>
      </c>
      <c r="E18" s="347">
        <f t="shared" si="0"/>
        <v>22</v>
      </c>
    </row>
    <row r="19" spans="1:5" x14ac:dyDescent="0.2">
      <c r="A19" s="347" t="s">
        <v>31</v>
      </c>
      <c r="B19" s="349">
        <v>750233</v>
      </c>
      <c r="C19" s="349">
        <v>753421</v>
      </c>
      <c r="D19" s="349">
        <v>3188</v>
      </c>
      <c r="E19" s="347">
        <f t="shared" si="0"/>
        <v>21</v>
      </c>
    </row>
    <row r="20" spans="1:5" x14ac:dyDescent="0.2">
      <c r="A20" s="347" t="s">
        <v>17</v>
      </c>
      <c r="B20" s="349">
        <v>476174</v>
      </c>
      <c r="C20" s="349">
        <v>479469</v>
      </c>
      <c r="D20" s="349">
        <v>3295</v>
      </c>
      <c r="E20" s="347">
        <f t="shared" si="0"/>
        <v>20</v>
      </c>
    </row>
    <row r="21" spans="1:5" x14ac:dyDescent="0.2">
      <c r="A21" s="347" t="s">
        <v>3</v>
      </c>
      <c r="B21" s="349">
        <v>344328</v>
      </c>
      <c r="C21" s="349">
        <v>348017</v>
      </c>
      <c r="D21" s="349">
        <v>3689</v>
      </c>
      <c r="E21" s="347">
        <f t="shared" si="0"/>
        <v>19</v>
      </c>
    </row>
    <row r="22" spans="1:5" x14ac:dyDescent="0.2">
      <c r="A22" s="347" t="s">
        <v>5</v>
      </c>
      <c r="B22" s="349">
        <v>212135</v>
      </c>
      <c r="C22" s="349">
        <v>215851</v>
      </c>
      <c r="D22" s="349">
        <v>3716</v>
      </c>
      <c r="E22" s="347">
        <f t="shared" si="0"/>
        <v>18</v>
      </c>
    </row>
    <row r="23" spans="1:5" x14ac:dyDescent="0.2">
      <c r="A23" s="347" t="s">
        <v>32</v>
      </c>
      <c r="B23" s="349">
        <v>417035</v>
      </c>
      <c r="C23" s="349">
        <v>420905</v>
      </c>
      <c r="D23" s="349">
        <v>3870</v>
      </c>
      <c r="E23" s="347">
        <f t="shared" si="0"/>
        <v>17</v>
      </c>
    </row>
    <row r="24" spans="1:5" x14ac:dyDescent="0.2">
      <c r="A24" s="347" t="s">
        <v>28</v>
      </c>
      <c r="B24" s="349">
        <v>236993</v>
      </c>
      <c r="C24" s="349">
        <v>240999</v>
      </c>
      <c r="D24" s="349">
        <v>4006</v>
      </c>
      <c r="E24" s="347">
        <f t="shared" si="0"/>
        <v>16</v>
      </c>
    </row>
    <row r="25" spans="1:5" x14ac:dyDescent="0.2">
      <c r="A25" s="347" t="s">
        <v>22</v>
      </c>
      <c r="B25" s="349">
        <v>629907</v>
      </c>
      <c r="C25" s="349">
        <v>634127</v>
      </c>
      <c r="D25" s="349">
        <v>4220</v>
      </c>
      <c r="E25" s="347">
        <f t="shared" si="0"/>
        <v>15</v>
      </c>
    </row>
    <row r="26" spans="1:5" x14ac:dyDescent="0.2">
      <c r="A26" s="347" t="s">
        <v>29</v>
      </c>
      <c r="B26" s="349">
        <v>706636</v>
      </c>
      <c r="C26" s="349">
        <v>711372</v>
      </c>
      <c r="D26" s="349">
        <v>4736</v>
      </c>
      <c r="E26" s="347">
        <f t="shared" si="0"/>
        <v>14</v>
      </c>
    </row>
    <row r="27" spans="1:5" x14ac:dyDescent="0.2">
      <c r="A27" s="347" t="s">
        <v>25</v>
      </c>
      <c r="B27" s="349">
        <v>458353</v>
      </c>
      <c r="C27" s="349">
        <v>464403</v>
      </c>
      <c r="D27" s="349">
        <v>6050</v>
      </c>
      <c r="E27" s="347">
        <f t="shared" si="0"/>
        <v>13</v>
      </c>
    </row>
    <row r="28" spans="1:5" x14ac:dyDescent="0.2">
      <c r="A28" s="347" t="s">
        <v>4</v>
      </c>
      <c r="B28" s="349">
        <v>1061576</v>
      </c>
      <c r="C28" s="349">
        <v>1067777</v>
      </c>
      <c r="D28" s="349">
        <v>6201</v>
      </c>
      <c r="E28" s="347">
        <f t="shared" si="0"/>
        <v>12</v>
      </c>
    </row>
    <row r="29" spans="1:5" x14ac:dyDescent="0.2">
      <c r="A29" s="347" t="s">
        <v>24</v>
      </c>
      <c r="B29" s="349">
        <v>479784</v>
      </c>
      <c r="C29" s="349">
        <v>487185</v>
      </c>
      <c r="D29" s="349">
        <v>7401</v>
      </c>
      <c r="E29" s="347">
        <f t="shared" si="0"/>
        <v>11</v>
      </c>
    </row>
    <row r="30" spans="1:5" x14ac:dyDescent="0.2">
      <c r="A30" s="347" t="s">
        <v>8</v>
      </c>
      <c r="B30" s="349">
        <v>974271</v>
      </c>
      <c r="C30" s="349">
        <v>981673</v>
      </c>
      <c r="D30" s="349">
        <v>7402</v>
      </c>
      <c r="E30" s="347">
        <f t="shared" si="0"/>
        <v>10</v>
      </c>
    </row>
    <row r="31" spans="1:5" x14ac:dyDescent="0.2">
      <c r="A31" s="347" t="s">
        <v>10</v>
      </c>
      <c r="B31" s="349">
        <v>832725</v>
      </c>
      <c r="C31" s="349">
        <v>840249</v>
      </c>
      <c r="D31" s="349">
        <v>7524</v>
      </c>
      <c r="E31" s="347">
        <f t="shared" si="0"/>
        <v>9</v>
      </c>
    </row>
    <row r="32" spans="1:5" x14ac:dyDescent="0.2">
      <c r="A32" s="347" t="s">
        <v>23</v>
      </c>
      <c r="B32" s="349">
        <v>668677</v>
      </c>
      <c r="C32" s="349">
        <v>676216</v>
      </c>
      <c r="D32" s="349">
        <v>7539</v>
      </c>
      <c r="E32" s="347">
        <f t="shared" si="0"/>
        <v>8</v>
      </c>
    </row>
    <row r="33" spans="1:5" x14ac:dyDescent="0.2">
      <c r="A33" s="347" t="s">
        <v>13</v>
      </c>
      <c r="B33" s="349">
        <v>1726186</v>
      </c>
      <c r="C33" s="349">
        <v>1737289</v>
      </c>
      <c r="D33" s="349">
        <v>11103</v>
      </c>
      <c r="E33" s="347">
        <f t="shared" si="0"/>
        <v>7</v>
      </c>
    </row>
    <row r="34" spans="1:5" x14ac:dyDescent="0.2">
      <c r="A34" s="347" t="s">
        <v>27</v>
      </c>
      <c r="B34" s="349">
        <v>615485</v>
      </c>
      <c r="C34" s="349">
        <v>628318</v>
      </c>
      <c r="D34" s="349">
        <v>12833</v>
      </c>
      <c r="E34" s="347">
        <f t="shared" si="0"/>
        <v>6</v>
      </c>
    </row>
    <row r="35" spans="1:5" x14ac:dyDescent="0.2">
      <c r="A35" s="347" t="s">
        <v>14</v>
      </c>
      <c r="B35" s="349">
        <v>1047817</v>
      </c>
      <c r="C35" s="349">
        <v>1060696</v>
      </c>
      <c r="D35" s="349">
        <v>12879</v>
      </c>
      <c r="E35" s="347">
        <f t="shared" si="0"/>
        <v>5</v>
      </c>
    </row>
    <row r="36" spans="1:5" x14ac:dyDescent="0.2">
      <c r="A36" s="347" t="s">
        <v>0</v>
      </c>
      <c r="B36" s="349">
        <v>1951256</v>
      </c>
      <c r="C36" s="349">
        <v>1964519</v>
      </c>
      <c r="D36" s="349">
        <v>13263</v>
      </c>
      <c r="E36" s="347">
        <f t="shared" si="0"/>
        <v>4</v>
      </c>
    </row>
    <row r="37" spans="1:5" x14ac:dyDescent="0.2">
      <c r="A37" s="347" t="s">
        <v>20</v>
      </c>
      <c r="B37" s="349">
        <v>1790332</v>
      </c>
      <c r="C37" s="349">
        <v>1807183</v>
      </c>
      <c r="D37" s="349">
        <v>16851</v>
      </c>
      <c r="E37" s="347">
        <f t="shared" si="0"/>
        <v>3</v>
      </c>
    </row>
    <row r="38" spans="1:5" x14ac:dyDescent="0.2">
      <c r="A38" s="347" t="s">
        <v>9</v>
      </c>
      <c r="B38" s="349">
        <v>3378694</v>
      </c>
      <c r="C38" s="349">
        <v>3397269</v>
      </c>
      <c r="D38" s="349">
        <v>18575</v>
      </c>
      <c r="E38" s="347">
        <f t="shared" si="0"/>
        <v>2</v>
      </c>
    </row>
    <row r="39" spans="1:5" x14ac:dyDescent="0.2">
      <c r="A39" s="347" t="s">
        <v>1</v>
      </c>
      <c r="B39" s="349">
        <v>21484595</v>
      </c>
      <c r="C39" s="349">
        <v>21660469</v>
      </c>
      <c r="D39" s="349">
        <v>175874</v>
      </c>
    </row>
    <row r="40" spans="1:5" x14ac:dyDescent="0.2">
      <c r="B40" s="349"/>
      <c r="C40" s="349"/>
      <c r="D40" s="349"/>
    </row>
    <row r="41" spans="1:5" x14ac:dyDescent="0.2">
      <c r="B41" s="349"/>
      <c r="C41" s="349"/>
      <c r="D41" s="349"/>
    </row>
  </sheetData>
  <autoFilter ref="A6:D6" xr:uid="{62255CF9-9E39-48F6-A65C-13514649C3AC}">
    <sortState ref="A7:D39">
      <sortCondition ref="D6"/>
    </sortState>
  </autoFilter>
  <mergeCells count="1">
    <mergeCell ref="H1:I1"/>
  </mergeCells>
  <hyperlinks>
    <hyperlink ref="H1:I1" location="Index!A1" display="Regresar al Índice" xr:uid="{C2D13D5E-D22E-4CC1-82B5-4B72B7E4429F}"/>
  </hyperlink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F7CD5-67E8-4DAD-93B5-A44A87C15858}">
  <sheetPr codeName="Hoja66"/>
  <dimension ref="A1:Y39"/>
  <sheetViews>
    <sheetView zoomScale="96" zoomScaleNormal="96" workbookViewId="0">
      <selection activeCell="A2" sqref="A2"/>
    </sheetView>
  </sheetViews>
  <sheetFormatPr baseColWidth="10" defaultColWidth="9.140625" defaultRowHeight="12.75" x14ac:dyDescent="0.2"/>
  <cols>
    <col min="1" max="1" width="60.7109375" style="347" customWidth="1" collapsed="1"/>
    <col min="2" max="2" width="23.7109375" style="347" customWidth="1" collapsed="1"/>
    <col min="3" max="3" width="20.7109375" style="347" customWidth="1" collapsed="1"/>
    <col min="4" max="4" width="11.7109375" style="347" customWidth="1" collapsed="1"/>
    <col min="5" max="5" width="4.7109375" style="347" customWidth="1" collapsed="1"/>
    <col min="6" max="8" width="3.7109375" style="347" customWidth="1" collapsed="1"/>
    <col min="9" max="10" width="9.140625" style="347" customWidth="1" collapsed="1"/>
    <col min="11" max="25" width="9" style="347" customWidth="1" collapsed="1"/>
    <col min="26" max="16384" width="9.140625" style="347"/>
  </cols>
  <sheetData>
    <row r="1" spans="1:9" x14ac:dyDescent="0.2">
      <c r="A1" s="107" t="s">
        <v>1714</v>
      </c>
      <c r="B1" s="347" t="s">
        <v>54</v>
      </c>
      <c r="C1" s="347" t="s">
        <v>54</v>
      </c>
      <c r="D1" s="347" t="s">
        <v>54</v>
      </c>
      <c r="E1" s="347" t="s">
        <v>54</v>
      </c>
      <c r="F1" s="347" t="s">
        <v>54</v>
      </c>
      <c r="G1" s="347" t="s">
        <v>54</v>
      </c>
      <c r="H1" s="409" t="s">
        <v>38</v>
      </c>
      <c r="I1" s="409"/>
    </row>
    <row r="2" spans="1:9" x14ac:dyDescent="0.2">
      <c r="A2" s="347" t="s">
        <v>152</v>
      </c>
      <c r="B2" s="347" t="s">
        <v>54</v>
      </c>
      <c r="C2" s="347" t="s">
        <v>54</v>
      </c>
      <c r="D2" s="347" t="s">
        <v>54</v>
      </c>
      <c r="E2" s="347" t="s">
        <v>54</v>
      </c>
      <c r="F2" s="347" t="s">
        <v>54</v>
      </c>
      <c r="G2" s="347" t="s">
        <v>54</v>
      </c>
      <c r="H2" s="347" t="s">
        <v>54</v>
      </c>
    </row>
    <row r="6" spans="1:9" x14ac:dyDescent="0.2">
      <c r="A6" s="347" t="s">
        <v>2</v>
      </c>
      <c r="B6" s="347" t="s">
        <v>1317</v>
      </c>
      <c r="C6" s="347" t="s">
        <v>1318</v>
      </c>
      <c r="D6" s="347" t="s">
        <v>586</v>
      </c>
    </row>
    <row r="7" spans="1:9" x14ac:dyDescent="0.2">
      <c r="A7" s="347" t="s">
        <v>26</v>
      </c>
      <c r="B7" s="349">
        <v>611206</v>
      </c>
      <c r="C7" s="349">
        <v>610874</v>
      </c>
      <c r="D7" s="350">
        <v>-5.4318838493072619E-4</v>
      </c>
      <c r="E7" s="347">
        <f>_xlfn.RANK.EQ(D7,$D$7:$D$39,0)</f>
        <v>33</v>
      </c>
    </row>
    <row r="8" spans="1:9" x14ac:dyDescent="0.2">
      <c r="A8" s="347" t="s">
        <v>31</v>
      </c>
      <c r="B8" s="349">
        <v>750233</v>
      </c>
      <c r="C8" s="349">
        <v>753421</v>
      </c>
      <c r="D8" s="350">
        <v>4.2493465363426797E-3</v>
      </c>
      <c r="E8" s="347">
        <f t="shared" ref="E8:E39" si="0">_xlfn.RANK.EQ(D8,$D$7:$D$39,0)</f>
        <v>32</v>
      </c>
    </row>
    <row r="9" spans="1:9" x14ac:dyDescent="0.2">
      <c r="A9" s="347" t="s">
        <v>6</v>
      </c>
      <c r="B9" s="349">
        <v>138820</v>
      </c>
      <c r="C9" s="349">
        <v>139410</v>
      </c>
      <c r="D9" s="350">
        <v>4.2501080535946034E-3</v>
      </c>
      <c r="E9" s="347">
        <f t="shared" si="0"/>
        <v>31</v>
      </c>
    </row>
    <row r="10" spans="1:9" x14ac:dyDescent="0.2">
      <c r="A10" s="347" t="s">
        <v>11</v>
      </c>
      <c r="B10" s="349">
        <v>148132</v>
      </c>
      <c r="C10" s="349">
        <v>148842</v>
      </c>
      <c r="D10" s="350">
        <v>4.7930224394459042E-3</v>
      </c>
      <c r="E10" s="347">
        <f t="shared" si="0"/>
        <v>30</v>
      </c>
    </row>
    <row r="11" spans="1:9" x14ac:dyDescent="0.2">
      <c r="A11" s="347" t="s">
        <v>33</v>
      </c>
      <c r="B11" s="349">
        <v>194660</v>
      </c>
      <c r="C11" s="349">
        <v>195650</v>
      </c>
      <c r="D11" s="350">
        <v>5.0857906092673932E-3</v>
      </c>
      <c r="E11" s="347">
        <f t="shared" si="0"/>
        <v>29</v>
      </c>
    </row>
    <row r="12" spans="1:9" x14ac:dyDescent="0.2">
      <c r="A12" s="347" t="s">
        <v>9</v>
      </c>
      <c r="B12" s="349">
        <v>3378694</v>
      </c>
      <c r="C12" s="349">
        <v>3397269</v>
      </c>
      <c r="D12" s="350">
        <v>5.4976863841471602E-3</v>
      </c>
      <c r="E12" s="347">
        <f t="shared" si="0"/>
        <v>28</v>
      </c>
    </row>
    <row r="13" spans="1:9" x14ac:dyDescent="0.2">
      <c r="A13" s="347" t="s">
        <v>4</v>
      </c>
      <c r="B13" s="349">
        <v>1061576</v>
      </c>
      <c r="C13" s="349">
        <v>1067777</v>
      </c>
      <c r="D13" s="350">
        <v>5.8413151766807392E-3</v>
      </c>
      <c r="E13" s="347">
        <f t="shared" si="0"/>
        <v>27</v>
      </c>
    </row>
    <row r="14" spans="1:9" x14ac:dyDescent="0.2">
      <c r="A14" s="347" t="s">
        <v>7</v>
      </c>
      <c r="B14" s="349">
        <v>240012</v>
      </c>
      <c r="C14" s="349">
        <v>241547</v>
      </c>
      <c r="D14" s="350">
        <v>6.3955135576554412E-3</v>
      </c>
      <c r="E14" s="347">
        <f t="shared" si="0"/>
        <v>26</v>
      </c>
    </row>
    <row r="15" spans="1:9" x14ac:dyDescent="0.2">
      <c r="A15" s="347" t="s">
        <v>13</v>
      </c>
      <c r="B15" s="349">
        <v>1726186</v>
      </c>
      <c r="C15" s="349">
        <v>1737289</v>
      </c>
      <c r="D15" s="350">
        <v>6.4320994377198293E-3</v>
      </c>
      <c r="E15" s="347">
        <f t="shared" si="0"/>
        <v>25</v>
      </c>
    </row>
    <row r="16" spans="1:9" x14ac:dyDescent="0.2">
      <c r="A16" s="347" t="s">
        <v>22</v>
      </c>
      <c r="B16" s="349">
        <v>629907</v>
      </c>
      <c r="C16" s="349">
        <v>634127</v>
      </c>
      <c r="D16" s="350">
        <v>6.6994016577051063E-3</v>
      </c>
      <c r="E16" s="347">
        <f t="shared" si="0"/>
        <v>24</v>
      </c>
    </row>
    <row r="17" spans="1:5" x14ac:dyDescent="0.2">
      <c r="A17" s="347" t="s">
        <v>29</v>
      </c>
      <c r="B17" s="349">
        <v>706636</v>
      </c>
      <c r="C17" s="349">
        <v>711372</v>
      </c>
      <c r="D17" s="350">
        <v>6.7021776416711365E-3</v>
      </c>
      <c r="E17" s="347">
        <f t="shared" si="0"/>
        <v>23</v>
      </c>
    </row>
    <row r="18" spans="1:5" x14ac:dyDescent="0.2">
      <c r="A18" s="347" t="s">
        <v>0</v>
      </c>
      <c r="B18" s="349">
        <v>1951256</v>
      </c>
      <c r="C18" s="349">
        <v>1964519</v>
      </c>
      <c r="D18" s="350">
        <v>6.7971603931007429E-3</v>
      </c>
      <c r="E18" s="347">
        <f t="shared" si="0"/>
        <v>22</v>
      </c>
    </row>
    <row r="19" spans="1:5" x14ac:dyDescent="0.2">
      <c r="A19" s="347" t="s">
        <v>17</v>
      </c>
      <c r="B19" s="349">
        <v>476174</v>
      </c>
      <c r="C19" s="349">
        <v>479469</v>
      </c>
      <c r="D19" s="350">
        <v>6.9197394229840725E-3</v>
      </c>
      <c r="E19" s="347">
        <f t="shared" si="0"/>
        <v>21</v>
      </c>
    </row>
    <row r="20" spans="1:5" x14ac:dyDescent="0.2">
      <c r="A20" s="347" t="s">
        <v>8</v>
      </c>
      <c r="B20" s="349">
        <v>974271</v>
      </c>
      <c r="C20" s="349">
        <v>981673</v>
      </c>
      <c r="D20" s="350">
        <v>7.5974754457435179E-3</v>
      </c>
      <c r="E20" s="347">
        <f t="shared" si="0"/>
        <v>20</v>
      </c>
    </row>
    <row r="21" spans="1:5" x14ac:dyDescent="0.2">
      <c r="A21" s="347" t="s">
        <v>1</v>
      </c>
      <c r="B21" s="349">
        <v>21484595</v>
      </c>
      <c r="C21" s="349">
        <v>21660469</v>
      </c>
      <c r="D21" s="350">
        <v>8.1860514475604607E-3</v>
      </c>
      <c r="E21" s="347">
        <f t="shared" si="0"/>
        <v>19</v>
      </c>
    </row>
    <row r="22" spans="1:5" x14ac:dyDescent="0.2">
      <c r="A22" s="347" t="s">
        <v>15</v>
      </c>
      <c r="B22" s="349">
        <v>156417</v>
      </c>
      <c r="C22" s="349">
        <v>157749</v>
      </c>
      <c r="D22" s="350">
        <v>8.515698421527107E-3</v>
      </c>
      <c r="E22" s="347">
        <f t="shared" si="0"/>
        <v>18</v>
      </c>
    </row>
    <row r="23" spans="1:5" x14ac:dyDescent="0.2">
      <c r="A23" s="347" t="s">
        <v>16</v>
      </c>
      <c r="B23" s="349">
        <v>258198</v>
      </c>
      <c r="C23" s="349">
        <v>260429</v>
      </c>
      <c r="D23" s="350">
        <v>8.6406556208800112E-3</v>
      </c>
      <c r="E23" s="347">
        <f t="shared" si="0"/>
        <v>17</v>
      </c>
    </row>
    <row r="24" spans="1:5" x14ac:dyDescent="0.2">
      <c r="A24" s="347" t="s">
        <v>10</v>
      </c>
      <c r="B24" s="349">
        <v>832725</v>
      </c>
      <c r="C24" s="349">
        <v>840249</v>
      </c>
      <c r="D24" s="350">
        <v>9.0353958389624012E-3</v>
      </c>
      <c r="E24" s="347">
        <f t="shared" si="0"/>
        <v>16</v>
      </c>
    </row>
    <row r="25" spans="1:5" x14ac:dyDescent="0.2">
      <c r="A25" s="347" t="s">
        <v>32</v>
      </c>
      <c r="B25" s="349">
        <v>417035</v>
      </c>
      <c r="C25" s="349">
        <v>420905</v>
      </c>
      <c r="D25" s="350">
        <v>9.2797966597528703E-3</v>
      </c>
      <c r="E25" s="347">
        <f t="shared" si="0"/>
        <v>15</v>
      </c>
    </row>
    <row r="26" spans="1:5" x14ac:dyDescent="0.2">
      <c r="A26" s="347" t="s">
        <v>20</v>
      </c>
      <c r="B26" s="349">
        <v>1790332</v>
      </c>
      <c r="C26" s="349">
        <v>1807183</v>
      </c>
      <c r="D26" s="350">
        <v>9.4122207501179389E-3</v>
      </c>
      <c r="E26" s="347">
        <f t="shared" si="0"/>
        <v>14</v>
      </c>
    </row>
    <row r="27" spans="1:5" x14ac:dyDescent="0.2">
      <c r="A27" s="347" t="s">
        <v>21</v>
      </c>
      <c r="B27" s="349">
        <v>218914</v>
      </c>
      <c r="C27" s="349">
        <v>220988</v>
      </c>
      <c r="D27" s="350">
        <v>9.4740400339858866E-3</v>
      </c>
      <c r="E27" s="347">
        <f t="shared" si="0"/>
        <v>13</v>
      </c>
    </row>
    <row r="28" spans="1:5" x14ac:dyDescent="0.2">
      <c r="A28" s="347" t="s">
        <v>12</v>
      </c>
      <c r="B28" s="349">
        <v>258023</v>
      </c>
      <c r="C28" s="349">
        <v>260506</v>
      </c>
      <c r="D28" s="350">
        <v>9.6231731279770027E-3</v>
      </c>
      <c r="E28" s="347">
        <f t="shared" si="0"/>
        <v>12</v>
      </c>
    </row>
    <row r="29" spans="1:5" x14ac:dyDescent="0.2">
      <c r="A29" s="347" t="s">
        <v>19</v>
      </c>
      <c r="B29" s="349">
        <v>176638</v>
      </c>
      <c r="C29" s="349">
        <v>178399</v>
      </c>
      <c r="D29" s="350">
        <v>9.9695422276067092E-3</v>
      </c>
      <c r="E29" s="347">
        <f t="shared" si="0"/>
        <v>11</v>
      </c>
    </row>
    <row r="30" spans="1:5" x14ac:dyDescent="0.2">
      <c r="A30" s="347" t="s">
        <v>3</v>
      </c>
      <c r="B30" s="349">
        <v>344328</v>
      </c>
      <c r="C30" s="349">
        <v>348017</v>
      </c>
      <c r="D30" s="350">
        <v>1.0713621895402037E-2</v>
      </c>
      <c r="E30" s="347">
        <f t="shared" si="0"/>
        <v>10</v>
      </c>
    </row>
    <row r="31" spans="1:5" x14ac:dyDescent="0.2">
      <c r="A31" s="347" t="s">
        <v>23</v>
      </c>
      <c r="B31" s="349">
        <v>668677</v>
      </c>
      <c r="C31" s="349">
        <v>676216</v>
      </c>
      <c r="D31" s="350">
        <v>1.1274501740003107E-2</v>
      </c>
      <c r="E31" s="347">
        <f t="shared" si="0"/>
        <v>9</v>
      </c>
    </row>
    <row r="32" spans="1:5" x14ac:dyDescent="0.2">
      <c r="A32" s="347" t="s">
        <v>18</v>
      </c>
      <c r="B32" s="349">
        <v>214502</v>
      </c>
      <c r="C32" s="349">
        <v>217018</v>
      </c>
      <c r="D32" s="350">
        <v>1.1729494363688975E-2</v>
      </c>
      <c r="E32" s="347">
        <f t="shared" si="0"/>
        <v>8</v>
      </c>
    </row>
    <row r="33" spans="1:5" x14ac:dyDescent="0.2">
      <c r="A33" s="347" t="s">
        <v>14</v>
      </c>
      <c r="B33" s="349">
        <v>1047817</v>
      </c>
      <c r="C33" s="349">
        <v>1060696</v>
      </c>
      <c r="D33" s="350">
        <v>1.2291268418053836E-2</v>
      </c>
      <c r="E33" s="347">
        <f t="shared" si="0"/>
        <v>7</v>
      </c>
    </row>
    <row r="34" spans="1:5" x14ac:dyDescent="0.2">
      <c r="A34" s="347" t="s">
        <v>25</v>
      </c>
      <c r="B34" s="349">
        <v>458353</v>
      </c>
      <c r="C34" s="349">
        <v>464403</v>
      </c>
      <c r="D34" s="350">
        <v>1.3199433624302648E-2</v>
      </c>
      <c r="E34" s="347">
        <f>_xlfn.RANK.EQ(D34,$D$7:$D$39,0)</f>
        <v>6</v>
      </c>
    </row>
    <row r="35" spans="1:5" x14ac:dyDescent="0.2">
      <c r="A35" s="347" t="s">
        <v>30</v>
      </c>
      <c r="B35" s="349">
        <v>110476</v>
      </c>
      <c r="C35" s="349">
        <v>112119</v>
      </c>
      <c r="D35" s="350">
        <v>1.4872008400014458E-2</v>
      </c>
      <c r="E35" s="347">
        <f t="shared" si="0"/>
        <v>5</v>
      </c>
    </row>
    <row r="36" spans="1:5" x14ac:dyDescent="0.2">
      <c r="A36" s="347" t="s">
        <v>24</v>
      </c>
      <c r="B36" s="349">
        <v>479784</v>
      </c>
      <c r="C36" s="349">
        <v>487185</v>
      </c>
      <c r="D36" s="350">
        <v>1.5425691561202548E-2</v>
      </c>
      <c r="E36" s="347">
        <f t="shared" si="0"/>
        <v>4</v>
      </c>
    </row>
    <row r="37" spans="1:5" x14ac:dyDescent="0.2">
      <c r="A37" s="347" t="s">
        <v>28</v>
      </c>
      <c r="B37" s="349">
        <v>236993</v>
      </c>
      <c r="C37" s="349">
        <v>240999</v>
      </c>
      <c r="D37" s="350">
        <v>1.6903452844598821E-2</v>
      </c>
      <c r="E37" s="347">
        <f t="shared" si="0"/>
        <v>3</v>
      </c>
    </row>
    <row r="38" spans="1:5" x14ac:dyDescent="0.2">
      <c r="A38" s="347" t="s">
        <v>5</v>
      </c>
      <c r="B38" s="349">
        <v>212135</v>
      </c>
      <c r="C38" s="349">
        <v>215851</v>
      </c>
      <c r="D38" s="350">
        <v>1.7517147099724184E-2</v>
      </c>
      <c r="E38" s="347">
        <f t="shared" si="0"/>
        <v>2</v>
      </c>
    </row>
    <row r="39" spans="1:5" x14ac:dyDescent="0.2">
      <c r="A39" s="347" t="s">
        <v>27</v>
      </c>
      <c r="B39" s="349">
        <v>615485</v>
      </c>
      <c r="C39" s="349">
        <v>628318</v>
      </c>
      <c r="D39" s="350">
        <v>2.0850223807241441E-2</v>
      </c>
      <c r="E39" s="347">
        <f t="shared" si="0"/>
        <v>1</v>
      </c>
    </row>
  </sheetData>
  <mergeCells count="1">
    <mergeCell ref="H1:I1"/>
  </mergeCells>
  <hyperlinks>
    <hyperlink ref="H1:I1" location="Index!A1" display="Regresar al Índice" xr:uid="{CBAB1D24-1145-44AD-BD35-46C5179FE201}"/>
  </hyperlink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10A59-7C25-4652-B9A7-F52850D6CC31}">
  <sheetPr codeName="Hoja71"/>
  <dimension ref="A1:J40"/>
  <sheetViews>
    <sheetView topLeftCell="M1" workbookViewId="0">
      <selection activeCell="A2" sqref="A2"/>
    </sheetView>
  </sheetViews>
  <sheetFormatPr baseColWidth="10" defaultColWidth="9.140625" defaultRowHeight="12.75" x14ac:dyDescent="0.2"/>
  <cols>
    <col min="1" max="1" width="60.7109375" style="347" customWidth="1" collapsed="1"/>
    <col min="2" max="2" width="22.7109375" style="347" customWidth="1" collapsed="1"/>
    <col min="3" max="3" width="20.7109375" style="347" customWidth="1" collapsed="1"/>
    <col min="4" max="4" width="9" style="347" bestFit="1" customWidth="1" collapsed="1"/>
    <col min="5" max="5" width="11.7109375" style="347" customWidth="1" collapsed="1"/>
    <col min="6" max="6" width="4.7109375" style="347" customWidth="1" collapsed="1"/>
    <col min="7" max="8" width="3.7109375" style="347" customWidth="1" collapsed="1"/>
    <col min="9" max="10" width="9.140625" style="347" customWidth="1" collapsed="1"/>
    <col min="11" max="16384" width="9.140625" style="347"/>
  </cols>
  <sheetData>
    <row r="1" spans="1:9" x14ac:dyDescent="0.2">
      <c r="A1" s="107" t="s">
        <v>1715</v>
      </c>
      <c r="B1" s="347" t="s">
        <v>54</v>
      </c>
      <c r="C1" s="347" t="s">
        <v>54</v>
      </c>
      <c r="D1" s="347" t="s">
        <v>54</v>
      </c>
      <c r="E1" s="347" t="s">
        <v>54</v>
      </c>
      <c r="F1" s="347" t="s">
        <v>54</v>
      </c>
      <c r="G1" s="347" t="s">
        <v>54</v>
      </c>
      <c r="H1" s="409" t="s">
        <v>38</v>
      </c>
      <c r="I1" s="409"/>
    </row>
    <row r="2" spans="1:9" x14ac:dyDescent="0.2">
      <c r="A2" s="347" t="s">
        <v>152</v>
      </c>
      <c r="B2" s="347" t="s">
        <v>54</v>
      </c>
      <c r="C2" s="347" t="s">
        <v>54</v>
      </c>
      <c r="D2" s="347" t="s">
        <v>54</v>
      </c>
      <c r="E2" s="347" t="s">
        <v>54</v>
      </c>
      <c r="F2" s="347" t="s">
        <v>54</v>
      </c>
      <c r="G2" s="347" t="s">
        <v>54</v>
      </c>
      <c r="H2" s="347" t="s">
        <v>54</v>
      </c>
    </row>
    <row r="6" spans="1:9" x14ac:dyDescent="0.2">
      <c r="A6" s="347" t="s">
        <v>2</v>
      </c>
      <c r="B6" s="347" t="s">
        <v>1319</v>
      </c>
      <c r="C6" s="347" t="s">
        <v>1318</v>
      </c>
      <c r="D6" s="347" t="s">
        <v>1238</v>
      </c>
      <c r="E6" s="347" t="s">
        <v>1239</v>
      </c>
    </row>
    <row r="7" spans="1:9" x14ac:dyDescent="0.2">
      <c r="A7" s="347" t="s">
        <v>33</v>
      </c>
      <c r="B7" s="358">
        <v>196230</v>
      </c>
      <c r="C7" s="358">
        <v>195650</v>
      </c>
      <c r="D7" s="359">
        <v>-580</v>
      </c>
      <c r="E7" s="350">
        <v>-2.9557152321255664E-3</v>
      </c>
      <c r="F7" s="347">
        <f t="shared" ref="F7:F39" si="0">_xlfn.RANK.EQ(E7,$E$7:$E$39,0)</f>
        <v>33</v>
      </c>
    </row>
    <row r="8" spans="1:9" x14ac:dyDescent="0.2">
      <c r="A8" s="347" t="s">
        <v>29</v>
      </c>
      <c r="B8" s="358">
        <v>711135</v>
      </c>
      <c r="C8" s="358">
        <v>711372</v>
      </c>
      <c r="D8" s="359">
        <v>237</v>
      </c>
      <c r="E8" s="350">
        <v>3.332700542091338E-4</v>
      </c>
      <c r="F8" s="347">
        <f t="shared" si="0"/>
        <v>32</v>
      </c>
    </row>
    <row r="9" spans="1:9" x14ac:dyDescent="0.2">
      <c r="A9" s="347" t="s">
        <v>12</v>
      </c>
      <c r="B9" s="358">
        <v>257932</v>
      </c>
      <c r="C9" s="358">
        <v>260506</v>
      </c>
      <c r="D9" s="359">
        <v>2574</v>
      </c>
      <c r="E9" s="350">
        <v>9.9793744087588454E-3</v>
      </c>
      <c r="F9" s="347">
        <f t="shared" si="0"/>
        <v>30</v>
      </c>
    </row>
    <row r="10" spans="1:9" x14ac:dyDescent="0.2">
      <c r="A10" s="347" t="s">
        <v>18</v>
      </c>
      <c r="B10" s="358">
        <v>213831</v>
      </c>
      <c r="C10" s="358">
        <v>217018</v>
      </c>
      <c r="D10" s="359">
        <v>3187</v>
      </c>
      <c r="E10" s="350">
        <v>1.490429357763845E-2</v>
      </c>
      <c r="F10" s="347">
        <f t="shared" si="0"/>
        <v>28</v>
      </c>
    </row>
    <row r="11" spans="1:9" x14ac:dyDescent="0.2">
      <c r="A11" s="347" t="s">
        <v>26</v>
      </c>
      <c r="B11" s="358">
        <v>607676</v>
      </c>
      <c r="C11" s="358">
        <v>610874</v>
      </c>
      <c r="D11" s="359">
        <v>3198</v>
      </c>
      <c r="E11" s="350">
        <v>5.2626728717277693E-3</v>
      </c>
      <c r="F11" s="347">
        <f t="shared" si="0"/>
        <v>31</v>
      </c>
    </row>
    <row r="12" spans="1:9" x14ac:dyDescent="0.2">
      <c r="A12" s="347" t="s">
        <v>11</v>
      </c>
      <c r="B12" s="358">
        <v>142691</v>
      </c>
      <c r="C12" s="358">
        <v>148842</v>
      </c>
      <c r="D12" s="359">
        <v>6151</v>
      </c>
      <c r="E12" s="350">
        <v>4.3107133596372638E-2</v>
      </c>
      <c r="F12" s="347">
        <f t="shared" si="0"/>
        <v>13</v>
      </c>
    </row>
    <row r="13" spans="1:9" x14ac:dyDescent="0.2">
      <c r="A13" s="347" t="s">
        <v>27</v>
      </c>
      <c r="B13" s="358">
        <v>621977</v>
      </c>
      <c r="C13" s="358">
        <v>628318</v>
      </c>
      <c r="D13" s="359">
        <v>6341</v>
      </c>
      <c r="E13" s="350">
        <v>1.0194910744288022E-2</v>
      </c>
      <c r="F13" s="347">
        <f t="shared" si="0"/>
        <v>29</v>
      </c>
    </row>
    <row r="14" spans="1:9" x14ac:dyDescent="0.2">
      <c r="A14" s="347" t="s">
        <v>6</v>
      </c>
      <c r="B14" s="358">
        <v>132523</v>
      </c>
      <c r="C14" s="358">
        <v>139410</v>
      </c>
      <c r="D14" s="359">
        <v>6887</v>
      </c>
      <c r="E14" s="350">
        <v>5.1968337571591361E-2</v>
      </c>
      <c r="F14" s="347">
        <f t="shared" si="0"/>
        <v>10</v>
      </c>
    </row>
    <row r="15" spans="1:9" x14ac:dyDescent="0.2">
      <c r="A15" s="347" t="s">
        <v>3</v>
      </c>
      <c r="B15" s="358">
        <v>340944</v>
      </c>
      <c r="C15" s="358">
        <v>348017</v>
      </c>
      <c r="D15" s="359">
        <v>7073</v>
      </c>
      <c r="E15" s="350">
        <v>2.0745342343610584E-2</v>
      </c>
      <c r="F15" s="347">
        <f t="shared" si="0"/>
        <v>25</v>
      </c>
    </row>
    <row r="16" spans="1:9" x14ac:dyDescent="0.2">
      <c r="A16" s="347" t="s">
        <v>7</v>
      </c>
      <c r="B16" s="358">
        <v>234202</v>
      </c>
      <c r="C16" s="358">
        <v>241547</v>
      </c>
      <c r="D16" s="359">
        <v>7345</v>
      </c>
      <c r="E16" s="350">
        <v>3.1361815868353071E-2</v>
      </c>
      <c r="F16" s="347">
        <f t="shared" si="0"/>
        <v>20</v>
      </c>
    </row>
    <row r="17" spans="1:6" x14ac:dyDescent="0.2">
      <c r="A17" s="347" t="s">
        <v>25</v>
      </c>
      <c r="B17" s="358">
        <v>456461</v>
      </c>
      <c r="C17" s="358">
        <v>464403</v>
      </c>
      <c r="D17" s="359">
        <v>7942</v>
      </c>
      <c r="E17" s="350">
        <v>1.7399076810505232E-2</v>
      </c>
      <c r="F17" s="347">
        <f t="shared" si="0"/>
        <v>27</v>
      </c>
    </row>
    <row r="18" spans="1:6" x14ac:dyDescent="0.2">
      <c r="A18" s="347" t="s">
        <v>15</v>
      </c>
      <c r="B18" s="358">
        <v>149507</v>
      </c>
      <c r="C18" s="358">
        <v>157749</v>
      </c>
      <c r="D18" s="359">
        <v>8242</v>
      </c>
      <c r="E18" s="350">
        <v>5.5127853545319017E-2</v>
      </c>
      <c r="F18" s="347">
        <f t="shared" si="0"/>
        <v>7</v>
      </c>
    </row>
    <row r="19" spans="1:6" x14ac:dyDescent="0.2">
      <c r="A19" s="347" t="s">
        <v>30</v>
      </c>
      <c r="B19" s="358">
        <v>103766</v>
      </c>
      <c r="C19" s="358">
        <v>112119</v>
      </c>
      <c r="D19" s="359">
        <v>8353</v>
      </c>
      <c r="E19" s="350">
        <v>8.0498429157912943E-2</v>
      </c>
      <c r="F19" s="347">
        <f t="shared" si="0"/>
        <v>4</v>
      </c>
    </row>
    <row r="20" spans="1:6" x14ac:dyDescent="0.2">
      <c r="A20" s="347" t="s">
        <v>21</v>
      </c>
      <c r="B20" s="358">
        <v>211119</v>
      </c>
      <c r="C20" s="358">
        <v>220988</v>
      </c>
      <c r="D20" s="359">
        <v>9869</v>
      </c>
      <c r="E20" s="350">
        <v>4.6746147907104518E-2</v>
      </c>
      <c r="F20" s="347">
        <f t="shared" si="0"/>
        <v>12</v>
      </c>
    </row>
    <row r="21" spans="1:6" x14ac:dyDescent="0.2">
      <c r="A21" s="347" t="s">
        <v>19</v>
      </c>
      <c r="B21" s="358">
        <v>167280</v>
      </c>
      <c r="C21" s="358">
        <v>178399</v>
      </c>
      <c r="D21" s="359">
        <v>11119</v>
      </c>
      <c r="E21" s="350">
        <v>6.6469392635102764E-2</v>
      </c>
      <c r="F21" s="347">
        <f t="shared" si="0"/>
        <v>5</v>
      </c>
    </row>
    <row r="22" spans="1:6" x14ac:dyDescent="0.2">
      <c r="A22" s="347" t="s">
        <v>17</v>
      </c>
      <c r="B22" s="358">
        <v>467596</v>
      </c>
      <c r="C22" s="358">
        <v>479469</v>
      </c>
      <c r="D22" s="359">
        <v>11873</v>
      </c>
      <c r="E22" s="350">
        <v>2.5391577344545224E-2</v>
      </c>
      <c r="F22" s="347">
        <f t="shared" si="0"/>
        <v>23</v>
      </c>
    </row>
    <row r="23" spans="1:6" x14ac:dyDescent="0.2">
      <c r="A23" s="347" t="s">
        <v>16</v>
      </c>
      <c r="B23" s="358">
        <v>247384</v>
      </c>
      <c r="C23" s="358">
        <v>260429</v>
      </c>
      <c r="D23" s="359">
        <v>13045</v>
      </c>
      <c r="E23" s="350">
        <v>5.2731785402451159E-2</v>
      </c>
      <c r="F23" s="347">
        <f t="shared" si="0"/>
        <v>9</v>
      </c>
    </row>
    <row r="24" spans="1:6" x14ac:dyDescent="0.2">
      <c r="A24" s="347" t="s">
        <v>31</v>
      </c>
      <c r="B24" s="358">
        <v>739461</v>
      </c>
      <c r="C24" s="358">
        <v>753421</v>
      </c>
      <c r="D24" s="359">
        <v>13960</v>
      </c>
      <c r="E24" s="350">
        <v>1.8878615640310903E-2</v>
      </c>
      <c r="F24" s="347">
        <f t="shared" si="0"/>
        <v>26</v>
      </c>
    </row>
    <row r="25" spans="1:6" x14ac:dyDescent="0.2">
      <c r="A25" s="347" t="s">
        <v>5</v>
      </c>
      <c r="B25" s="358">
        <v>195448</v>
      </c>
      <c r="C25" s="358">
        <v>215851</v>
      </c>
      <c r="D25" s="359">
        <v>20403</v>
      </c>
      <c r="E25" s="350">
        <v>0.10439093774303143</v>
      </c>
      <c r="F25" s="347">
        <f t="shared" si="0"/>
        <v>2</v>
      </c>
    </row>
    <row r="26" spans="1:6" x14ac:dyDescent="0.2">
      <c r="A26" s="347" t="s">
        <v>22</v>
      </c>
      <c r="B26" s="358">
        <v>612514</v>
      </c>
      <c r="C26" s="358">
        <v>634127</v>
      </c>
      <c r="D26" s="359">
        <v>21613</v>
      </c>
      <c r="E26" s="350">
        <v>3.5285724081408842E-2</v>
      </c>
      <c r="F26" s="347">
        <f t="shared" si="0"/>
        <v>18</v>
      </c>
    </row>
    <row r="27" spans="1:6" x14ac:dyDescent="0.2">
      <c r="A27" s="347" t="s">
        <v>32</v>
      </c>
      <c r="B27" s="358">
        <v>398497</v>
      </c>
      <c r="C27" s="358">
        <v>420905</v>
      </c>
      <c r="D27" s="359">
        <v>22408</v>
      </c>
      <c r="E27" s="350">
        <v>5.6231289068675583E-2</v>
      </c>
      <c r="F27" s="347">
        <f t="shared" si="0"/>
        <v>6</v>
      </c>
    </row>
    <row r="28" spans="1:6" x14ac:dyDescent="0.2">
      <c r="A28" s="347" t="s">
        <v>28</v>
      </c>
      <c r="B28" s="358">
        <v>218065</v>
      </c>
      <c r="C28" s="358">
        <v>240999</v>
      </c>
      <c r="D28" s="359">
        <v>22934</v>
      </c>
      <c r="E28" s="350">
        <v>0.10517047669272928</v>
      </c>
      <c r="F28" s="347">
        <f t="shared" si="0"/>
        <v>1</v>
      </c>
    </row>
    <row r="29" spans="1:6" x14ac:dyDescent="0.2">
      <c r="A29" s="347" t="s">
        <v>8</v>
      </c>
      <c r="B29" s="358">
        <v>955326</v>
      </c>
      <c r="C29" s="358">
        <v>981673</v>
      </c>
      <c r="D29" s="359">
        <v>26347</v>
      </c>
      <c r="E29" s="350">
        <v>2.757906725034176E-2</v>
      </c>
      <c r="F29" s="347">
        <f t="shared" si="0"/>
        <v>22</v>
      </c>
    </row>
    <row r="30" spans="1:6" x14ac:dyDescent="0.2">
      <c r="A30" s="347" t="s">
        <v>14</v>
      </c>
      <c r="B30" s="358">
        <v>1031913</v>
      </c>
      <c r="C30" s="358">
        <v>1060696</v>
      </c>
      <c r="D30" s="359">
        <v>28783</v>
      </c>
      <c r="E30" s="350">
        <v>2.7892855308538689E-2</v>
      </c>
      <c r="F30" s="347">
        <f t="shared" si="0"/>
        <v>21</v>
      </c>
    </row>
    <row r="31" spans="1:6" x14ac:dyDescent="0.2">
      <c r="A31" s="347" t="s">
        <v>10</v>
      </c>
      <c r="B31" s="358">
        <v>807915</v>
      </c>
      <c r="C31" s="358">
        <v>840249</v>
      </c>
      <c r="D31" s="359">
        <v>32334</v>
      </c>
      <c r="E31" s="350">
        <v>4.0021536919106593E-2</v>
      </c>
      <c r="F31" s="347">
        <f t="shared" si="0"/>
        <v>16</v>
      </c>
    </row>
    <row r="32" spans="1:6" x14ac:dyDescent="0.2">
      <c r="A32" s="347" t="s">
        <v>23</v>
      </c>
      <c r="B32" s="358">
        <v>641638</v>
      </c>
      <c r="C32" s="358">
        <v>676216</v>
      </c>
      <c r="D32" s="359">
        <v>34578</v>
      </c>
      <c r="E32" s="350">
        <v>5.3890199769963676E-2</v>
      </c>
      <c r="F32" s="347">
        <f t="shared" si="0"/>
        <v>8</v>
      </c>
    </row>
    <row r="33" spans="1:6" x14ac:dyDescent="0.2">
      <c r="A33" s="347" t="s">
        <v>4</v>
      </c>
      <c r="B33" s="358">
        <v>1029980</v>
      </c>
      <c r="C33" s="358">
        <v>1067777</v>
      </c>
      <c r="D33" s="359">
        <v>37797</v>
      </c>
      <c r="E33" s="350">
        <v>3.6696829064642111E-2</v>
      </c>
      <c r="F33" s="347">
        <f t="shared" si="0"/>
        <v>17</v>
      </c>
    </row>
    <row r="34" spans="1:6" x14ac:dyDescent="0.2">
      <c r="A34" s="347" t="s">
        <v>24</v>
      </c>
      <c r="B34" s="358">
        <v>448714</v>
      </c>
      <c r="C34" s="358">
        <v>487185</v>
      </c>
      <c r="D34" s="359">
        <v>38471</v>
      </c>
      <c r="E34" s="350">
        <v>8.5736125906479499E-2</v>
      </c>
      <c r="F34" s="347">
        <f t="shared" si="0"/>
        <v>3</v>
      </c>
    </row>
    <row r="35" spans="1:6" x14ac:dyDescent="0.2">
      <c r="A35" s="347" t="s">
        <v>13</v>
      </c>
      <c r="B35" s="358">
        <v>1670417</v>
      </c>
      <c r="C35" s="358">
        <v>1737289</v>
      </c>
      <c r="D35" s="359">
        <v>66872</v>
      </c>
      <c r="E35" s="350">
        <v>4.0033117479048697E-2</v>
      </c>
      <c r="F35" s="347">
        <f t="shared" si="0"/>
        <v>15</v>
      </c>
    </row>
    <row r="36" spans="1:6" x14ac:dyDescent="0.2">
      <c r="A36" s="347" t="s">
        <v>20</v>
      </c>
      <c r="B36" s="358">
        <v>1733062</v>
      </c>
      <c r="C36" s="358">
        <v>1807183</v>
      </c>
      <c r="D36" s="359">
        <v>74121</v>
      </c>
      <c r="E36" s="350">
        <v>4.2768810348389197E-2</v>
      </c>
      <c r="F36" s="347">
        <f t="shared" si="0"/>
        <v>14</v>
      </c>
    </row>
    <row r="37" spans="1:6" x14ac:dyDescent="0.2">
      <c r="A37" s="347" t="s">
        <v>9</v>
      </c>
      <c r="B37" s="358">
        <v>3321460</v>
      </c>
      <c r="C37" s="358">
        <v>3397269</v>
      </c>
      <c r="D37" s="359">
        <v>75809</v>
      </c>
      <c r="E37" s="350">
        <v>2.2823999084739865E-2</v>
      </c>
      <c r="F37" s="347">
        <f t="shared" si="0"/>
        <v>24</v>
      </c>
    </row>
    <row r="38" spans="1:6" x14ac:dyDescent="0.2">
      <c r="A38" s="347" t="s">
        <v>0</v>
      </c>
      <c r="B38" s="358">
        <v>1874622</v>
      </c>
      <c r="C38" s="358">
        <v>1964519</v>
      </c>
      <c r="D38" s="359">
        <v>89897</v>
      </c>
      <c r="E38" s="350">
        <v>4.795473434110975E-2</v>
      </c>
      <c r="F38" s="347">
        <f t="shared" si="0"/>
        <v>11</v>
      </c>
    </row>
    <row r="39" spans="1:6" x14ac:dyDescent="0.2">
      <c r="A39" s="347" t="s">
        <v>1</v>
      </c>
      <c r="B39" s="358">
        <v>20941286</v>
      </c>
      <c r="C39" s="358">
        <v>21660469</v>
      </c>
      <c r="D39" s="358">
        <v>719183</v>
      </c>
      <c r="E39" s="350">
        <v>3.4342828802395475E-2</v>
      </c>
      <c r="F39" s="347">
        <f t="shared" si="0"/>
        <v>19</v>
      </c>
    </row>
    <row r="40" spans="1:6" x14ac:dyDescent="0.2">
      <c r="E40" s="347">
        <f>C39/B39-1</f>
        <v>3.4342828802395475E-2</v>
      </c>
    </row>
  </sheetData>
  <autoFilter ref="A6:F6" xr:uid="{C1A95A58-0D2F-4EDF-AF89-C6E57C757850}">
    <sortState ref="A7:F40">
      <sortCondition ref="D6"/>
    </sortState>
  </autoFilter>
  <mergeCells count="1">
    <mergeCell ref="H1:I1"/>
  </mergeCells>
  <hyperlinks>
    <hyperlink ref="H1:I1" location="Index!A1" display="Regresar al Índice" xr:uid="{B45A9711-97A6-442F-934D-FE79E97E7712}"/>
  </hyperlink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281A3-E858-4823-B842-0DC4863BD074}">
  <sheetPr codeName="Hoja72"/>
  <dimension ref="A1:J40"/>
  <sheetViews>
    <sheetView workbookViewId="0">
      <selection activeCell="A2" sqref="A2"/>
    </sheetView>
  </sheetViews>
  <sheetFormatPr baseColWidth="10" defaultColWidth="9.140625" defaultRowHeight="12.75" x14ac:dyDescent="0.2"/>
  <cols>
    <col min="1" max="1" width="60.7109375" style="347" customWidth="1" collapsed="1"/>
    <col min="2" max="2" width="22.7109375" style="347" customWidth="1" collapsed="1"/>
    <col min="3" max="3" width="20.7109375" style="347" customWidth="1" collapsed="1"/>
    <col min="4" max="4" width="7.7109375" style="347" customWidth="1" collapsed="1"/>
    <col min="5" max="5" width="11.7109375" style="347" customWidth="1" collapsed="1"/>
    <col min="6" max="6" width="4.7109375" style="347" customWidth="1" collapsed="1"/>
    <col min="7" max="8" width="3.7109375" style="347" customWidth="1" collapsed="1"/>
    <col min="9" max="10" width="9.140625" style="347" customWidth="1" collapsed="1"/>
    <col min="11" max="16384" width="9.140625" style="347"/>
  </cols>
  <sheetData>
    <row r="1" spans="1:9" x14ac:dyDescent="0.2">
      <c r="A1" s="107" t="s">
        <v>1716</v>
      </c>
      <c r="B1" s="347" t="s">
        <v>54</v>
      </c>
      <c r="C1" s="347" t="s">
        <v>54</v>
      </c>
      <c r="D1" s="347" t="s">
        <v>54</v>
      </c>
      <c r="E1" s="347" t="s">
        <v>54</v>
      </c>
      <c r="F1" s="347" t="s">
        <v>54</v>
      </c>
      <c r="G1" s="347" t="s">
        <v>54</v>
      </c>
      <c r="H1" s="409" t="s">
        <v>38</v>
      </c>
      <c r="I1" s="409"/>
    </row>
    <row r="2" spans="1:9" x14ac:dyDescent="0.2">
      <c r="A2" s="347" t="s">
        <v>152</v>
      </c>
      <c r="B2" s="347" t="s">
        <v>54</v>
      </c>
      <c r="C2" s="347" t="s">
        <v>54</v>
      </c>
      <c r="D2" s="347" t="s">
        <v>54</v>
      </c>
      <c r="E2" s="347" t="s">
        <v>54</v>
      </c>
      <c r="F2" s="347" t="s">
        <v>54</v>
      </c>
      <c r="G2" s="347" t="s">
        <v>54</v>
      </c>
      <c r="H2" s="347" t="s">
        <v>54</v>
      </c>
    </row>
    <row r="6" spans="1:9" x14ac:dyDescent="0.2">
      <c r="A6" s="347" t="s">
        <v>2</v>
      </c>
      <c r="B6" s="347" t="s">
        <v>1319</v>
      </c>
      <c r="C6" s="347" t="s">
        <v>1318</v>
      </c>
      <c r="D6" s="347" t="s">
        <v>1238</v>
      </c>
      <c r="E6" s="347" t="s">
        <v>1239</v>
      </c>
    </row>
    <row r="7" spans="1:9" x14ac:dyDescent="0.2">
      <c r="A7" s="347" t="s">
        <v>33</v>
      </c>
      <c r="B7" s="349">
        <v>196230</v>
      </c>
      <c r="C7" s="349">
        <v>195650</v>
      </c>
      <c r="D7" s="349">
        <v>-580</v>
      </c>
      <c r="E7" s="350">
        <v>-2.9557152321255664E-3</v>
      </c>
      <c r="F7" s="347">
        <f>_xlfn.RANK.EQ(E7,$E$7:$E$39,0)</f>
        <v>33</v>
      </c>
    </row>
    <row r="8" spans="1:9" x14ac:dyDescent="0.2">
      <c r="A8" s="347" t="s">
        <v>29</v>
      </c>
      <c r="B8" s="349">
        <v>711135</v>
      </c>
      <c r="C8" s="349">
        <v>711372</v>
      </c>
      <c r="D8" s="349">
        <v>237</v>
      </c>
      <c r="E8" s="350">
        <v>3.332700542091338E-4</v>
      </c>
      <c r="F8" s="347">
        <f t="shared" ref="F8:F39" si="0">_xlfn.RANK.EQ(E8,$E$7:$E$39,0)</f>
        <v>32</v>
      </c>
    </row>
    <row r="9" spans="1:9" x14ac:dyDescent="0.2">
      <c r="A9" s="347" t="s">
        <v>26</v>
      </c>
      <c r="B9" s="349">
        <v>607676</v>
      </c>
      <c r="C9" s="349">
        <v>610874</v>
      </c>
      <c r="D9" s="349">
        <v>3198</v>
      </c>
      <c r="E9" s="350">
        <v>5.2626728717277693E-3</v>
      </c>
      <c r="F9" s="347">
        <f t="shared" si="0"/>
        <v>31</v>
      </c>
    </row>
    <row r="10" spans="1:9" x14ac:dyDescent="0.2">
      <c r="A10" s="347" t="s">
        <v>12</v>
      </c>
      <c r="B10" s="349">
        <v>257932</v>
      </c>
      <c r="C10" s="349">
        <v>260506</v>
      </c>
      <c r="D10" s="349">
        <v>2574</v>
      </c>
      <c r="E10" s="350">
        <v>9.9793744087588454E-3</v>
      </c>
      <c r="F10" s="347">
        <f t="shared" si="0"/>
        <v>30</v>
      </c>
    </row>
    <row r="11" spans="1:9" x14ac:dyDescent="0.2">
      <c r="A11" s="347" t="s">
        <v>27</v>
      </c>
      <c r="B11" s="349">
        <v>621977</v>
      </c>
      <c r="C11" s="349">
        <v>628318</v>
      </c>
      <c r="D11" s="349">
        <v>6341</v>
      </c>
      <c r="E11" s="350">
        <v>1.0194910744288022E-2</v>
      </c>
      <c r="F11" s="347">
        <f t="shared" si="0"/>
        <v>29</v>
      </c>
    </row>
    <row r="12" spans="1:9" x14ac:dyDescent="0.2">
      <c r="A12" s="347" t="s">
        <v>18</v>
      </c>
      <c r="B12" s="349">
        <v>213831</v>
      </c>
      <c r="C12" s="349">
        <v>217018</v>
      </c>
      <c r="D12" s="349">
        <v>3187</v>
      </c>
      <c r="E12" s="350">
        <v>1.490429357763845E-2</v>
      </c>
      <c r="F12" s="347">
        <f t="shared" si="0"/>
        <v>28</v>
      </c>
    </row>
    <row r="13" spans="1:9" x14ac:dyDescent="0.2">
      <c r="A13" s="347" t="s">
        <v>25</v>
      </c>
      <c r="B13" s="349">
        <v>456461</v>
      </c>
      <c r="C13" s="349">
        <v>464403</v>
      </c>
      <c r="D13" s="349">
        <v>7942</v>
      </c>
      <c r="E13" s="350">
        <v>1.7399076810505232E-2</v>
      </c>
      <c r="F13" s="347">
        <f t="shared" si="0"/>
        <v>27</v>
      </c>
    </row>
    <row r="14" spans="1:9" x14ac:dyDescent="0.2">
      <c r="A14" s="347" t="s">
        <v>31</v>
      </c>
      <c r="B14" s="349">
        <v>739461</v>
      </c>
      <c r="C14" s="349">
        <v>753421</v>
      </c>
      <c r="D14" s="349">
        <v>13960</v>
      </c>
      <c r="E14" s="350">
        <v>1.8878615640310903E-2</v>
      </c>
      <c r="F14" s="347">
        <f t="shared" si="0"/>
        <v>26</v>
      </c>
    </row>
    <row r="15" spans="1:9" x14ac:dyDescent="0.2">
      <c r="A15" s="347" t="s">
        <v>3</v>
      </c>
      <c r="B15" s="349">
        <v>340944</v>
      </c>
      <c r="C15" s="349">
        <v>348017</v>
      </c>
      <c r="D15" s="349">
        <v>7073</v>
      </c>
      <c r="E15" s="350">
        <v>2.0745342343610584E-2</v>
      </c>
      <c r="F15" s="347">
        <f t="shared" si="0"/>
        <v>25</v>
      </c>
    </row>
    <row r="16" spans="1:9" x14ac:dyDescent="0.2">
      <c r="A16" s="347" t="s">
        <v>9</v>
      </c>
      <c r="B16" s="349">
        <v>3321460</v>
      </c>
      <c r="C16" s="349">
        <v>3397269</v>
      </c>
      <c r="D16" s="349">
        <v>75809</v>
      </c>
      <c r="E16" s="350">
        <v>2.2823999084739865E-2</v>
      </c>
      <c r="F16" s="347">
        <f t="shared" si="0"/>
        <v>24</v>
      </c>
    </row>
    <row r="17" spans="1:6" x14ac:dyDescent="0.2">
      <c r="A17" s="347" t="s">
        <v>17</v>
      </c>
      <c r="B17" s="349">
        <v>467596</v>
      </c>
      <c r="C17" s="349">
        <v>479469</v>
      </c>
      <c r="D17" s="349">
        <v>11873</v>
      </c>
      <c r="E17" s="350">
        <v>2.5391577344545224E-2</v>
      </c>
      <c r="F17" s="347">
        <f t="shared" si="0"/>
        <v>23</v>
      </c>
    </row>
    <row r="18" spans="1:6" x14ac:dyDescent="0.2">
      <c r="A18" s="347" t="s">
        <v>8</v>
      </c>
      <c r="B18" s="349">
        <v>955326</v>
      </c>
      <c r="C18" s="349">
        <v>981673</v>
      </c>
      <c r="D18" s="349">
        <v>26347</v>
      </c>
      <c r="E18" s="350">
        <v>2.757906725034176E-2</v>
      </c>
      <c r="F18" s="347">
        <f t="shared" si="0"/>
        <v>22</v>
      </c>
    </row>
    <row r="19" spans="1:6" x14ac:dyDescent="0.2">
      <c r="A19" s="347" t="s">
        <v>14</v>
      </c>
      <c r="B19" s="349">
        <v>1031913</v>
      </c>
      <c r="C19" s="349">
        <v>1060696</v>
      </c>
      <c r="D19" s="349">
        <v>28783</v>
      </c>
      <c r="E19" s="350">
        <v>2.7892855308538689E-2</v>
      </c>
      <c r="F19" s="347">
        <f t="shared" si="0"/>
        <v>21</v>
      </c>
    </row>
    <row r="20" spans="1:6" x14ac:dyDescent="0.2">
      <c r="A20" s="347" t="s">
        <v>7</v>
      </c>
      <c r="B20" s="349">
        <v>234202</v>
      </c>
      <c r="C20" s="349">
        <v>241547</v>
      </c>
      <c r="D20" s="349">
        <v>7345</v>
      </c>
      <c r="E20" s="350">
        <v>3.1361815868353071E-2</v>
      </c>
      <c r="F20" s="347">
        <f t="shared" si="0"/>
        <v>20</v>
      </c>
    </row>
    <row r="21" spans="1:6" x14ac:dyDescent="0.2">
      <c r="A21" s="347" t="s">
        <v>1</v>
      </c>
      <c r="B21" s="349">
        <v>20941286</v>
      </c>
      <c r="C21" s="349">
        <v>21660469</v>
      </c>
      <c r="D21" s="349">
        <v>719183</v>
      </c>
      <c r="E21" s="350">
        <v>3.4342828802395475E-2</v>
      </c>
      <c r="F21" s="347">
        <f t="shared" si="0"/>
        <v>19</v>
      </c>
    </row>
    <row r="22" spans="1:6" x14ac:dyDescent="0.2">
      <c r="A22" s="347" t="s">
        <v>22</v>
      </c>
      <c r="B22" s="349">
        <v>612514</v>
      </c>
      <c r="C22" s="349">
        <v>634127</v>
      </c>
      <c r="D22" s="349">
        <v>21613</v>
      </c>
      <c r="E22" s="350">
        <v>3.5285724081408842E-2</v>
      </c>
      <c r="F22" s="347">
        <f t="shared" si="0"/>
        <v>18</v>
      </c>
    </row>
    <row r="23" spans="1:6" x14ac:dyDescent="0.2">
      <c r="A23" s="347" t="s">
        <v>4</v>
      </c>
      <c r="B23" s="349">
        <v>1029980</v>
      </c>
      <c r="C23" s="349">
        <v>1067777</v>
      </c>
      <c r="D23" s="349">
        <v>37797</v>
      </c>
      <c r="E23" s="350">
        <v>3.6696829064642111E-2</v>
      </c>
      <c r="F23" s="347">
        <f t="shared" si="0"/>
        <v>17</v>
      </c>
    </row>
    <row r="24" spans="1:6" x14ac:dyDescent="0.2">
      <c r="A24" s="347" t="s">
        <v>10</v>
      </c>
      <c r="B24" s="349">
        <v>807915</v>
      </c>
      <c r="C24" s="349">
        <v>840249</v>
      </c>
      <c r="D24" s="349">
        <v>32334</v>
      </c>
      <c r="E24" s="350">
        <v>4.0021536919106593E-2</v>
      </c>
      <c r="F24" s="347">
        <f t="shared" si="0"/>
        <v>16</v>
      </c>
    </row>
    <row r="25" spans="1:6" x14ac:dyDescent="0.2">
      <c r="A25" s="347" t="s">
        <v>13</v>
      </c>
      <c r="B25" s="349">
        <v>1670417</v>
      </c>
      <c r="C25" s="349">
        <v>1737289</v>
      </c>
      <c r="D25" s="349">
        <v>66872</v>
      </c>
      <c r="E25" s="350">
        <v>4.0033117479048697E-2</v>
      </c>
      <c r="F25" s="347">
        <f t="shared" si="0"/>
        <v>15</v>
      </c>
    </row>
    <row r="26" spans="1:6" x14ac:dyDescent="0.2">
      <c r="A26" s="347" t="s">
        <v>20</v>
      </c>
      <c r="B26" s="349">
        <v>1733062</v>
      </c>
      <c r="C26" s="349">
        <v>1807183</v>
      </c>
      <c r="D26" s="349">
        <v>74121</v>
      </c>
      <c r="E26" s="350">
        <v>4.2768810348389197E-2</v>
      </c>
      <c r="F26" s="347">
        <f t="shared" si="0"/>
        <v>14</v>
      </c>
    </row>
    <row r="27" spans="1:6" x14ac:dyDescent="0.2">
      <c r="A27" s="347" t="s">
        <v>11</v>
      </c>
      <c r="B27" s="349">
        <v>142691</v>
      </c>
      <c r="C27" s="349">
        <v>148842</v>
      </c>
      <c r="D27" s="349">
        <v>6151</v>
      </c>
      <c r="E27" s="350">
        <v>4.3107133596372638E-2</v>
      </c>
      <c r="F27" s="347">
        <f t="shared" si="0"/>
        <v>13</v>
      </c>
    </row>
    <row r="28" spans="1:6" x14ac:dyDescent="0.2">
      <c r="A28" s="347" t="s">
        <v>21</v>
      </c>
      <c r="B28" s="349">
        <v>211119</v>
      </c>
      <c r="C28" s="349">
        <v>220988</v>
      </c>
      <c r="D28" s="349">
        <v>9869</v>
      </c>
      <c r="E28" s="350">
        <v>4.6746147907104518E-2</v>
      </c>
      <c r="F28" s="347">
        <f t="shared" si="0"/>
        <v>12</v>
      </c>
    </row>
    <row r="29" spans="1:6" x14ac:dyDescent="0.2">
      <c r="A29" s="347" t="s">
        <v>0</v>
      </c>
      <c r="B29" s="349">
        <v>1874622</v>
      </c>
      <c r="C29" s="349">
        <v>1964519</v>
      </c>
      <c r="D29" s="349">
        <v>89897</v>
      </c>
      <c r="E29" s="350">
        <v>4.795473434110975E-2</v>
      </c>
      <c r="F29" s="347">
        <f t="shared" si="0"/>
        <v>11</v>
      </c>
    </row>
    <row r="30" spans="1:6" x14ac:dyDescent="0.2">
      <c r="A30" s="347" t="s">
        <v>6</v>
      </c>
      <c r="B30" s="349">
        <v>132523</v>
      </c>
      <c r="C30" s="349">
        <v>139410</v>
      </c>
      <c r="D30" s="349">
        <v>6887</v>
      </c>
      <c r="E30" s="350">
        <v>5.1968337571591361E-2</v>
      </c>
      <c r="F30" s="347">
        <f t="shared" si="0"/>
        <v>10</v>
      </c>
    </row>
    <row r="31" spans="1:6" x14ac:dyDescent="0.2">
      <c r="A31" s="347" t="s">
        <v>16</v>
      </c>
      <c r="B31" s="349">
        <v>247384</v>
      </c>
      <c r="C31" s="349">
        <v>260429</v>
      </c>
      <c r="D31" s="349">
        <v>13045</v>
      </c>
      <c r="E31" s="350">
        <v>5.2731785402451159E-2</v>
      </c>
      <c r="F31" s="347">
        <f t="shared" si="0"/>
        <v>9</v>
      </c>
    </row>
    <row r="32" spans="1:6" x14ac:dyDescent="0.2">
      <c r="A32" s="347" t="s">
        <v>23</v>
      </c>
      <c r="B32" s="349">
        <v>641638</v>
      </c>
      <c r="C32" s="349">
        <v>676216</v>
      </c>
      <c r="D32" s="349">
        <v>34578</v>
      </c>
      <c r="E32" s="350">
        <v>5.3890199769963676E-2</v>
      </c>
      <c r="F32" s="347">
        <f t="shared" si="0"/>
        <v>8</v>
      </c>
    </row>
    <row r="33" spans="1:6" x14ac:dyDescent="0.2">
      <c r="A33" s="347" t="s">
        <v>15</v>
      </c>
      <c r="B33" s="349">
        <v>149507</v>
      </c>
      <c r="C33" s="349">
        <v>157749</v>
      </c>
      <c r="D33" s="349">
        <v>8242</v>
      </c>
      <c r="E33" s="350">
        <v>5.5127853545319017E-2</v>
      </c>
      <c r="F33" s="347">
        <f t="shared" si="0"/>
        <v>7</v>
      </c>
    </row>
    <row r="34" spans="1:6" x14ac:dyDescent="0.2">
      <c r="A34" s="347" t="s">
        <v>32</v>
      </c>
      <c r="B34" s="349">
        <v>398497</v>
      </c>
      <c r="C34" s="349">
        <v>420905</v>
      </c>
      <c r="D34" s="349">
        <v>22408</v>
      </c>
      <c r="E34" s="350">
        <v>5.6231289068675583E-2</v>
      </c>
      <c r="F34" s="347">
        <f t="shared" si="0"/>
        <v>6</v>
      </c>
    </row>
    <row r="35" spans="1:6" x14ac:dyDescent="0.2">
      <c r="A35" s="347" t="s">
        <v>19</v>
      </c>
      <c r="B35" s="349">
        <v>167280</v>
      </c>
      <c r="C35" s="349">
        <v>178399</v>
      </c>
      <c r="D35" s="349">
        <v>11119</v>
      </c>
      <c r="E35" s="350">
        <v>6.6469392635102764E-2</v>
      </c>
      <c r="F35" s="347">
        <f t="shared" si="0"/>
        <v>5</v>
      </c>
    </row>
    <row r="36" spans="1:6" x14ac:dyDescent="0.2">
      <c r="A36" s="347" t="s">
        <v>30</v>
      </c>
      <c r="B36" s="349">
        <v>103766</v>
      </c>
      <c r="C36" s="349">
        <v>112119</v>
      </c>
      <c r="D36" s="349">
        <v>8353</v>
      </c>
      <c r="E36" s="350">
        <v>8.0498429157912943E-2</v>
      </c>
      <c r="F36" s="347">
        <f t="shared" si="0"/>
        <v>4</v>
      </c>
    </row>
    <row r="37" spans="1:6" x14ac:dyDescent="0.2">
      <c r="A37" s="347" t="s">
        <v>24</v>
      </c>
      <c r="B37" s="349">
        <v>448714</v>
      </c>
      <c r="C37" s="349">
        <v>487185</v>
      </c>
      <c r="D37" s="349">
        <v>38471</v>
      </c>
      <c r="E37" s="350">
        <v>8.5736125906479499E-2</v>
      </c>
      <c r="F37" s="347">
        <f t="shared" si="0"/>
        <v>3</v>
      </c>
    </row>
    <row r="38" spans="1:6" x14ac:dyDescent="0.2">
      <c r="A38" s="347" t="s">
        <v>5</v>
      </c>
      <c r="B38" s="349">
        <v>195448</v>
      </c>
      <c r="C38" s="349">
        <v>215851</v>
      </c>
      <c r="D38" s="349">
        <v>20403</v>
      </c>
      <c r="E38" s="350">
        <v>0.10439093774303143</v>
      </c>
      <c r="F38" s="347">
        <f t="shared" si="0"/>
        <v>2</v>
      </c>
    </row>
    <row r="39" spans="1:6" x14ac:dyDescent="0.2">
      <c r="A39" s="347" t="s">
        <v>28</v>
      </c>
      <c r="B39" s="349">
        <v>218065</v>
      </c>
      <c r="C39" s="349">
        <v>240999</v>
      </c>
      <c r="D39" s="349">
        <v>22934</v>
      </c>
      <c r="E39" s="350">
        <v>0.10517047669272928</v>
      </c>
      <c r="F39" s="347">
        <f t="shared" si="0"/>
        <v>1</v>
      </c>
    </row>
    <row r="40" spans="1:6" x14ac:dyDescent="0.2">
      <c r="E40" s="347">
        <f>C39/B39-1</f>
        <v>0.10517047669272928</v>
      </c>
    </row>
  </sheetData>
  <autoFilter ref="A6:F6" xr:uid="{C1A95A58-0D2F-4EDF-AF89-C6E57C757850}"/>
  <mergeCells count="1">
    <mergeCell ref="H1:I1"/>
  </mergeCells>
  <hyperlinks>
    <hyperlink ref="H1:I1" location="Index!A1" display="Regresar al Índice" xr:uid="{A6BCD833-3272-4FF8-A000-4F3326AEBF7E}"/>
  </hyperlink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66446-83EF-4D5B-9109-A15E09523C04}">
  <sheetPr codeName="Hoja73"/>
  <dimension ref="A1:U30"/>
  <sheetViews>
    <sheetView workbookViewId="0">
      <selection activeCell="A2" sqref="A2"/>
    </sheetView>
  </sheetViews>
  <sheetFormatPr baseColWidth="10" defaultColWidth="9.140625" defaultRowHeight="12.75" x14ac:dyDescent="0.2"/>
  <cols>
    <col min="1" max="1" width="60.7109375" style="347" customWidth="1" collapsed="1"/>
    <col min="2" max="2" width="10.7109375" style="356" bestFit="1" customWidth="1" collapsed="1"/>
    <col min="3" max="3" width="9.140625" style="349" bestFit="1" customWidth="1" collapsed="1"/>
    <col min="4" max="4" width="10.7109375" style="349" customWidth="1" collapsed="1"/>
    <col min="5" max="8" width="3.7109375" style="347" customWidth="1" collapsed="1"/>
    <col min="9" max="21" width="9.28515625" style="347" customWidth="1" collapsed="1"/>
    <col min="22" max="16384" width="9.140625" style="347"/>
  </cols>
  <sheetData>
    <row r="1" spans="1:9" x14ac:dyDescent="0.2">
      <c r="A1" s="107" t="s">
        <v>1717</v>
      </c>
      <c r="B1" s="347" t="s">
        <v>54</v>
      </c>
      <c r="C1" s="347" t="s">
        <v>54</v>
      </c>
      <c r="D1" s="347" t="s">
        <v>54</v>
      </c>
      <c r="E1" s="347" t="s">
        <v>54</v>
      </c>
      <c r="F1" s="347" t="s">
        <v>54</v>
      </c>
      <c r="G1" s="347" t="s">
        <v>54</v>
      </c>
      <c r="H1" s="409" t="s">
        <v>38</v>
      </c>
      <c r="I1" s="409"/>
    </row>
    <row r="2" spans="1:9" x14ac:dyDescent="0.2">
      <c r="A2" s="347" t="s">
        <v>152</v>
      </c>
      <c r="B2" s="347" t="s">
        <v>54</v>
      </c>
      <c r="C2" s="347" t="s">
        <v>54</v>
      </c>
      <c r="D2" s="347" t="s">
        <v>54</v>
      </c>
      <c r="E2" s="347" t="s">
        <v>54</v>
      </c>
      <c r="F2" s="347" t="s">
        <v>54</v>
      </c>
      <c r="G2" s="347" t="s">
        <v>54</v>
      </c>
      <c r="H2" s="347" t="s">
        <v>54</v>
      </c>
    </row>
    <row r="3" spans="1:9" x14ac:dyDescent="0.2">
      <c r="B3" s="347"/>
      <c r="C3" s="347"/>
      <c r="D3" s="347"/>
    </row>
    <row r="4" spans="1:9" x14ac:dyDescent="0.2">
      <c r="B4" s="347"/>
      <c r="C4" s="347"/>
      <c r="D4" s="347"/>
    </row>
    <row r="5" spans="1:9" x14ac:dyDescent="0.2">
      <c r="B5" s="347"/>
      <c r="C5" s="347"/>
      <c r="D5" s="347"/>
    </row>
    <row r="6" spans="1:9" x14ac:dyDescent="0.2">
      <c r="A6" s="347" t="s">
        <v>579</v>
      </c>
      <c r="B6" s="347" t="s">
        <v>411</v>
      </c>
      <c r="C6" s="347" t="s">
        <v>0</v>
      </c>
      <c r="D6" s="347" t="s">
        <v>584</v>
      </c>
    </row>
    <row r="7" spans="1:9" x14ac:dyDescent="0.2">
      <c r="A7" s="347">
        <v>2000</v>
      </c>
      <c r="B7" s="356" t="s">
        <v>1293</v>
      </c>
      <c r="C7" s="349">
        <v>995832</v>
      </c>
      <c r="D7" s="349">
        <v>9711</v>
      </c>
      <c r="E7" s="357"/>
    </row>
    <row r="8" spans="1:9" x14ac:dyDescent="0.2">
      <c r="A8" s="347">
        <v>2001</v>
      </c>
      <c r="B8" s="356" t="s">
        <v>1294</v>
      </c>
      <c r="C8" s="349">
        <v>1033583</v>
      </c>
      <c r="D8" s="349">
        <v>-632</v>
      </c>
      <c r="E8" s="357"/>
    </row>
    <row r="9" spans="1:9" x14ac:dyDescent="0.2">
      <c r="A9" s="347">
        <v>2002</v>
      </c>
      <c r="B9" s="356" t="s">
        <v>1295</v>
      </c>
      <c r="C9" s="349">
        <v>1021306</v>
      </c>
      <c r="D9" s="349">
        <v>9583</v>
      </c>
      <c r="E9" s="357"/>
    </row>
    <row r="10" spans="1:9" x14ac:dyDescent="0.2">
      <c r="A10" s="347">
        <v>2003</v>
      </c>
      <c r="B10" s="356" t="s">
        <v>1296</v>
      </c>
      <c r="C10" s="349">
        <v>1034757</v>
      </c>
      <c r="D10" s="349">
        <v>5066</v>
      </c>
      <c r="E10" s="357"/>
    </row>
    <row r="11" spans="1:9" x14ac:dyDescent="0.2">
      <c r="A11" s="347">
        <v>2004</v>
      </c>
      <c r="B11" s="356" t="s">
        <v>1297</v>
      </c>
      <c r="C11" s="349">
        <v>1045612</v>
      </c>
      <c r="D11" s="349">
        <v>4331</v>
      </c>
      <c r="E11" s="357"/>
    </row>
    <row r="12" spans="1:9" x14ac:dyDescent="0.2">
      <c r="A12" s="347">
        <v>2005</v>
      </c>
      <c r="B12" s="356" t="s">
        <v>1298</v>
      </c>
      <c r="C12" s="349">
        <v>1073734</v>
      </c>
      <c r="D12" s="349">
        <v>10839</v>
      </c>
      <c r="E12" s="357"/>
    </row>
    <row r="13" spans="1:9" x14ac:dyDescent="0.2">
      <c r="A13" s="347">
        <v>2006</v>
      </c>
      <c r="B13" s="356" t="s">
        <v>1299</v>
      </c>
      <c r="C13" s="349">
        <v>1109025</v>
      </c>
      <c r="D13" s="349">
        <v>13279</v>
      </c>
      <c r="E13" s="357"/>
    </row>
    <row r="14" spans="1:9" x14ac:dyDescent="0.2">
      <c r="A14" s="347">
        <v>2007</v>
      </c>
      <c r="B14" s="356" t="s">
        <v>1300</v>
      </c>
      <c r="C14" s="349">
        <v>1167071</v>
      </c>
      <c r="D14" s="349">
        <v>19928</v>
      </c>
      <c r="E14" s="357"/>
    </row>
    <row r="15" spans="1:9" x14ac:dyDescent="0.2">
      <c r="A15" s="347">
        <v>2008</v>
      </c>
      <c r="B15" s="356" t="s">
        <v>1301</v>
      </c>
      <c r="C15" s="349">
        <v>1214066</v>
      </c>
      <c r="D15" s="349">
        <v>19680</v>
      </c>
      <c r="E15" s="357"/>
    </row>
    <row r="16" spans="1:9" x14ac:dyDescent="0.2">
      <c r="A16" s="347">
        <v>2009</v>
      </c>
      <c r="B16" s="356" t="s">
        <v>1302</v>
      </c>
      <c r="C16" s="349">
        <v>1194715</v>
      </c>
      <c r="D16" s="349">
        <v>-9875</v>
      </c>
      <c r="E16" s="357"/>
    </row>
    <row r="17" spans="1:5" x14ac:dyDescent="0.2">
      <c r="A17" s="347">
        <v>2010</v>
      </c>
      <c r="B17" s="356" t="s">
        <v>1303</v>
      </c>
      <c r="C17" s="349">
        <v>1215559</v>
      </c>
      <c r="D17" s="349">
        <v>7540</v>
      </c>
      <c r="E17" s="357"/>
    </row>
    <row r="18" spans="1:5" x14ac:dyDescent="0.2">
      <c r="A18" s="347">
        <v>2011</v>
      </c>
      <c r="B18" s="356" t="s">
        <v>1304</v>
      </c>
      <c r="C18" s="349">
        <v>1274313</v>
      </c>
      <c r="D18" s="349">
        <v>10826</v>
      </c>
      <c r="E18" s="357"/>
    </row>
    <row r="19" spans="1:5" x14ac:dyDescent="0.2">
      <c r="A19" s="347">
        <v>2012</v>
      </c>
      <c r="B19" s="356" t="s">
        <v>1305</v>
      </c>
      <c r="C19" s="349">
        <v>1316368</v>
      </c>
      <c r="D19" s="349">
        <v>8086</v>
      </c>
      <c r="E19" s="357"/>
    </row>
    <row r="20" spans="1:5" x14ac:dyDescent="0.2">
      <c r="A20" s="347">
        <v>2013</v>
      </c>
      <c r="B20" s="356" t="s">
        <v>1306</v>
      </c>
      <c r="C20" s="349">
        <v>1361492</v>
      </c>
      <c r="D20" s="349">
        <v>11835</v>
      </c>
      <c r="E20" s="357"/>
    </row>
    <row r="21" spans="1:5" x14ac:dyDescent="0.2">
      <c r="A21" s="347">
        <v>2014</v>
      </c>
      <c r="B21" s="356" t="s">
        <v>1307</v>
      </c>
      <c r="C21" s="349">
        <v>1402503</v>
      </c>
      <c r="D21" s="349">
        <v>5255</v>
      </c>
      <c r="E21" s="357"/>
    </row>
    <row r="22" spans="1:5" x14ac:dyDescent="0.2">
      <c r="A22" s="347">
        <v>2015</v>
      </c>
      <c r="B22" s="356" t="s">
        <v>1308</v>
      </c>
      <c r="C22" s="349">
        <v>1479593</v>
      </c>
      <c r="D22" s="349">
        <v>16253</v>
      </c>
      <c r="E22" s="357"/>
    </row>
    <row r="23" spans="1:5" x14ac:dyDescent="0.2">
      <c r="A23" s="347">
        <v>2016</v>
      </c>
      <c r="B23" s="356" t="s">
        <v>1309</v>
      </c>
      <c r="C23" s="349">
        <v>1552349</v>
      </c>
      <c r="D23" s="349">
        <v>17094</v>
      </c>
      <c r="E23" s="357"/>
    </row>
    <row r="24" spans="1:5" x14ac:dyDescent="0.2">
      <c r="A24" s="347">
        <v>2017</v>
      </c>
      <c r="B24" s="356" t="s">
        <v>1310</v>
      </c>
      <c r="C24" s="349">
        <v>1640265</v>
      </c>
      <c r="D24" s="349">
        <v>16028</v>
      </c>
      <c r="E24" s="357"/>
    </row>
    <row r="25" spans="1:5" x14ac:dyDescent="0.2">
      <c r="A25" s="347">
        <v>2018</v>
      </c>
      <c r="B25" s="356" t="s">
        <v>1311</v>
      </c>
      <c r="C25" s="349">
        <v>1738722</v>
      </c>
      <c r="D25" s="349">
        <v>20854</v>
      </c>
      <c r="E25" s="357"/>
    </row>
    <row r="26" spans="1:5" x14ac:dyDescent="0.2">
      <c r="A26" s="347">
        <v>2019</v>
      </c>
      <c r="B26" s="356" t="s">
        <v>1312</v>
      </c>
      <c r="C26" s="349">
        <v>1792233</v>
      </c>
      <c r="D26" s="349">
        <v>31233</v>
      </c>
      <c r="E26" s="357"/>
    </row>
    <row r="27" spans="1:5" x14ac:dyDescent="0.2">
      <c r="A27" s="347">
        <v>2020</v>
      </c>
      <c r="B27" s="356" t="s">
        <v>1313</v>
      </c>
      <c r="C27" s="349">
        <v>1837966</v>
      </c>
      <c r="D27" s="349">
        <v>25267</v>
      </c>
      <c r="E27" s="357"/>
    </row>
    <row r="28" spans="1:5" x14ac:dyDescent="0.2">
      <c r="A28" s="347">
        <v>2021</v>
      </c>
      <c r="B28" s="356" t="s">
        <v>1314</v>
      </c>
      <c r="C28" s="349">
        <v>1800733</v>
      </c>
      <c r="D28" s="349">
        <v>20366</v>
      </c>
    </row>
    <row r="29" spans="1:5" x14ac:dyDescent="0.2">
      <c r="A29" s="347">
        <v>2022</v>
      </c>
      <c r="B29" s="356" t="s">
        <v>1315</v>
      </c>
      <c r="C29" s="349">
        <v>1874622</v>
      </c>
      <c r="D29" s="349">
        <v>24623</v>
      </c>
    </row>
    <row r="30" spans="1:5" x14ac:dyDescent="0.2">
      <c r="A30" s="347">
        <v>2023</v>
      </c>
      <c r="B30" s="356" t="s">
        <v>1316</v>
      </c>
      <c r="C30" s="347">
        <v>1964519</v>
      </c>
      <c r="D30" s="349">
        <v>31557</v>
      </c>
    </row>
  </sheetData>
  <mergeCells count="1">
    <mergeCell ref="H1:I1"/>
  </mergeCells>
  <hyperlinks>
    <hyperlink ref="H1:I1" location="Index!A1" display="Regresar al Índice" xr:uid="{C19286C2-B6EC-4A66-81C9-84307E88479A}"/>
  </hyperlink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8D8AF-ADCC-465F-85E0-2A87212A097A}">
  <sheetPr codeName="Hoja74"/>
  <dimension ref="A1:J39"/>
  <sheetViews>
    <sheetView workbookViewId="0">
      <selection activeCell="A2" sqref="A2"/>
    </sheetView>
  </sheetViews>
  <sheetFormatPr baseColWidth="10" defaultColWidth="9.140625" defaultRowHeight="12.75" x14ac:dyDescent="0.2"/>
  <cols>
    <col min="1" max="1" width="60.7109375" style="347" customWidth="1" collapsed="1"/>
    <col min="2" max="3" width="20.7109375" style="347" customWidth="1" collapsed="1"/>
    <col min="4" max="4" width="8.28515625" style="347" bestFit="1" customWidth="1" collapsed="1"/>
    <col min="5" max="5" width="4.7109375" style="347" customWidth="1" collapsed="1"/>
    <col min="6" max="8" width="3.7109375" style="347" customWidth="1" collapsed="1"/>
    <col min="9" max="10" width="9.140625" style="347" customWidth="1" collapsed="1"/>
    <col min="11" max="16384" width="9.140625" style="347"/>
  </cols>
  <sheetData>
    <row r="1" spans="1:9" x14ac:dyDescent="0.2">
      <c r="A1" s="107" t="s">
        <v>1718</v>
      </c>
      <c r="B1" s="347" t="s">
        <v>54</v>
      </c>
      <c r="C1" s="347" t="s">
        <v>54</v>
      </c>
      <c r="D1" s="347" t="s">
        <v>54</v>
      </c>
      <c r="E1" s="347" t="s">
        <v>54</v>
      </c>
      <c r="F1" s="347" t="s">
        <v>54</v>
      </c>
      <c r="G1" s="347" t="s">
        <v>54</v>
      </c>
      <c r="H1" s="409" t="s">
        <v>38</v>
      </c>
      <c r="I1" s="409"/>
    </row>
    <row r="2" spans="1:9" x14ac:dyDescent="0.2">
      <c r="A2" s="347" t="s">
        <v>152</v>
      </c>
      <c r="B2" s="347" t="s">
        <v>54</v>
      </c>
      <c r="C2" s="347" t="s">
        <v>54</v>
      </c>
      <c r="D2" s="347" t="s">
        <v>54</v>
      </c>
      <c r="E2" s="347" t="s">
        <v>54</v>
      </c>
      <c r="F2" s="347" t="s">
        <v>54</v>
      </c>
      <c r="G2" s="347" t="s">
        <v>54</v>
      </c>
      <c r="H2" s="347" t="s">
        <v>54</v>
      </c>
    </row>
    <row r="6" spans="1:9" x14ac:dyDescent="0.2">
      <c r="A6" s="347" t="s">
        <v>2</v>
      </c>
      <c r="B6" s="347" t="s">
        <v>1240</v>
      </c>
      <c r="C6" s="347" t="s">
        <v>1318</v>
      </c>
      <c r="D6" s="347" t="s">
        <v>1031</v>
      </c>
    </row>
    <row r="7" spans="1:9" x14ac:dyDescent="0.2">
      <c r="A7" s="347" t="s">
        <v>15</v>
      </c>
      <c r="B7" s="349">
        <v>159520</v>
      </c>
      <c r="C7" s="349">
        <v>157749</v>
      </c>
      <c r="D7" s="349">
        <v>-1771</v>
      </c>
    </row>
    <row r="8" spans="1:9" x14ac:dyDescent="0.2">
      <c r="A8" s="347" t="s">
        <v>7</v>
      </c>
      <c r="B8" s="349">
        <v>241142</v>
      </c>
      <c r="C8" s="349">
        <v>241547</v>
      </c>
      <c r="D8" s="349">
        <v>405</v>
      </c>
      <c r="E8" s="347">
        <f>_xlfn.RANK.EQ(D8,$D$8:$D$39,0)</f>
        <v>32</v>
      </c>
    </row>
    <row r="9" spans="1:9" x14ac:dyDescent="0.2">
      <c r="A9" s="347" t="s">
        <v>33</v>
      </c>
      <c r="B9" s="349">
        <v>194743</v>
      </c>
      <c r="C9" s="349">
        <v>195650</v>
      </c>
      <c r="D9" s="349">
        <v>907</v>
      </c>
      <c r="E9" s="347">
        <f t="shared" ref="E9:E39" si="0">_xlfn.RANK.EQ(D9,$D$8:$D$39,0)</f>
        <v>31</v>
      </c>
    </row>
    <row r="10" spans="1:9" x14ac:dyDescent="0.2">
      <c r="A10" s="347" t="s">
        <v>18</v>
      </c>
      <c r="B10" s="349">
        <v>215779</v>
      </c>
      <c r="C10" s="349">
        <v>217018</v>
      </c>
      <c r="D10" s="349">
        <v>1239</v>
      </c>
      <c r="E10" s="347">
        <f t="shared" si="0"/>
        <v>30</v>
      </c>
    </row>
    <row r="11" spans="1:9" x14ac:dyDescent="0.2">
      <c r="A11" s="347" t="s">
        <v>11</v>
      </c>
      <c r="B11" s="349">
        <v>147281</v>
      </c>
      <c r="C11" s="349">
        <v>148842</v>
      </c>
      <c r="D11" s="349">
        <v>1561</v>
      </c>
      <c r="E11" s="347">
        <f t="shared" si="0"/>
        <v>29</v>
      </c>
    </row>
    <row r="12" spans="1:9" x14ac:dyDescent="0.2">
      <c r="A12" s="347" t="s">
        <v>30</v>
      </c>
      <c r="B12" s="349">
        <v>109884</v>
      </c>
      <c r="C12" s="349">
        <v>112119</v>
      </c>
      <c r="D12" s="349">
        <v>2235</v>
      </c>
      <c r="E12" s="347">
        <f t="shared" si="0"/>
        <v>28</v>
      </c>
    </row>
    <row r="13" spans="1:9" x14ac:dyDescent="0.2">
      <c r="A13" s="347" t="s">
        <v>9</v>
      </c>
      <c r="B13" s="349">
        <v>3394982</v>
      </c>
      <c r="C13" s="349">
        <v>3397269</v>
      </c>
      <c r="D13" s="349">
        <v>2287</v>
      </c>
      <c r="E13" s="347">
        <f t="shared" si="0"/>
        <v>27</v>
      </c>
    </row>
    <row r="14" spans="1:9" x14ac:dyDescent="0.2">
      <c r="A14" s="347" t="s">
        <v>6</v>
      </c>
      <c r="B14" s="349">
        <v>137105</v>
      </c>
      <c r="C14" s="349">
        <v>139410</v>
      </c>
      <c r="D14" s="349">
        <v>2305</v>
      </c>
      <c r="E14" s="347">
        <f t="shared" si="0"/>
        <v>26</v>
      </c>
    </row>
    <row r="15" spans="1:9" x14ac:dyDescent="0.2">
      <c r="A15" s="347" t="s">
        <v>21</v>
      </c>
      <c r="B15" s="349">
        <v>218200</v>
      </c>
      <c r="C15" s="349">
        <v>220988</v>
      </c>
      <c r="D15" s="349">
        <v>2788</v>
      </c>
      <c r="E15" s="347">
        <f t="shared" si="0"/>
        <v>25</v>
      </c>
    </row>
    <row r="16" spans="1:9" x14ac:dyDescent="0.2">
      <c r="A16" s="347" t="s">
        <v>31</v>
      </c>
      <c r="B16" s="349">
        <v>750470</v>
      </c>
      <c r="C16" s="349">
        <v>753421</v>
      </c>
      <c r="D16" s="349">
        <v>2951</v>
      </c>
      <c r="E16" s="347">
        <f t="shared" si="0"/>
        <v>24</v>
      </c>
    </row>
    <row r="17" spans="1:5" x14ac:dyDescent="0.2">
      <c r="A17" s="347" t="s">
        <v>25</v>
      </c>
      <c r="B17" s="349">
        <v>461059</v>
      </c>
      <c r="C17" s="349">
        <v>464403</v>
      </c>
      <c r="D17" s="349">
        <v>3344</v>
      </c>
      <c r="E17" s="347">
        <f t="shared" si="0"/>
        <v>23</v>
      </c>
    </row>
    <row r="18" spans="1:5" x14ac:dyDescent="0.2">
      <c r="A18" s="347" t="s">
        <v>12</v>
      </c>
      <c r="B18" s="349">
        <v>256778</v>
      </c>
      <c r="C18" s="349">
        <v>260506</v>
      </c>
      <c r="D18" s="349">
        <v>3728</v>
      </c>
      <c r="E18" s="347">
        <f t="shared" si="0"/>
        <v>22</v>
      </c>
    </row>
    <row r="19" spans="1:5" x14ac:dyDescent="0.2">
      <c r="A19" s="347" t="s">
        <v>16</v>
      </c>
      <c r="B19" s="349">
        <v>256643</v>
      </c>
      <c r="C19" s="349">
        <v>260429</v>
      </c>
      <c r="D19" s="349">
        <v>3786</v>
      </c>
      <c r="E19" s="347">
        <f t="shared" si="0"/>
        <v>21</v>
      </c>
    </row>
    <row r="20" spans="1:5" x14ac:dyDescent="0.2">
      <c r="A20" s="347" t="s">
        <v>28</v>
      </c>
      <c r="B20" s="349">
        <v>236579</v>
      </c>
      <c r="C20" s="349">
        <v>240999</v>
      </c>
      <c r="D20" s="349">
        <v>4420</v>
      </c>
      <c r="E20" s="347">
        <f t="shared" si="0"/>
        <v>20</v>
      </c>
    </row>
    <row r="21" spans="1:5" x14ac:dyDescent="0.2">
      <c r="A21" s="347" t="s">
        <v>13</v>
      </c>
      <c r="B21" s="349">
        <v>1732700</v>
      </c>
      <c r="C21" s="349">
        <v>1737289</v>
      </c>
      <c r="D21" s="349">
        <v>4589</v>
      </c>
      <c r="E21" s="347">
        <f t="shared" si="0"/>
        <v>19</v>
      </c>
    </row>
    <row r="22" spans="1:5" x14ac:dyDescent="0.2">
      <c r="A22" s="347" t="s">
        <v>17</v>
      </c>
      <c r="B22" s="349">
        <v>474615</v>
      </c>
      <c r="C22" s="349">
        <v>479469</v>
      </c>
      <c r="D22" s="349">
        <v>4854</v>
      </c>
      <c r="E22" s="347">
        <f t="shared" si="0"/>
        <v>18</v>
      </c>
    </row>
    <row r="23" spans="1:5" x14ac:dyDescent="0.2">
      <c r="A23" s="347" t="s">
        <v>22</v>
      </c>
      <c r="B23" s="349">
        <v>628792</v>
      </c>
      <c r="C23" s="349">
        <v>634127</v>
      </c>
      <c r="D23" s="349">
        <v>5335</v>
      </c>
      <c r="E23" s="347">
        <f t="shared" si="0"/>
        <v>17</v>
      </c>
    </row>
    <row r="24" spans="1:5" x14ac:dyDescent="0.2">
      <c r="A24" s="347" t="s">
        <v>5</v>
      </c>
      <c r="B24" s="349">
        <v>210207</v>
      </c>
      <c r="C24" s="349">
        <v>215851</v>
      </c>
      <c r="D24" s="349">
        <v>5644</v>
      </c>
      <c r="E24" s="347">
        <f t="shared" si="0"/>
        <v>16</v>
      </c>
    </row>
    <row r="25" spans="1:5" x14ac:dyDescent="0.2">
      <c r="A25" s="347" t="s">
        <v>3</v>
      </c>
      <c r="B25" s="349">
        <v>342215</v>
      </c>
      <c r="C25" s="349">
        <v>348017</v>
      </c>
      <c r="D25" s="349">
        <v>5802</v>
      </c>
      <c r="E25" s="347">
        <f t="shared" si="0"/>
        <v>15</v>
      </c>
    </row>
    <row r="26" spans="1:5" x14ac:dyDescent="0.2">
      <c r="A26" s="347" t="s">
        <v>19</v>
      </c>
      <c r="B26" s="349">
        <v>172495</v>
      </c>
      <c r="C26" s="349">
        <v>178399</v>
      </c>
      <c r="D26" s="349">
        <v>5904</v>
      </c>
      <c r="E26" s="347">
        <f t="shared" si="0"/>
        <v>14</v>
      </c>
    </row>
    <row r="27" spans="1:5" x14ac:dyDescent="0.2">
      <c r="A27" s="347" t="s">
        <v>32</v>
      </c>
      <c r="B27" s="349">
        <v>414439</v>
      </c>
      <c r="C27" s="349">
        <v>420905</v>
      </c>
      <c r="D27" s="349">
        <v>6466</v>
      </c>
      <c r="E27" s="347">
        <f t="shared" si="0"/>
        <v>13</v>
      </c>
    </row>
    <row r="28" spans="1:5" x14ac:dyDescent="0.2">
      <c r="A28" s="347" t="s">
        <v>29</v>
      </c>
      <c r="B28" s="349">
        <v>700924</v>
      </c>
      <c r="C28" s="349">
        <v>711372</v>
      </c>
      <c r="D28" s="349">
        <v>10448</v>
      </c>
      <c r="E28" s="347">
        <f t="shared" si="0"/>
        <v>12</v>
      </c>
    </row>
    <row r="29" spans="1:5" x14ac:dyDescent="0.2">
      <c r="A29" s="347" t="s">
        <v>26</v>
      </c>
      <c r="B29" s="349">
        <v>598307</v>
      </c>
      <c r="C29" s="349">
        <v>610874</v>
      </c>
      <c r="D29" s="349">
        <v>12567</v>
      </c>
      <c r="E29" s="347">
        <f t="shared" si="0"/>
        <v>11</v>
      </c>
    </row>
    <row r="30" spans="1:5" x14ac:dyDescent="0.2">
      <c r="A30" s="347" t="s">
        <v>23</v>
      </c>
      <c r="B30" s="349">
        <v>662609</v>
      </c>
      <c r="C30" s="349">
        <v>676216</v>
      </c>
      <c r="D30" s="349">
        <v>13607</v>
      </c>
      <c r="E30" s="347">
        <f t="shared" si="0"/>
        <v>10</v>
      </c>
    </row>
    <row r="31" spans="1:5" x14ac:dyDescent="0.2">
      <c r="A31" s="347" t="s">
        <v>10</v>
      </c>
      <c r="B31" s="349">
        <v>825159</v>
      </c>
      <c r="C31" s="349">
        <v>840249</v>
      </c>
      <c r="D31" s="349">
        <v>15090</v>
      </c>
      <c r="E31" s="347">
        <f t="shared" si="0"/>
        <v>9</v>
      </c>
    </row>
    <row r="32" spans="1:5" x14ac:dyDescent="0.2">
      <c r="A32" s="347" t="s">
        <v>24</v>
      </c>
      <c r="B32" s="349">
        <v>468732</v>
      </c>
      <c r="C32" s="349">
        <v>487185</v>
      </c>
      <c r="D32" s="349">
        <v>18453</v>
      </c>
      <c r="E32" s="347">
        <f t="shared" si="0"/>
        <v>8</v>
      </c>
    </row>
    <row r="33" spans="1:5" x14ac:dyDescent="0.2">
      <c r="A33" s="347" t="s">
        <v>14</v>
      </c>
      <c r="B33" s="349">
        <v>1041993</v>
      </c>
      <c r="C33" s="349">
        <v>1060696</v>
      </c>
      <c r="D33" s="349">
        <v>18703</v>
      </c>
      <c r="E33" s="347">
        <f t="shared" si="0"/>
        <v>7</v>
      </c>
    </row>
    <row r="34" spans="1:5" x14ac:dyDescent="0.2">
      <c r="A34" s="347" t="s">
        <v>8</v>
      </c>
      <c r="B34" s="349">
        <v>962905</v>
      </c>
      <c r="C34" s="349">
        <v>981673</v>
      </c>
      <c r="D34" s="349">
        <v>18768</v>
      </c>
      <c r="E34" s="347">
        <f t="shared" si="0"/>
        <v>6</v>
      </c>
    </row>
    <row r="35" spans="1:5" x14ac:dyDescent="0.2">
      <c r="A35" s="347" t="s">
        <v>27</v>
      </c>
      <c r="B35" s="349">
        <v>607801</v>
      </c>
      <c r="C35" s="349">
        <v>628318</v>
      </c>
      <c r="D35" s="349">
        <v>20517</v>
      </c>
      <c r="E35" s="347">
        <f t="shared" si="0"/>
        <v>5</v>
      </c>
    </row>
    <row r="36" spans="1:5" x14ac:dyDescent="0.2">
      <c r="A36" s="347" t="s">
        <v>4</v>
      </c>
      <c r="B36" s="349">
        <v>1042740</v>
      </c>
      <c r="C36" s="349">
        <v>1067777</v>
      </c>
      <c r="D36" s="349">
        <v>25037</v>
      </c>
      <c r="E36" s="347">
        <f t="shared" si="0"/>
        <v>4</v>
      </c>
    </row>
    <row r="37" spans="1:5" x14ac:dyDescent="0.2">
      <c r="A37" s="347" t="s">
        <v>0</v>
      </c>
      <c r="B37" s="349">
        <v>1932962</v>
      </c>
      <c r="C37" s="349">
        <v>1964519</v>
      </c>
      <c r="D37" s="349">
        <v>31557</v>
      </c>
      <c r="E37" s="347">
        <f t="shared" si="0"/>
        <v>3</v>
      </c>
    </row>
    <row r="38" spans="1:5" x14ac:dyDescent="0.2">
      <c r="A38" s="347" t="s">
        <v>20</v>
      </c>
      <c r="B38" s="349">
        <v>1773136</v>
      </c>
      <c r="C38" s="349">
        <v>1807183</v>
      </c>
      <c r="D38" s="349">
        <v>34047</v>
      </c>
      <c r="E38" s="347">
        <f t="shared" si="0"/>
        <v>2</v>
      </c>
    </row>
    <row r="39" spans="1:5" x14ac:dyDescent="0.2">
      <c r="A39" s="347" t="s">
        <v>1</v>
      </c>
      <c r="B39" s="349">
        <v>21372896</v>
      </c>
      <c r="C39" s="349">
        <v>21660469</v>
      </c>
      <c r="D39" s="349">
        <v>287573</v>
      </c>
      <c r="E39" s="347">
        <f t="shared" si="0"/>
        <v>1</v>
      </c>
    </row>
  </sheetData>
  <mergeCells count="1">
    <mergeCell ref="H1:I1"/>
  </mergeCells>
  <hyperlinks>
    <hyperlink ref="H1:I1" location="Index!A1" display="Regresar al Índice" xr:uid="{D8D4D9C4-ECB8-4936-BD5D-F3B0A689D6E6}"/>
  </hyperlink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D464A-6146-4BFB-9B56-017056066A11}">
  <sheetPr codeName="Hoja124"/>
  <dimension ref="A1:I31"/>
  <sheetViews>
    <sheetView workbookViewId="0">
      <selection activeCell="A2" sqref="A2"/>
    </sheetView>
  </sheetViews>
  <sheetFormatPr baseColWidth="10" defaultRowHeight="12.75" x14ac:dyDescent="0.2"/>
  <cols>
    <col min="1" max="16384" width="11.42578125" style="107"/>
  </cols>
  <sheetData>
    <row r="1" spans="1:9" x14ac:dyDescent="0.2">
      <c r="A1" s="107" t="s">
        <v>1488</v>
      </c>
      <c r="H1" s="408" t="s">
        <v>38</v>
      </c>
      <c r="I1" s="408"/>
    </row>
    <row r="6" spans="1:9" x14ac:dyDescent="0.2">
      <c r="A6" s="258" t="s">
        <v>591</v>
      </c>
      <c r="B6" s="258" t="s">
        <v>631</v>
      </c>
      <c r="C6" s="258" t="s">
        <v>1391</v>
      </c>
    </row>
    <row r="7" spans="1:9" x14ac:dyDescent="0.2">
      <c r="A7" s="168" t="s">
        <v>1265</v>
      </c>
      <c r="B7" s="169" t="s">
        <v>20</v>
      </c>
      <c r="C7" s="169">
        <v>421.2</v>
      </c>
    </row>
    <row r="8" spans="1:9" x14ac:dyDescent="0.2">
      <c r="A8" s="168" t="s">
        <v>1257</v>
      </c>
      <c r="B8" s="170" t="s">
        <v>13</v>
      </c>
      <c r="C8" s="170">
        <v>412.4</v>
      </c>
    </row>
    <row r="9" spans="1:9" x14ac:dyDescent="0.2">
      <c r="A9" s="168" t="s">
        <v>12</v>
      </c>
      <c r="B9" s="169" t="s">
        <v>12</v>
      </c>
      <c r="C9" s="169">
        <v>397.1</v>
      </c>
    </row>
    <row r="10" spans="1:9" x14ac:dyDescent="0.2">
      <c r="A10" s="168" t="s">
        <v>1380</v>
      </c>
      <c r="B10" s="170" t="s">
        <v>29</v>
      </c>
      <c r="C10" s="170">
        <v>379.8</v>
      </c>
    </row>
    <row r="11" spans="1:9" x14ac:dyDescent="0.2">
      <c r="A11" s="168" t="s">
        <v>1266</v>
      </c>
      <c r="B11" s="169" t="s">
        <v>14</v>
      </c>
      <c r="C11" s="169">
        <v>362.5</v>
      </c>
    </row>
    <row r="12" spans="1:9" x14ac:dyDescent="0.2">
      <c r="A12" s="168" t="s">
        <v>1382</v>
      </c>
      <c r="B12" s="170" t="s">
        <v>13</v>
      </c>
      <c r="C12" s="170">
        <v>361</v>
      </c>
    </row>
    <row r="13" spans="1:9" x14ac:dyDescent="0.2">
      <c r="A13" s="168" t="s">
        <v>1379</v>
      </c>
      <c r="B13" s="169" t="s">
        <v>14</v>
      </c>
      <c r="C13" s="169">
        <v>343.5</v>
      </c>
    </row>
    <row r="14" spans="1:9" x14ac:dyDescent="0.2">
      <c r="A14" s="168" t="s">
        <v>1384</v>
      </c>
      <c r="B14" s="170" t="s">
        <v>13</v>
      </c>
      <c r="C14" s="170">
        <v>330</v>
      </c>
    </row>
    <row r="15" spans="1:9" x14ac:dyDescent="0.2">
      <c r="A15" s="168" t="s">
        <v>1271</v>
      </c>
      <c r="B15" s="169" t="s">
        <v>15</v>
      </c>
      <c r="C15" s="169">
        <v>325</v>
      </c>
    </row>
    <row r="16" spans="1:9" x14ac:dyDescent="0.2">
      <c r="A16" s="168" t="s">
        <v>1387</v>
      </c>
      <c r="B16" s="170" t="s">
        <v>0</v>
      </c>
      <c r="C16" s="170">
        <v>324.5</v>
      </c>
    </row>
    <row r="17" spans="1:3" x14ac:dyDescent="0.2">
      <c r="A17" s="168" t="s">
        <v>1263</v>
      </c>
      <c r="B17" s="169" t="s">
        <v>7</v>
      </c>
      <c r="C17" s="169">
        <v>319.2</v>
      </c>
    </row>
    <row r="18" spans="1:3" x14ac:dyDescent="0.2">
      <c r="A18" s="168" t="s">
        <v>1378</v>
      </c>
      <c r="B18" s="170" t="s">
        <v>13</v>
      </c>
      <c r="C18" s="170">
        <v>311.3</v>
      </c>
    </row>
    <row r="19" spans="1:3" x14ac:dyDescent="0.2">
      <c r="A19" s="168" t="s">
        <v>1388</v>
      </c>
      <c r="B19" s="169" t="s">
        <v>18</v>
      </c>
      <c r="C19" s="169">
        <v>308.8</v>
      </c>
    </row>
    <row r="20" spans="1:3" x14ac:dyDescent="0.2">
      <c r="A20" s="168" t="s">
        <v>6</v>
      </c>
      <c r="B20" s="170" t="s">
        <v>6</v>
      </c>
      <c r="C20" s="170">
        <v>305.89999999999998</v>
      </c>
    </row>
    <row r="21" spans="1:3" x14ac:dyDescent="0.2">
      <c r="A21" s="168" t="s">
        <v>1256</v>
      </c>
      <c r="B21" s="169" t="s">
        <v>28</v>
      </c>
      <c r="C21" s="169">
        <v>303.3</v>
      </c>
    </row>
    <row r="22" spans="1:3" x14ac:dyDescent="0.2">
      <c r="A22" s="168" t="s">
        <v>1273</v>
      </c>
      <c r="B22" s="170" t="s">
        <v>17</v>
      </c>
      <c r="C22" s="170">
        <v>297.2</v>
      </c>
    </row>
    <row r="23" spans="1:3" x14ac:dyDescent="0.2">
      <c r="A23" s="168" t="s">
        <v>1279</v>
      </c>
      <c r="B23" s="169" t="s">
        <v>26</v>
      </c>
      <c r="C23" s="169">
        <v>289</v>
      </c>
    </row>
    <row r="24" spans="1:3" x14ac:dyDescent="0.2">
      <c r="A24" s="168" t="s">
        <v>1385</v>
      </c>
      <c r="B24" s="170" t="s">
        <v>13</v>
      </c>
      <c r="C24" s="170">
        <v>277.5</v>
      </c>
    </row>
    <row r="25" spans="1:3" x14ac:dyDescent="0.2">
      <c r="A25" s="168" t="s">
        <v>8</v>
      </c>
      <c r="B25" s="169" t="s">
        <v>8</v>
      </c>
      <c r="C25" s="169">
        <v>251.5</v>
      </c>
    </row>
    <row r="26" spans="1:3" x14ac:dyDescent="0.2">
      <c r="A26" s="168" t="s">
        <v>1389</v>
      </c>
      <c r="B26" s="170" t="s">
        <v>13</v>
      </c>
      <c r="C26" s="170">
        <v>226.8</v>
      </c>
    </row>
    <row r="27" spans="1:3" x14ac:dyDescent="0.2">
      <c r="A27" s="168" t="s">
        <v>31</v>
      </c>
      <c r="B27" s="169" t="s">
        <v>31</v>
      </c>
      <c r="C27" s="169">
        <v>225.2</v>
      </c>
    </row>
    <row r="28" spans="1:3" x14ac:dyDescent="0.2">
      <c r="A28" s="168" t="s">
        <v>1390</v>
      </c>
      <c r="B28" s="170" t="s">
        <v>31</v>
      </c>
      <c r="C28" s="170">
        <v>193.2</v>
      </c>
    </row>
    <row r="29" spans="1:3" x14ac:dyDescent="0.2">
      <c r="A29" s="168" t="s">
        <v>1275</v>
      </c>
      <c r="B29" s="169" t="s">
        <v>32</v>
      </c>
      <c r="C29" s="169">
        <v>171.5</v>
      </c>
    </row>
    <row r="30" spans="1:3" x14ac:dyDescent="0.2">
      <c r="A30" s="168" t="s">
        <v>1262</v>
      </c>
      <c r="B30" s="170" t="s">
        <v>13</v>
      </c>
      <c r="C30" s="170">
        <v>117</v>
      </c>
    </row>
    <row r="31" spans="1:3" x14ac:dyDescent="0.2">
      <c r="A31" s="168" t="s">
        <v>22</v>
      </c>
      <c r="B31" s="169" t="s">
        <v>22</v>
      </c>
      <c r="C31" s="169">
        <v>79.7</v>
      </c>
    </row>
  </sheetData>
  <mergeCells count="1">
    <mergeCell ref="H1:I1"/>
  </mergeCells>
  <hyperlinks>
    <hyperlink ref="H1:I1" location="Index!A1" display="Regresar al Índice" xr:uid="{F1BE9301-3BF4-4E41-9F55-753C55DC5A9F}"/>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EEC48-5509-4815-81BA-F9B46782FF23}">
  <sheetPr codeName="Hoja75"/>
  <dimension ref="A1:J39"/>
  <sheetViews>
    <sheetView topLeftCell="B1" workbookViewId="0">
      <selection activeCell="A2" sqref="A2"/>
    </sheetView>
  </sheetViews>
  <sheetFormatPr baseColWidth="10" defaultColWidth="9.140625" defaultRowHeight="12.75" x14ac:dyDescent="0.2"/>
  <cols>
    <col min="1" max="1" width="60.7109375" style="347" customWidth="1" collapsed="1"/>
    <col min="2" max="3" width="20.7109375" style="347" customWidth="1" collapsed="1"/>
    <col min="4" max="4" width="11.7109375" style="347" customWidth="1" collapsed="1"/>
    <col min="5" max="5" width="4.7109375" style="347" customWidth="1" collapsed="1"/>
    <col min="6" max="8" width="3.7109375" style="347" customWidth="1" collapsed="1"/>
    <col min="9" max="10" width="9.140625" style="347" customWidth="1" collapsed="1"/>
    <col min="11" max="16384" width="9.140625" style="347"/>
  </cols>
  <sheetData>
    <row r="1" spans="1:9" x14ac:dyDescent="0.2">
      <c r="A1" s="107" t="s">
        <v>1719</v>
      </c>
      <c r="B1" s="347" t="s">
        <v>54</v>
      </c>
      <c r="C1" s="347" t="s">
        <v>54</v>
      </c>
      <c r="D1" s="347" t="s">
        <v>54</v>
      </c>
      <c r="E1" s="347" t="s">
        <v>54</v>
      </c>
      <c r="F1" s="347" t="s">
        <v>54</v>
      </c>
      <c r="G1" s="347" t="s">
        <v>54</v>
      </c>
      <c r="H1" s="409" t="s">
        <v>38</v>
      </c>
      <c r="I1" s="409"/>
    </row>
    <row r="2" spans="1:9" x14ac:dyDescent="0.2">
      <c r="A2" s="347" t="s">
        <v>152</v>
      </c>
      <c r="B2" s="347" t="s">
        <v>54</v>
      </c>
      <c r="C2" s="347" t="s">
        <v>54</v>
      </c>
      <c r="D2" s="347" t="s">
        <v>54</v>
      </c>
      <c r="E2" s="347" t="s">
        <v>54</v>
      </c>
      <c r="F2" s="347" t="s">
        <v>54</v>
      </c>
      <c r="G2" s="347" t="s">
        <v>54</v>
      </c>
      <c r="H2" s="347" t="s">
        <v>54</v>
      </c>
    </row>
    <row r="6" spans="1:9" x14ac:dyDescent="0.2">
      <c r="A6" s="347" t="s">
        <v>2</v>
      </c>
      <c r="B6" s="347" t="s">
        <v>1240</v>
      </c>
      <c r="C6" s="347" t="s">
        <v>1318</v>
      </c>
      <c r="D6" s="347" t="s">
        <v>1032</v>
      </c>
    </row>
    <row r="7" spans="1:9" x14ac:dyDescent="0.2">
      <c r="A7" s="347" t="s">
        <v>15</v>
      </c>
      <c r="B7" s="349">
        <v>159520</v>
      </c>
      <c r="C7" s="349">
        <v>157749</v>
      </c>
      <c r="D7" s="350">
        <v>-1.110205616850557E-2</v>
      </c>
      <c r="E7" s="347">
        <f>_xlfn.RANK.EQ(D7,$D$7:$D$39,0)</f>
        <v>33</v>
      </c>
    </row>
    <row r="8" spans="1:9" x14ac:dyDescent="0.2">
      <c r="A8" s="347" t="s">
        <v>9</v>
      </c>
      <c r="B8" s="349">
        <v>3394982</v>
      </c>
      <c r="C8" s="349">
        <v>3397269</v>
      </c>
      <c r="D8" s="350">
        <v>6.7364127409219599E-4</v>
      </c>
      <c r="E8" s="347">
        <f t="shared" ref="E8:E39" si="0">_xlfn.RANK.EQ(D8,$D$7:$D$39,0)</f>
        <v>32</v>
      </c>
    </row>
    <row r="9" spans="1:9" x14ac:dyDescent="0.2">
      <c r="A9" s="347" t="s">
        <v>7</v>
      </c>
      <c r="B9" s="349">
        <v>241142</v>
      </c>
      <c r="C9" s="349">
        <v>241547</v>
      </c>
      <c r="D9" s="350">
        <v>1.6795083394847143E-3</v>
      </c>
      <c r="E9" s="347">
        <f t="shared" si="0"/>
        <v>31</v>
      </c>
    </row>
    <row r="10" spans="1:9" x14ac:dyDescent="0.2">
      <c r="A10" s="347" t="s">
        <v>13</v>
      </c>
      <c r="B10" s="349">
        <v>1732700</v>
      </c>
      <c r="C10" s="349">
        <v>1737289</v>
      </c>
      <c r="D10" s="350">
        <v>2.6484677093554509E-3</v>
      </c>
      <c r="E10" s="347">
        <f t="shared" si="0"/>
        <v>30</v>
      </c>
    </row>
    <row r="11" spans="1:9" x14ac:dyDescent="0.2">
      <c r="A11" s="347" t="s">
        <v>31</v>
      </c>
      <c r="B11" s="349">
        <v>750470</v>
      </c>
      <c r="C11" s="349">
        <v>753421</v>
      </c>
      <c r="D11" s="350">
        <v>3.9322024864418825E-3</v>
      </c>
      <c r="E11" s="347">
        <f t="shared" si="0"/>
        <v>29</v>
      </c>
    </row>
    <row r="12" spans="1:9" x14ac:dyDescent="0.2">
      <c r="A12" s="347" t="s">
        <v>33</v>
      </c>
      <c r="B12" s="349">
        <v>194743</v>
      </c>
      <c r="C12" s="349">
        <v>195650</v>
      </c>
      <c r="D12" s="350">
        <v>4.6574202923852503E-3</v>
      </c>
      <c r="E12" s="347">
        <f t="shared" si="0"/>
        <v>28</v>
      </c>
    </row>
    <row r="13" spans="1:9" x14ac:dyDescent="0.2">
      <c r="A13" s="347" t="s">
        <v>18</v>
      </c>
      <c r="B13" s="349">
        <v>215779</v>
      </c>
      <c r="C13" s="349">
        <v>217018</v>
      </c>
      <c r="D13" s="350">
        <v>5.7419860134675371E-3</v>
      </c>
      <c r="E13" s="347">
        <f t="shared" si="0"/>
        <v>27</v>
      </c>
    </row>
    <row r="14" spans="1:9" x14ac:dyDescent="0.2">
      <c r="A14" s="347" t="s">
        <v>25</v>
      </c>
      <c r="B14" s="349">
        <v>461059</v>
      </c>
      <c r="C14" s="349">
        <v>464403</v>
      </c>
      <c r="D14" s="350">
        <v>7.2528678542225222E-3</v>
      </c>
      <c r="E14" s="347">
        <f t="shared" si="0"/>
        <v>26</v>
      </c>
    </row>
    <row r="15" spans="1:9" x14ac:dyDescent="0.2">
      <c r="A15" s="347" t="s">
        <v>22</v>
      </c>
      <c r="B15" s="349">
        <v>628792</v>
      </c>
      <c r="C15" s="349">
        <v>634127</v>
      </c>
      <c r="D15" s="350">
        <v>8.4845227038512494E-3</v>
      </c>
      <c r="E15" s="347">
        <f t="shared" si="0"/>
        <v>25</v>
      </c>
    </row>
    <row r="16" spans="1:9" x14ac:dyDescent="0.2">
      <c r="A16" s="347" t="s">
        <v>17</v>
      </c>
      <c r="B16" s="349">
        <v>474615</v>
      </c>
      <c r="C16" s="349">
        <v>479469</v>
      </c>
      <c r="D16" s="350">
        <v>1.0227236812995866E-2</v>
      </c>
      <c r="E16" s="347">
        <f t="shared" si="0"/>
        <v>24</v>
      </c>
    </row>
    <row r="17" spans="1:5" x14ac:dyDescent="0.2">
      <c r="A17" s="347" t="s">
        <v>11</v>
      </c>
      <c r="B17" s="349">
        <v>147281</v>
      </c>
      <c r="C17" s="349">
        <v>148842</v>
      </c>
      <c r="D17" s="350">
        <v>1.0598787352068539E-2</v>
      </c>
      <c r="E17" s="347">
        <f t="shared" si="0"/>
        <v>23</v>
      </c>
    </row>
    <row r="18" spans="1:5" x14ac:dyDescent="0.2">
      <c r="A18" s="347" t="s">
        <v>21</v>
      </c>
      <c r="B18" s="349">
        <v>218200</v>
      </c>
      <c r="C18" s="349">
        <v>220988</v>
      </c>
      <c r="D18" s="350">
        <v>1.2777268560953292E-2</v>
      </c>
      <c r="E18" s="347">
        <f t="shared" si="0"/>
        <v>22</v>
      </c>
    </row>
    <row r="19" spans="1:5" x14ac:dyDescent="0.2">
      <c r="A19" s="347" t="s">
        <v>1</v>
      </c>
      <c r="B19" s="349">
        <v>21372896</v>
      </c>
      <c r="C19" s="349">
        <v>21660469</v>
      </c>
      <c r="D19" s="350">
        <v>1.345503201812237E-2</v>
      </c>
      <c r="E19" s="347">
        <f t="shared" si="0"/>
        <v>21</v>
      </c>
    </row>
    <row r="20" spans="1:5" x14ac:dyDescent="0.2">
      <c r="A20" s="347" t="s">
        <v>12</v>
      </c>
      <c r="B20" s="349">
        <v>256778</v>
      </c>
      <c r="C20" s="349">
        <v>260506</v>
      </c>
      <c r="D20" s="350">
        <v>1.451837774264142E-2</v>
      </c>
      <c r="E20" s="347">
        <f t="shared" si="0"/>
        <v>20</v>
      </c>
    </row>
    <row r="21" spans="1:5" x14ac:dyDescent="0.2">
      <c r="A21" s="347" t="s">
        <v>16</v>
      </c>
      <c r="B21" s="349">
        <v>256643</v>
      </c>
      <c r="C21" s="349">
        <v>260429</v>
      </c>
      <c r="D21" s="350">
        <v>1.4752009600885296E-2</v>
      </c>
      <c r="E21" s="347">
        <f t="shared" si="0"/>
        <v>19</v>
      </c>
    </row>
    <row r="22" spans="1:5" x14ac:dyDescent="0.2">
      <c r="A22" s="347" t="s">
        <v>29</v>
      </c>
      <c r="B22" s="349">
        <v>700924</v>
      </c>
      <c r="C22" s="349">
        <v>711372</v>
      </c>
      <c r="D22" s="350">
        <v>1.4906038315138259E-2</v>
      </c>
      <c r="E22" s="347">
        <f t="shared" si="0"/>
        <v>18</v>
      </c>
    </row>
    <row r="23" spans="1:5" x14ac:dyDescent="0.2">
      <c r="A23" s="347" t="s">
        <v>32</v>
      </c>
      <c r="B23" s="349">
        <v>414439</v>
      </c>
      <c r="C23" s="349">
        <v>420905</v>
      </c>
      <c r="D23" s="350">
        <v>1.5601813535888187E-2</v>
      </c>
      <c r="E23" s="347">
        <f t="shared" si="0"/>
        <v>17</v>
      </c>
    </row>
    <row r="24" spans="1:5" x14ac:dyDescent="0.2">
      <c r="A24" s="347" t="s">
        <v>0</v>
      </c>
      <c r="B24" s="349">
        <v>1932962</v>
      </c>
      <c r="C24" s="349">
        <v>1964519</v>
      </c>
      <c r="D24" s="350">
        <v>1.6325721871407683E-2</v>
      </c>
      <c r="E24" s="347">
        <f t="shared" si="0"/>
        <v>16</v>
      </c>
    </row>
    <row r="25" spans="1:5" x14ac:dyDescent="0.2">
      <c r="A25" s="347" t="s">
        <v>6</v>
      </c>
      <c r="B25" s="349">
        <v>137105</v>
      </c>
      <c r="C25" s="349">
        <v>139410</v>
      </c>
      <c r="D25" s="350">
        <v>1.6811932460522927E-2</v>
      </c>
      <c r="E25" s="347">
        <f t="shared" si="0"/>
        <v>15</v>
      </c>
    </row>
    <row r="26" spans="1:5" x14ac:dyDescent="0.2">
      <c r="A26" s="347" t="s">
        <v>3</v>
      </c>
      <c r="B26" s="349">
        <v>342215</v>
      </c>
      <c r="C26" s="349">
        <v>348017</v>
      </c>
      <c r="D26" s="350">
        <v>1.6954253904708949E-2</v>
      </c>
      <c r="E26" s="347">
        <f t="shared" si="0"/>
        <v>14</v>
      </c>
    </row>
    <row r="27" spans="1:5" x14ac:dyDescent="0.2">
      <c r="A27" s="347" t="s">
        <v>14</v>
      </c>
      <c r="B27" s="349">
        <v>1041993</v>
      </c>
      <c r="C27" s="349">
        <v>1060696</v>
      </c>
      <c r="D27" s="350">
        <v>1.7949256856811813E-2</v>
      </c>
      <c r="E27" s="347">
        <f t="shared" si="0"/>
        <v>13</v>
      </c>
    </row>
    <row r="28" spans="1:5" x14ac:dyDescent="0.2">
      <c r="A28" s="347" t="s">
        <v>10</v>
      </c>
      <c r="B28" s="349">
        <v>825159</v>
      </c>
      <c r="C28" s="349">
        <v>840249</v>
      </c>
      <c r="D28" s="350">
        <v>1.8287384613147273E-2</v>
      </c>
      <c r="E28" s="347">
        <f t="shared" si="0"/>
        <v>12</v>
      </c>
    </row>
    <row r="29" spans="1:5" x14ac:dyDescent="0.2">
      <c r="A29" s="347" t="s">
        <v>28</v>
      </c>
      <c r="B29" s="349">
        <v>236579</v>
      </c>
      <c r="C29" s="349">
        <v>240999</v>
      </c>
      <c r="D29" s="350">
        <v>1.868297693370935E-2</v>
      </c>
      <c r="E29" s="347">
        <f t="shared" si="0"/>
        <v>11</v>
      </c>
    </row>
    <row r="30" spans="1:5" x14ac:dyDescent="0.2">
      <c r="A30" s="347" t="s">
        <v>20</v>
      </c>
      <c r="B30" s="349">
        <v>1773136</v>
      </c>
      <c r="C30" s="349">
        <v>1807183</v>
      </c>
      <c r="D30" s="350">
        <v>1.9201572806597955E-2</v>
      </c>
      <c r="E30" s="347">
        <f t="shared" si="0"/>
        <v>10</v>
      </c>
    </row>
    <row r="31" spans="1:5" x14ac:dyDescent="0.2">
      <c r="A31" s="347" t="s">
        <v>8</v>
      </c>
      <c r="B31" s="349">
        <v>962905</v>
      </c>
      <c r="C31" s="349">
        <v>981673</v>
      </c>
      <c r="D31" s="350">
        <v>1.9491019363280904E-2</v>
      </c>
      <c r="E31" s="347">
        <f t="shared" si="0"/>
        <v>9</v>
      </c>
    </row>
    <row r="32" spans="1:5" x14ac:dyDescent="0.2">
      <c r="A32" s="347" t="s">
        <v>30</v>
      </c>
      <c r="B32" s="349">
        <v>109884</v>
      </c>
      <c r="C32" s="349">
        <v>112119</v>
      </c>
      <c r="D32" s="350">
        <v>2.0339630883477122E-2</v>
      </c>
      <c r="E32" s="347">
        <f t="shared" si="0"/>
        <v>8</v>
      </c>
    </row>
    <row r="33" spans="1:5" x14ac:dyDescent="0.2">
      <c r="A33" s="347" t="s">
        <v>23</v>
      </c>
      <c r="B33" s="349">
        <v>662609</v>
      </c>
      <c r="C33" s="349">
        <v>676216</v>
      </c>
      <c r="D33" s="350">
        <v>2.0535489255352646E-2</v>
      </c>
      <c r="E33" s="347">
        <f t="shared" si="0"/>
        <v>7</v>
      </c>
    </row>
    <row r="34" spans="1:5" x14ac:dyDescent="0.2">
      <c r="A34" s="347" t="s">
        <v>26</v>
      </c>
      <c r="B34" s="349">
        <v>598307</v>
      </c>
      <c r="C34" s="349">
        <v>610874</v>
      </c>
      <c r="D34" s="350">
        <v>2.1004267040164892E-2</v>
      </c>
      <c r="E34" s="347">
        <f t="shared" si="0"/>
        <v>6</v>
      </c>
    </row>
    <row r="35" spans="1:5" x14ac:dyDescent="0.2">
      <c r="A35" s="347" t="s">
        <v>4</v>
      </c>
      <c r="B35" s="349">
        <v>1042740</v>
      </c>
      <c r="C35" s="349">
        <v>1067777</v>
      </c>
      <c r="D35" s="350">
        <v>2.4010779293016427E-2</v>
      </c>
      <c r="E35" s="347">
        <f t="shared" si="0"/>
        <v>5</v>
      </c>
    </row>
    <row r="36" spans="1:5" x14ac:dyDescent="0.2">
      <c r="A36" s="347" t="s">
        <v>5</v>
      </c>
      <c r="B36" s="349">
        <v>210207</v>
      </c>
      <c r="C36" s="349">
        <v>215851</v>
      </c>
      <c r="D36" s="350">
        <v>2.6849724319361501E-2</v>
      </c>
      <c r="E36" s="347">
        <f t="shared" si="0"/>
        <v>4</v>
      </c>
    </row>
    <row r="37" spans="1:5" x14ac:dyDescent="0.2">
      <c r="A37" s="347" t="s">
        <v>27</v>
      </c>
      <c r="B37" s="349">
        <v>607801</v>
      </c>
      <c r="C37" s="349">
        <v>628318</v>
      </c>
      <c r="D37" s="350">
        <v>3.3756114254501091E-2</v>
      </c>
      <c r="E37" s="347">
        <f t="shared" si="0"/>
        <v>3</v>
      </c>
    </row>
    <row r="38" spans="1:5" x14ac:dyDescent="0.2">
      <c r="A38" s="347" t="s">
        <v>19</v>
      </c>
      <c r="B38" s="349">
        <v>172495</v>
      </c>
      <c r="C38" s="349">
        <v>178399</v>
      </c>
      <c r="D38" s="350">
        <v>3.4227079045769493E-2</v>
      </c>
      <c r="E38" s="347">
        <f t="shared" si="0"/>
        <v>2</v>
      </c>
    </row>
    <row r="39" spans="1:5" x14ac:dyDescent="0.2">
      <c r="A39" s="347" t="s">
        <v>24</v>
      </c>
      <c r="B39" s="349">
        <v>468732</v>
      </c>
      <c r="C39" s="349">
        <v>487185</v>
      </c>
      <c r="D39" s="350">
        <v>3.936791172781029E-2</v>
      </c>
      <c r="E39" s="347">
        <f t="shared" si="0"/>
        <v>1</v>
      </c>
    </row>
  </sheetData>
  <mergeCells count="1">
    <mergeCell ref="H1:I1"/>
  </mergeCells>
  <hyperlinks>
    <hyperlink ref="H1:I1" location="Index!A1" display="Regresar al Índice" xr:uid="{A994D782-4B93-49CC-9B85-380F35DAEF07}"/>
  </hyperlink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4F829-90E1-4943-99F5-4525F260C408}">
  <sheetPr codeName="Hoja11"/>
  <dimension ref="A1:I39"/>
  <sheetViews>
    <sheetView topLeftCell="C1" workbookViewId="0">
      <selection activeCell="A2" sqref="A2"/>
    </sheetView>
  </sheetViews>
  <sheetFormatPr baseColWidth="10" defaultColWidth="9.140625" defaultRowHeight="12.75" x14ac:dyDescent="0.2"/>
  <cols>
    <col min="1" max="1" width="60.7109375" style="347" customWidth="1" collapsed="1"/>
    <col min="2" max="2" width="19.85546875" style="347" customWidth="1" collapsed="1"/>
    <col min="3" max="3" width="9.140625" style="347"/>
    <col min="4" max="4" width="12.5703125" style="347" bestFit="1" customWidth="1"/>
    <col min="5" max="16384" width="9.140625" style="347"/>
  </cols>
  <sheetData>
    <row r="1" spans="1:9" x14ac:dyDescent="0.2">
      <c r="A1" s="107" t="s">
        <v>1720</v>
      </c>
      <c r="B1" s="347" t="s">
        <v>54</v>
      </c>
      <c r="H1" s="409" t="s">
        <v>38</v>
      </c>
      <c r="I1" s="409"/>
    </row>
    <row r="2" spans="1:9" x14ac:dyDescent="0.2">
      <c r="A2" s="347" t="s">
        <v>152</v>
      </c>
      <c r="B2" s="347" t="s">
        <v>54</v>
      </c>
    </row>
    <row r="6" spans="1:9" x14ac:dyDescent="0.2">
      <c r="A6" s="347" t="s">
        <v>2</v>
      </c>
      <c r="B6" s="347" t="s">
        <v>1547</v>
      </c>
      <c r="C6" s="347" t="s">
        <v>1316</v>
      </c>
      <c r="D6" s="347" t="s">
        <v>1548</v>
      </c>
      <c r="E6" s="347" t="s">
        <v>1549</v>
      </c>
    </row>
    <row r="7" spans="1:9" x14ac:dyDescent="0.2">
      <c r="A7" s="347" t="s">
        <v>9</v>
      </c>
      <c r="B7" s="349">
        <v>3488961</v>
      </c>
      <c r="C7" s="347">
        <v>3397269</v>
      </c>
      <c r="D7" s="349">
        <f t="shared" ref="D7:D39" si="0">C7-B7</f>
        <v>-91692</v>
      </c>
      <c r="E7" s="349">
        <v>33</v>
      </c>
    </row>
    <row r="8" spans="1:9" x14ac:dyDescent="0.2">
      <c r="A8" s="347" t="s">
        <v>15</v>
      </c>
      <c r="B8" s="349">
        <v>159528</v>
      </c>
      <c r="C8" s="347">
        <v>157749</v>
      </c>
      <c r="D8" s="349">
        <f t="shared" si="0"/>
        <v>-1779</v>
      </c>
      <c r="E8" s="349">
        <v>32</v>
      </c>
    </row>
    <row r="9" spans="1:9" x14ac:dyDescent="0.2">
      <c r="A9" s="347" t="s">
        <v>18</v>
      </c>
      <c r="B9" s="349">
        <v>213449</v>
      </c>
      <c r="C9" s="347">
        <v>217018</v>
      </c>
      <c r="D9" s="349">
        <f t="shared" si="0"/>
        <v>3569</v>
      </c>
      <c r="E9" s="349">
        <v>31</v>
      </c>
    </row>
    <row r="10" spans="1:9" x14ac:dyDescent="0.2">
      <c r="A10" s="347" t="s">
        <v>22</v>
      </c>
      <c r="B10" s="349">
        <v>630303</v>
      </c>
      <c r="C10" s="347">
        <v>634127</v>
      </c>
      <c r="D10" s="349">
        <f t="shared" si="0"/>
        <v>3824</v>
      </c>
      <c r="E10" s="349">
        <v>22</v>
      </c>
    </row>
    <row r="11" spans="1:9" x14ac:dyDescent="0.2">
      <c r="A11" s="347" t="s">
        <v>21</v>
      </c>
      <c r="B11" s="349">
        <v>213243</v>
      </c>
      <c r="C11" s="347">
        <v>220988</v>
      </c>
      <c r="D11" s="349">
        <f t="shared" si="0"/>
        <v>7745</v>
      </c>
      <c r="E11" s="349">
        <v>29</v>
      </c>
    </row>
    <row r="12" spans="1:9" x14ac:dyDescent="0.2">
      <c r="A12" s="347" t="s">
        <v>29</v>
      </c>
      <c r="B12" s="349">
        <v>703349</v>
      </c>
      <c r="C12" s="347">
        <v>711372</v>
      </c>
      <c r="D12" s="349">
        <f t="shared" si="0"/>
        <v>8023</v>
      </c>
      <c r="E12" s="349">
        <v>27</v>
      </c>
    </row>
    <row r="13" spans="1:9" x14ac:dyDescent="0.2">
      <c r="A13" s="347" t="s">
        <v>33</v>
      </c>
      <c r="B13" s="349">
        <v>186714</v>
      </c>
      <c r="C13" s="347">
        <v>195650</v>
      </c>
      <c r="D13" s="349">
        <f t="shared" si="0"/>
        <v>8936</v>
      </c>
      <c r="E13" s="349">
        <v>28</v>
      </c>
    </row>
    <row r="14" spans="1:9" x14ac:dyDescent="0.2">
      <c r="A14" s="347" t="s">
        <v>30</v>
      </c>
      <c r="B14" s="349">
        <v>102385</v>
      </c>
      <c r="C14" s="347">
        <v>112119</v>
      </c>
      <c r="D14" s="349">
        <f t="shared" si="0"/>
        <v>9734</v>
      </c>
      <c r="E14" s="349">
        <v>26</v>
      </c>
    </row>
    <row r="15" spans="1:9" x14ac:dyDescent="0.2">
      <c r="A15" s="347" t="s">
        <v>31</v>
      </c>
      <c r="B15" s="349">
        <v>741774</v>
      </c>
      <c r="C15" s="347">
        <v>753421</v>
      </c>
      <c r="D15" s="349">
        <f t="shared" si="0"/>
        <v>11647</v>
      </c>
      <c r="E15" s="349">
        <v>30</v>
      </c>
    </row>
    <row r="16" spans="1:9" x14ac:dyDescent="0.2">
      <c r="A16" s="347" t="s">
        <v>11</v>
      </c>
      <c r="B16" s="349">
        <v>137037</v>
      </c>
      <c r="C16" s="347">
        <v>148842</v>
      </c>
      <c r="D16" s="349">
        <f t="shared" si="0"/>
        <v>11805</v>
      </c>
      <c r="E16" s="349">
        <v>24</v>
      </c>
    </row>
    <row r="17" spans="1:5" x14ac:dyDescent="0.2">
      <c r="A17" s="347" t="s">
        <v>12</v>
      </c>
      <c r="B17" s="349">
        <v>248154</v>
      </c>
      <c r="C17" s="347">
        <v>260506</v>
      </c>
      <c r="D17" s="349">
        <f t="shared" si="0"/>
        <v>12352</v>
      </c>
      <c r="E17" s="349">
        <v>25</v>
      </c>
    </row>
    <row r="18" spans="1:5" x14ac:dyDescent="0.2">
      <c r="A18" s="347" t="s">
        <v>6</v>
      </c>
      <c r="B18" s="349">
        <v>126284</v>
      </c>
      <c r="C18" s="347">
        <v>139410</v>
      </c>
      <c r="D18" s="349">
        <f t="shared" si="0"/>
        <v>13126</v>
      </c>
      <c r="E18" s="349">
        <v>23</v>
      </c>
    </row>
    <row r="19" spans="1:5" x14ac:dyDescent="0.2">
      <c r="A19" s="347" t="s">
        <v>7</v>
      </c>
      <c r="B19" s="349">
        <v>226894</v>
      </c>
      <c r="C19" s="347">
        <v>241547</v>
      </c>
      <c r="D19" s="349">
        <f t="shared" si="0"/>
        <v>14653</v>
      </c>
      <c r="E19" s="349">
        <v>21</v>
      </c>
    </row>
    <row r="20" spans="1:5" x14ac:dyDescent="0.2">
      <c r="A20" s="347" t="s">
        <v>25</v>
      </c>
      <c r="B20" s="349">
        <v>446690</v>
      </c>
      <c r="C20" s="347">
        <v>464403</v>
      </c>
      <c r="D20" s="349">
        <f t="shared" si="0"/>
        <v>17713</v>
      </c>
      <c r="E20" s="349">
        <v>15</v>
      </c>
    </row>
    <row r="21" spans="1:5" x14ac:dyDescent="0.2">
      <c r="A21" s="347" t="s">
        <v>24</v>
      </c>
      <c r="B21" s="349">
        <v>467272</v>
      </c>
      <c r="C21" s="347">
        <v>487185</v>
      </c>
      <c r="D21" s="349">
        <f t="shared" si="0"/>
        <v>19913</v>
      </c>
      <c r="E21" s="349">
        <v>13</v>
      </c>
    </row>
    <row r="22" spans="1:5" x14ac:dyDescent="0.2">
      <c r="A22" s="347" t="s">
        <v>3</v>
      </c>
      <c r="B22" s="349">
        <v>326067</v>
      </c>
      <c r="C22" s="347">
        <v>348017</v>
      </c>
      <c r="D22" s="349">
        <f t="shared" si="0"/>
        <v>21950</v>
      </c>
      <c r="E22" s="349">
        <v>17</v>
      </c>
    </row>
    <row r="23" spans="1:5" x14ac:dyDescent="0.2">
      <c r="A23" s="347" t="s">
        <v>17</v>
      </c>
      <c r="B23" s="349">
        <v>456703</v>
      </c>
      <c r="C23" s="347">
        <v>479469</v>
      </c>
      <c r="D23" s="349">
        <f t="shared" si="0"/>
        <v>22766</v>
      </c>
      <c r="E23" s="349">
        <v>20</v>
      </c>
    </row>
    <row r="24" spans="1:5" x14ac:dyDescent="0.2">
      <c r="A24" s="347" t="s">
        <v>16</v>
      </c>
      <c r="B24" s="349">
        <v>236589</v>
      </c>
      <c r="C24" s="347">
        <v>260429</v>
      </c>
      <c r="D24" s="349">
        <f t="shared" si="0"/>
        <v>23840</v>
      </c>
      <c r="E24" s="349">
        <v>14</v>
      </c>
    </row>
    <row r="25" spans="1:5" x14ac:dyDescent="0.2">
      <c r="A25" s="347" t="s">
        <v>5</v>
      </c>
      <c r="B25" s="349">
        <v>191361</v>
      </c>
      <c r="C25" s="347">
        <v>215851</v>
      </c>
      <c r="D25" s="349">
        <f t="shared" si="0"/>
        <v>24490</v>
      </c>
      <c r="E25" s="349">
        <v>16</v>
      </c>
    </row>
    <row r="26" spans="1:5" x14ac:dyDescent="0.2">
      <c r="A26" s="347" t="s">
        <v>27</v>
      </c>
      <c r="B26" s="349">
        <v>596518</v>
      </c>
      <c r="C26" s="347">
        <v>628318</v>
      </c>
      <c r="D26" s="349">
        <f t="shared" si="0"/>
        <v>31800</v>
      </c>
      <c r="E26" s="349">
        <v>18</v>
      </c>
    </row>
    <row r="27" spans="1:5" x14ac:dyDescent="0.2">
      <c r="A27" s="347" t="s">
        <v>19</v>
      </c>
      <c r="B27" s="349">
        <v>140266</v>
      </c>
      <c r="C27" s="347">
        <v>178399</v>
      </c>
      <c r="D27" s="349">
        <f t="shared" si="0"/>
        <v>38133</v>
      </c>
      <c r="E27" s="349">
        <v>12</v>
      </c>
    </row>
    <row r="28" spans="1:5" x14ac:dyDescent="0.2">
      <c r="A28" s="347" t="s">
        <v>32</v>
      </c>
      <c r="B28" s="349">
        <v>377912</v>
      </c>
      <c r="C28" s="347">
        <v>420905</v>
      </c>
      <c r="D28" s="349">
        <f t="shared" si="0"/>
        <v>42993</v>
      </c>
      <c r="E28" s="349">
        <v>11</v>
      </c>
    </row>
    <row r="29" spans="1:5" x14ac:dyDescent="0.2">
      <c r="A29" s="347" t="s">
        <v>10</v>
      </c>
      <c r="B29" s="349">
        <v>796486</v>
      </c>
      <c r="C29" s="347">
        <v>840249</v>
      </c>
      <c r="D29" s="349">
        <f t="shared" si="0"/>
        <v>43763</v>
      </c>
      <c r="E29" s="349">
        <v>10</v>
      </c>
    </row>
    <row r="30" spans="1:5" x14ac:dyDescent="0.2">
      <c r="A30" s="347" t="s">
        <v>26</v>
      </c>
      <c r="B30" s="349">
        <v>559770</v>
      </c>
      <c r="C30" s="347">
        <v>610874</v>
      </c>
      <c r="D30" s="349">
        <f t="shared" si="0"/>
        <v>51104</v>
      </c>
      <c r="E30" s="349">
        <v>19</v>
      </c>
    </row>
    <row r="31" spans="1:5" x14ac:dyDescent="0.2">
      <c r="A31" s="347" t="s">
        <v>14</v>
      </c>
      <c r="B31" s="349">
        <v>1002502</v>
      </c>
      <c r="C31" s="347">
        <v>1060696</v>
      </c>
      <c r="D31" s="349">
        <f t="shared" si="0"/>
        <v>58194</v>
      </c>
      <c r="E31" s="349">
        <v>8</v>
      </c>
    </row>
    <row r="32" spans="1:5" x14ac:dyDescent="0.2">
      <c r="A32" s="347" t="s">
        <v>28</v>
      </c>
      <c r="B32" s="349">
        <v>168716</v>
      </c>
      <c r="C32" s="347">
        <v>240999</v>
      </c>
      <c r="D32" s="349">
        <f t="shared" si="0"/>
        <v>72283</v>
      </c>
      <c r="E32" s="349">
        <v>9</v>
      </c>
    </row>
    <row r="33" spans="1:5" x14ac:dyDescent="0.2">
      <c r="A33" s="347" t="s">
        <v>13</v>
      </c>
      <c r="B33" s="349">
        <v>1660399</v>
      </c>
      <c r="C33" s="347">
        <v>1737289</v>
      </c>
      <c r="D33" s="349">
        <f t="shared" si="0"/>
        <v>76890</v>
      </c>
      <c r="E33" s="349">
        <v>5</v>
      </c>
    </row>
    <row r="34" spans="1:5" x14ac:dyDescent="0.2">
      <c r="A34" s="347" t="s">
        <v>8</v>
      </c>
      <c r="B34" s="349">
        <v>898460</v>
      </c>
      <c r="C34" s="347">
        <v>981673</v>
      </c>
      <c r="D34" s="349">
        <f t="shared" si="0"/>
        <v>83213</v>
      </c>
      <c r="E34" s="349">
        <v>7</v>
      </c>
    </row>
    <row r="35" spans="1:5" x14ac:dyDescent="0.2">
      <c r="A35" s="347" t="s">
        <v>23</v>
      </c>
      <c r="B35" s="349">
        <v>591061</v>
      </c>
      <c r="C35" s="347">
        <v>676216</v>
      </c>
      <c r="D35" s="349">
        <f t="shared" si="0"/>
        <v>85155</v>
      </c>
      <c r="E35" s="349">
        <v>6</v>
      </c>
    </row>
    <row r="36" spans="1:5" x14ac:dyDescent="0.2">
      <c r="A36" s="347" t="s">
        <v>4</v>
      </c>
      <c r="B36" s="349">
        <v>927131</v>
      </c>
      <c r="C36" s="347">
        <v>1067777</v>
      </c>
      <c r="D36" s="349">
        <f t="shared" si="0"/>
        <v>140646</v>
      </c>
      <c r="E36" s="349">
        <v>4</v>
      </c>
    </row>
    <row r="37" spans="1:5" x14ac:dyDescent="0.2">
      <c r="A37" s="347" t="s">
        <v>20</v>
      </c>
      <c r="B37" s="349">
        <v>1643912</v>
      </c>
      <c r="C37" s="347">
        <v>1807183</v>
      </c>
      <c r="D37" s="349">
        <f t="shared" si="0"/>
        <v>163271</v>
      </c>
      <c r="E37" s="349">
        <v>2</v>
      </c>
    </row>
    <row r="38" spans="1:5" x14ac:dyDescent="0.2">
      <c r="A38" s="347" t="s">
        <v>0</v>
      </c>
      <c r="B38" s="349">
        <v>1792036</v>
      </c>
      <c r="C38" s="347">
        <v>1964519</v>
      </c>
      <c r="D38" s="349">
        <f t="shared" si="0"/>
        <v>172483</v>
      </c>
      <c r="E38" s="349">
        <v>3</v>
      </c>
    </row>
    <row r="39" spans="1:5" x14ac:dyDescent="0.2">
      <c r="A39" s="347" t="s">
        <v>1</v>
      </c>
      <c r="B39" s="349">
        <v>20457926</v>
      </c>
      <c r="C39" s="347">
        <v>21660469</v>
      </c>
      <c r="D39" s="349">
        <f t="shared" si="0"/>
        <v>1202543</v>
      </c>
      <c r="E39" s="347">
        <v>1</v>
      </c>
    </row>
  </sheetData>
  <autoFilter ref="A6:E6" xr:uid="{BB6B04EF-6CFE-43CA-B51B-D7603ADFCECB}">
    <sortState ref="A7:E39">
      <sortCondition ref="D6"/>
    </sortState>
  </autoFilter>
  <mergeCells count="1">
    <mergeCell ref="H1:I1"/>
  </mergeCells>
  <hyperlinks>
    <hyperlink ref="H1:I1" location="Index!A1" display="Regresar al Índice" xr:uid="{D5E76B2D-DDBA-4072-8F3F-35A44E008EFF}"/>
  </hyperlinks>
  <pageMargins left="0.7" right="0.7" top="0.75" bottom="0.75" header="0.3" footer="0.3"/>
  <pageSetup paperSize="9" orientation="portrait" horizontalDpi="300" verticalDpi="30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A899A-2B79-40BC-80C5-FF3768EFD4C5}">
  <sheetPr codeName="Hoja76"/>
  <dimension ref="A1:I46"/>
  <sheetViews>
    <sheetView topLeftCell="F1" zoomScaleNormal="100" workbookViewId="0">
      <selection activeCell="A2" sqref="A2"/>
    </sheetView>
  </sheetViews>
  <sheetFormatPr baseColWidth="10" defaultColWidth="9.140625" defaultRowHeight="12.75" x14ac:dyDescent="0.2"/>
  <cols>
    <col min="1" max="1" width="60.7109375" style="347" customWidth="1" collapsed="1"/>
    <col min="2" max="2" width="17.7109375" style="347" customWidth="1" collapsed="1"/>
    <col min="3" max="3" width="14.7109375" style="347" customWidth="1" collapsed="1"/>
    <col min="4" max="4" width="8.28515625" style="347" bestFit="1" customWidth="1" collapsed="1"/>
    <col min="5" max="5" width="22.7109375" style="347" customWidth="1" collapsed="1"/>
    <col min="6" max="6" width="19.7109375" style="347" customWidth="1" collapsed="1"/>
    <col min="7" max="7" width="11.7109375" style="347" customWidth="1" collapsed="1"/>
    <col min="8" max="8" width="10.7109375" style="347" customWidth="1" collapsed="1"/>
    <col min="9" max="16384" width="9.140625" style="347"/>
  </cols>
  <sheetData>
    <row r="1" spans="1:9" x14ac:dyDescent="0.2">
      <c r="A1" s="107" t="s">
        <v>1739</v>
      </c>
      <c r="B1" s="347" t="s">
        <v>54</v>
      </c>
      <c r="C1" s="347" t="s">
        <v>54</v>
      </c>
      <c r="D1" s="347" t="s">
        <v>54</v>
      </c>
      <c r="E1" s="347" t="s">
        <v>54</v>
      </c>
      <c r="F1" s="347" t="s">
        <v>54</v>
      </c>
      <c r="G1" s="347" t="s">
        <v>54</v>
      </c>
      <c r="H1" s="409" t="s">
        <v>38</v>
      </c>
      <c r="I1" s="409"/>
    </row>
    <row r="2" spans="1:9" x14ac:dyDescent="0.2">
      <c r="A2" s="347" t="s">
        <v>152</v>
      </c>
      <c r="B2" s="347" t="s">
        <v>54</v>
      </c>
      <c r="C2" s="347" t="s">
        <v>54</v>
      </c>
      <c r="D2" s="347" t="s">
        <v>54</v>
      </c>
      <c r="E2" s="347" t="s">
        <v>54</v>
      </c>
      <c r="F2" s="347" t="s">
        <v>54</v>
      </c>
      <c r="G2" s="347" t="s">
        <v>54</v>
      </c>
      <c r="H2" s="347" t="s">
        <v>54</v>
      </c>
    </row>
    <row r="6" spans="1:9" x14ac:dyDescent="0.2">
      <c r="A6" s="347" t="s">
        <v>2</v>
      </c>
      <c r="B6" s="347" t="s">
        <v>1241</v>
      </c>
      <c r="C6" s="347" t="s">
        <v>1320</v>
      </c>
      <c r="D6" s="347" t="s">
        <v>587</v>
      </c>
      <c r="E6" s="347" t="s">
        <v>1242</v>
      </c>
      <c r="F6" s="347" t="s">
        <v>1321</v>
      </c>
      <c r="G6" s="347" t="s">
        <v>588</v>
      </c>
      <c r="H6" s="347" t="s">
        <v>589</v>
      </c>
    </row>
    <row r="7" spans="1:9" x14ac:dyDescent="0.2">
      <c r="A7" s="347" t="s">
        <v>1</v>
      </c>
      <c r="B7" s="349">
        <v>21484595</v>
      </c>
      <c r="C7" s="349">
        <v>21660469</v>
      </c>
      <c r="D7" s="349">
        <v>175874</v>
      </c>
      <c r="E7" s="349">
        <v>18545990</v>
      </c>
      <c r="F7" s="349">
        <v>18675911</v>
      </c>
      <c r="G7" s="349">
        <v>129921</v>
      </c>
      <c r="H7" s="349">
        <v>45953</v>
      </c>
    </row>
    <row r="8" spans="1:9" x14ac:dyDescent="0.2">
      <c r="A8" s="347" t="s">
        <v>26</v>
      </c>
      <c r="B8" s="349">
        <v>611206</v>
      </c>
      <c r="C8" s="349">
        <v>610874</v>
      </c>
      <c r="D8" s="349">
        <v>-332</v>
      </c>
      <c r="E8" s="349">
        <v>496268</v>
      </c>
      <c r="F8" s="349">
        <v>500111</v>
      </c>
      <c r="G8" s="349">
        <v>3843</v>
      </c>
      <c r="H8" s="349">
        <v>-4175</v>
      </c>
    </row>
    <row r="9" spans="1:9" x14ac:dyDescent="0.2">
      <c r="A9" s="347" t="s">
        <v>6</v>
      </c>
      <c r="B9" s="349">
        <v>138820</v>
      </c>
      <c r="C9" s="349">
        <v>139410</v>
      </c>
      <c r="D9" s="349">
        <v>590</v>
      </c>
      <c r="E9" s="349">
        <v>109756</v>
      </c>
      <c r="F9" s="349">
        <v>110376</v>
      </c>
      <c r="G9" s="349">
        <v>620</v>
      </c>
      <c r="H9" s="349">
        <v>-30</v>
      </c>
    </row>
    <row r="10" spans="1:9" x14ac:dyDescent="0.2">
      <c r="A10" s="347" t="s">
        <v>11</v>
      </c>
      <c r="B10" s="349">
        <v>148132</v>
      </c>
      <c r="C10" s="349">
        <v>148842</v>
      </c>
      <c r="D10" s="349">
        <v>710</v>
      </c>
      <c r="E10" s="349">
        <v>121552</v>
      </c>
      <c r="F10" s="349">
        <v>122388</v>
      </c>
      <c r="G10" s="349">
        <v>836</v>
      </c>
      <c r="H10" s="349">
        <v>-126</v>
      </c>
    </row>
    <row r="11" spans="1:9" x14ac:dyDescent="0.2">
      <c r="A11" s="347" t="s">
        <v>33</v>
      </c>
      <c r="B11" s="349">
        <v>194660</v>
      </c>
      <c r="C11" s="349">
        <v>195650</v>
      </c>
      <c r="D11" s="349">
        <v>990</v>
      </c>
      <c r="E11" s="349">
        <v>163577</v>
      </c>
      <c r="F11" s="349">
        <v>164834</v>
      </c>
      <c r="G11" s="349">
        <v>1257</v>
      </c>
      <c r="H11" s="349">
        <v>-267</v>
      </c>
    </row>
    <row r="12" spans="1:9" x14ac:dyDescent="0.2">
      <c r="A12" s="347" t="s">
        <v>15</v>
      </c>
      <c r="B12" s="349">
        <v>156417</v>
      </c>
      <c r="C12" s="349">
        <v>157749</v>
      </c>
      <c r="D12" s="349">
        <v>1332</v>
      </c>
      <c r="E12" s="349">
        <v>128492</v>
      </c>
      <c r="F12" s="349">
        <v>128940</v>
      </c>
      <c r="G12" s="349">
        <v>448</v>
      </c>
      <c r="H12" s="349">
        <v>884</v>
      </c>
    </row>
    <row r="13" spans="1:9" x14ac:dyDescent="0.2">
      <c r="A13" s="347" t="s">
        <v>7</v>
      </c>
      <c r="B13" s="349">
        <v>240012</v>
      </c>
      <c r="C13" s="349">
        <v>241547</v>
      </c>
      <c r="D13" s="349">
        <v>1535</v>
      </c>
      <c r="E13" s="349">
        <v>211149</v>
      </c>
      <c r="F13" s="349">
        <v>212708</v>
      </c>
      <c r="G13" s="349">
        <v>1559</v>
      </c>
      <c r="H13" s="349">
        <v>-24</v>
      </c>
    </row>
    <row r="14" spans="1:9" x14ac:dyDescent="0.2">
      <c r="A14" s="347" t="s">
        <v>30</v>
      </c>
      <c r="B14" s="349">
        <v>110476</v>
      </c>
      <c r="C14" s="349">
        <v>112119</v>
      </c>
      <c r="D14" s="349">
        <v>1643</v>
      </c>
      <c r="E14" s="349">
        <v>88138</v>
      </c>
      <c r="F14" s="349">
        <v>89040</v>
      </c>
      <c r="G14" s="349">
        <v>902</v>
      </c>
      <c r="H14" s="349">
        <v>741</v>
      </c>
    </row>
    <row r="15" spans="1:9" x14ac:dyDescent="0.2">
      <c r="A15" s="347" t="s">
        <v>19</v>
      </c>
      <c r="B15" s="349">
        <v>176638</v>
      </c>
      <c r="C15" s="349">
        <v>178399</v>
      </c>
      <c r="D15" s="349">
        <v>1761</v>
      </c>
      <c r="E15" s="349">
        <v>129955</v>
      </c>
      <c r="F15" s="349">
        <v>131319</v>
      </c>
      <c r="G15" s="349">
        <v>1364</v>
      </c>
      <c r="H15" s="349">
        <v>397</v>
      </c>
    </row>
    <row r="16" spans="1:9" x14ac:dyDescent="0.2">
      <c r="A16" s="347" t="s">
        <v>21</v>
      </c>
      <c r="B16" s="349">
        <v>218914</v>
      </c>
      <c r="C16" s="349">
        <v>220988</v>
      </c>
      <c r="D16" s="349">
        <v>2074</v>
      </c>
      <c r="E16" s="349">
        <v>188112</v>
      </c>
      <c r="F16" s="349">
        <v>188791</v>
      </c>
      <c r="G16" s="349">
        <v>679</v>
      </c>
      <c r="H16" s="349">
        <v>1395</v>
      </c>
    </row>
    <row r="17" spans="1:8" x14ac:dyDescent="0.2">
      <c r="A17" s="347" t="s">
        <v>16</v>
      </c>
      <c r="B17" s="349">
        <v>258198</v>
      </c>
      <c r="C17" s="349">
        <v>260429</v>
      </c>
      <c r="D17" s="349">
        <v>2231</v>
      </c>
      <c r="E17" s="349">
        <v>207763</v>
      </c>
      <c r="F17" s="349">
        <v>208993</v>
      </c>
      <c r="G17" s="349">
        <v>1230</v>
      </c>
      <c r="H17" s="349">
        <v>1001</v>
      </c>
    </row>
    <row r="18" spans="1:8" x14ac:dyDescent="0.2">
      <c r="A18" s="347" t="s">
        <v>12</v>
      </c>
      <c r="B18" s="349">
        <v>258023</v>
      </c>
      <c r="C18" s="349">
        <v>260506</v>
      </c>
      <c r="D18" s="349">
        <v>2483</v>
      </c>
      <c r="E18" s="349">
        <v>235601</v>
      </c>
      <c r="F18" s="349">
        <v>237734</v>
      </c>
      <c r="G18" s="349">
        <v>2133</v>
      </c>
      <c r="H18" s="349">
        <v>350</v>
      </c>
    </row>
    <row r="19" spans="1:8" x14ac:dyDescent="0.2">
      <c r="A19" s="347" t="s">
        <v>18</v>
      </c>
      <c r="B19" s="349">
        <v>214502</v>
      </c>
      <c r="C19" s="349">
        <v>217018</v>
      </c>
      <c r="D19" s="349">
        <v>2516</v>
      </c>
      <c r="E19" s="349">
        <v>185083</v>
      </c>
      <c r="F19" s="349">
        <v>187301</v>
      </c>
      <c r="G19" s="349">
        <v>2218</v>
      </c>
      <c r="H19" s="349">
        <v>298</v>
      </c>
    </row>
    <row r="20" spans="1:8" x14ac:dyDescent="0.2">
      <c r="A20" s="347" t="s">
        <v>31</v>
      </c>
      <c r="B20" s="349">
        <v>750233</v>
      </c>
      <c r="C20" s="349">
        <v>753421</v>
      </c>
      <c r="D20" s="349">
        <v>3188</v>
      </c>
      <c r="E20" s="349">
        <v>626448</v>
      </c>
      <c r="F20" s="349">
        <v>629191</v>
      </c>
      <c r="G20" s="349">
        <v>2743</v>
      </c>
      <c r="H20" s="349">
        <v>445</v>
      </c>
    </row>
    <row r="21" spans="1:8" x14ac:dyDescent="0.2">
      <c r="A21" s="347" t="s">
        <v>17</v>
      </c>
      <c r="B21" s="349">
        <v>476174</v>
      </c>
      <c r="C21" s="349">
        <v>479469</v>
      </c>
      <c r="D21" s="349">
        <v>3295</v>
      </c>
      <c r="E21" s="349">
        <v>392909</v>
      </c>
      <c r="F21" s="349">
        <v>394743</v>
      </c>
      <c r="G21" s="349">
        <v>1834</v>
      </c>
      <c r="H21" s="349">
        <v>1461</v>
      </c>
    </row>
    <row r="22" spans="1:8" x14ac:dyDescent="0.2">
      <c r="A22" s="347" t="s">
        <v>3</v>
      </c>
      <c r="B22" s="349">
        <v>344328</v>
      </c>
      <c r="C22" s="349">
        <v>348017</v>
      </c>
      <c r="D22" s="349">
        <v>3689</v>
      </c>
      <c r="E22" s="349">
        <v>318885</v>
      </c>
      <c r="F22" s="349">
        <v>321690</v>
      </c>
      <c r="G22" s="349">
        <v>2805</v>
      </c>
      <c r="H22" s="349">
        <v>884</v>
      </c>
    </row>
    <row r="23" spans="1:8" x14ac:dyDescent="0.2">
      <c r="A23" s="347" t="s">
        <v>5</v>
      </c>
      <c r="B23" s="349">
        <v>212135</v>
      </c>
      <c r="C23" s="349">
        <v>215851</v>
      </c>
      <c r="D23" s="349">
        <v>3716</v>
      </c>
      <c r="E23" s="349">
        <v>150031</v>
      </c>
      <c r="F23" s="349">
        <v>152754</v>
      </c>
      <c r="G23" s="349">
        <v>2723</v>
      </c>
      <c r="H23" s="349">
        <v>993</v>
      </c>
    </row>
    <row r="24" spans="1:8" x14ac:dyDescent="0.2">
      <c r="A24" s="347" t="s">
        <v>32</v>
      </c>
      <c r="B24" s="349">
        <v>417035</v>
      </c>
      <c r="C24" s="349">
        <v>420905</v>
      </c>
      <c r="D24" s="349">
        <v>3870</v>
      </c>
      <c r="E24" s="349">
        <v>366860</v>
      </c>
      <c r="F24" s="349">
        <v>369609</v>
      </c>
      <c r="G24" s="349">
        <v>2749</v>
      </c>
      <c r="H24" s="349">
        <v>1121</v>
      </c>
    </row>
    <row r="25" spans="1:8" x14ac:dyDescent="0.2">
      <c r="A25" s="347" t="s">
        <v>28</v>
      </c>
      <c r="B25" s="349">
        <v>236993</v>
      </c>
      <c r="C25" s="349">
        <v>240999</v>
      </c>
      <c r="D25" s="349">
        <v>4006</v>
      </c>
      <c r="E25" s="349">
        <v>175321</v>
      </c>
      <c r="F25" s="349">
        <v>177783</v>
      </c>
      <c r="G25" s="349">
        <v>2462</v>
      </c>
      <c r="H25" s="349">
        <v>1544</v>
      </c>
    </row>
    <row r="26" spans="1:8" x14ac:dyDescent="0.2">
      <c r="A26" s="347" t="s">
        <v>22</v>
      </c>
      <c r="B26" s="349">
        <v>629907</v>
      </c>
      <c r="C26" s="349">
        <v>634127</v>
      </c>
      <c r="D26" s="349">
        <v>4220</v>
      </c>
      <c r="E26" s="349">
        <v>549363</v>
      </c>
      <c r="F26" s="349">
        <v>552062</v>
      </c>
      <c r="G26" s="349">
        <v>2699</v>
      </c>
      <c r="H26" s="349">
        <v>1521</v>
      </c>
    </row>
    <row r="27" spans="1:8" x14ac:dyDescent="0.2">
      <c r="A27" s="347" t="s">
        <v>29</v>
      </c>
      <c r="B27" s="349">
        <v>706636</v>
      </c>
      <c r="C27" s="349">
        <v>711372</v>
      </c>
      <c r="D27" s="349">
        <v>4736</v>
      </c>
      <c r="E27" s="349">
        <v>637023</v>
      </c>
      <c r="F27" s="349">
        <v>640928</v>
      </c>
      <c r="G27" s="349">
        <v>3905</v>
      </c>
      <c r="H27" s="349">
        <v>831</v>
      </c>
    </row>
    <row r="28" spans="1:8" x14ac:dyDescent="0.2">
      <c r="A28" s="347" t="s">
        <v>25</v>
      </c>
      <c r="B28" s="349">
        <v>458353</v>
      </c>
      <c r="C28" s="349">
        <v>464403</v>
      </c>
      <c r="D28" s="349">
        <v>6050</v>
      </c>
      <c r="E28" s="349">
        <v>379953</v>
      </c>
      <c r="F28" s="349">
        <v>383986</v>
      </c>
      <c r="G28" s="349">
        <v>4033</v>
      </c>
      <c r="H28" s="349">
        <v>2017</v>
      </c>
    </row>
    <row r="29" spans="1:8" x14ac:dyDescent="0.2">
      <c r="A29" s="347" t="s">
        <v>4</v>
      </c>
      <c r="B29" s="349">
        <v>1061576</v>
      </c>
      <c r="C29" s="349">
        <v>1067777</v>
      </c>
      <c r="D29" s="349">
        <v>6201</v>
      </c>
      <c r="E29" s="349">
        <v>956969</v>
      </c>
      <c r="F29" s="349">
        <v>961404</v>
      </c>
      <c r="G29" s="349">
        <v>4435</v>
      </c>
      <c r="H29" s="349">
        <v>1766</v>
      </c>
    </row>
    <row r="30" spans="1:8" x14ac:dyDescent="0.2">
      <c r="A30" s="347" t="s">
        <v>24</v>
      </c>
      <c r="B30" s="349">
        <v>479784</v>
      </c>
      <c r="C30" s="349">
        <v>487185</v>
      </c>
      <c r="D30" s="349">
        <v>7401</v>
      </c>
      <c r="E30" s="349">
        <v>325400</v>
      </c>
      <c r="F30" s="349">
        <v>328894</v>
      </c>
      <c r="G30" s="349">
        <v>3494</v>
      </c>
      <c r="H30" s="349">
        <v>3907</v>
      </c>
    </row>
    <row r="31" spans="1:8" x14ac:dyDescent="0.2">
      <c r="A31" s="347" t="s">
        <v>8</v>
      </c>
      <c r="B31" s="349">
        <v>974271</v>
      </c>
      <c r="C31" s="349">
        <v>981673</v>
      </c>
      <c r="D31" s="349">
        <v>7402</v>
      </c>
      <c r="E31" s="349">
        <v>898547</v>
      </c>
      <c r="F31" s="349">
        <v>905349</v>
      </c>
      <c r="G31" s="349">
        <v>6802</v>
      </c>
      <c r="H31" s="349">
        <v>600</v>
      </c>
    </row>
    <row r="32" spans="1:8" x14ac:dyDescent="0.2">
      <c r="A32" s="347" t="s">
        <v>10</v>
      </c>
      <c r="B32" s="349">
        <v>832725</v>
      </c>
      <c r="C32" s="349">
        <v>840249</v>
      </c>
      <c r="D32" s="349">
        <v>7524</v>
      </c>
      <c r="E32" s="349">
        <v>749515</v>
      </c>
      <c r="F32" s="349">
        <v>756396</v>
      </c>
      <c r="G32" s="349">
        <v>6881</v>
      </c>
      <c r="H32" s="349">
        <v>643</v>
      </c>
    </row>
    <row r="33" spans="1:8" x14ac:dyDescent="0.2">
      <c r="A33" s="347" t="s">
        <v>23</v>
      </c>
      <c r="B33" s="349">
        <v>668677</v>
      </c>
      <c r="C33" s="349">
        <v>676216</v>
      </c>
      <c r="D33" s="349">
        <v>7539</v>
      </c>
      <c r="E33" s="349">
        <v>552382</v>
      </c>
      <c r="F33" s="349">
        <v>557938</v>
      </c>
      <c r="G33" s="349">
        <v>5556</v>
      </c>
      <c r="H33" s="349">
        <v>1983</v>
      </c>
    </row>
    <row r="34" spans="1:8" x14ac:dyDescent="0.2">
      <c r="A34" s="347" t="s">
        <v>13</v>
      </c>
      <c r="B34" s="349">
        <v>1726186</v>
      </c>
      <c r="C34" s="349">
        <v>1737289</v>
      </c>
      <c r="D34" s="349">
        <v>11103</v>
      </c>
      <c r="E34" s="349">
        <v>1465731</v>
      </c>
      <c r="F34" s="349">
        <v>1476219</v>
      </c>
      <c r="G34" s="349">
        <v>10488</v>
      </c>
      <c r="H34" s="349">
        <v>615</v>
      </c>
    </row>
    <row r="35" spans="1:8" x14ac:dyDescent="0.2">
      <c r="A35" s="347" t="s">
        <v>27</v>
      </c>
      <c r="B35" s="349">
        <v>615485</v>
      </c>
      <c r="C35" s="349">
        <v>628318</v>
      </c>
      <c r="D35" s="349">
        <v>12833</v>
      </c>
      <c r="E35" s="349">
        <v>525390</v>
      </c>
      <c r="F35" s="349">
        <v>529244</v>
      </c>
      <c r="G35" s="349">
        <v>3854</v>
      </c>
      <c r="H35" s="349">
        <v>8979</v>
      </c>
    </row>
    <row r="36" spans="1:8" x14ac:dyDescent="0.2">
      <c r="A36" s="347" t="s">
        <v>14</v>
      </c>
      <c r="B36" s="349">
        <v>1047817</v>
      </c>
      <c r="C36" s="349">
        <v>1060696</v>
      </c>
      <c r="D36" s="349">
        <v>12879</v>
      </c>
      <c r="E36" s="349">
        <v>916647</v>
      </c>
      <c r="F36" s="349">
        <v>926577</v>
      </c>
      <c r="G36" s="349">
        <v>9930</v>
      </c>
      <c r="H36" s="349">
        <v>2949</v>
      </c>
    </row>
    <row r="37" spans="1:8" x14ac:dyDescent="0.2">
      <c r="A37" s="347" t="s">
        <v>0</v>
      </c>
      <c r="B37" s="349">
        <v>1951256</v>
      </c>
      <c r="C37" s="349">
        <v>1964519</v>
      </c>
      <c r="D37" s="349">
        <v>13263</v>
      </c>
      <c r="E37" s="349">
        <v>1689475</v>
      </c>
      <c r="F37" s="349">
        <v>1699281</v>
      </c>
      <c r="G37" s="349">
        <v>9806</v>
      </c>
      <c r="H37" s="349">
        <v>3457</v>
      </c>
    </row>
    <row r="38" spans="1:8" x14ac:dyDescent="0.2">
      <c r="A38" s="347" t="s">
        <v>20</v>
      </c>
      <c r="B38" s="349">
        <v>1790332</v>
      </c>
      <c r="C38" s="349">
        <v>1807183</v>
      </c>
      <c r="D38" s="349">
        <v>16851</v>
      </c>
      <c r="E38" s="349">
        <v>1619966</v>
      </c>
      <c r="F38" s="349">
        <v>1635959</v>
      </c>
      <c r="G38" s="349">
        <v>15993</v>
      </c>
      <c r="H38" s="349">
        <v>858</v>
      </c>
    </row>
    <row r="39" spans="1:8" x14ac:dyDescent="0.2">
      <c r="A39" s="347" t="s">
        <v>9</v>
      </c>
      <c r="B39" s="349">
        <v>3378694</v>
      </c>
      <c r="C39" s="349">
        <v>3397269</v>
      </c>
      <c r="D39" s="349">
        <v>18575</v>
      </c>
      <c r="E39" s="349">
        <v>2983729</v>
      </c>
      <c r="F39" s="349">
        <v>2993369</v>
      </c>
      <c r="G39" s="349">
        <v>9640</v>
      </c>
      <c r="H39" s="349">
        <v>8935</v>
      </c>
    </row>
    <row r="40" spans="1:8" x14ac:dyDescent="0.2">
      <c r="G40" s="355">
        <f>G38/D38</f>
        <v>0.94908314046644116</v>
      </c>
      <c r="H40" s="355">
        <f>H38/D38</f>
        <v>5.0916859533558838E-2</v>
      </c>
    </row>
    <row r="44" spans="1:8" x14ac:dyDescent="0.2">
      <c r="E44" s="347" t="s">
        <v>587</v>
      </c>
      <c r="F44" s="347" t="s">
        <v>588</v>
      </c>
      <c r="G44" s="347" t="s">
        <v>589</v>
      </c>
    </row>
    <row r="45" spans="1:8" x14ac:dyDescent="0.2">
      <c r="E45" s="349">
        <v>13263</v>
      </c>
      <c r="F45" s="349">
        <v>9806</v>
      </c>
      <c r="G45" s="349">
        <v>3457</v>
      </c>
    </row>
    <row r="46" spans="1:8" x14ac:dyDescent="0.2">
      <c r="F46" s="355">
        <f>F45/E45</f>
        <v>0.73935007162783684</v>
      </c>
      <c r="G46" s="355">
        <f>G45/E45</f>
        <v>0.26064992837216316</v>
      </c>
    </row>
  </sheetData>
  <mergeCells count="1">
    <mergeCell ref="H1:I1"/>
  </mergeCells>
  <hyperlinks>
    <hyperlink ref="H1:I1" location="Index!A1" display="Regresar al Índice" xr:uid="{F8E09BC8-CFB0-45F1-A751-26702BC4EFD1}"/>
  </hyperlink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B2354-8DDA-43C8-9847-D93CE93DE4CE}">
  <sheetPr codeName="Hoja77"/>
  <dimension ref="A1:J135"/>
  <sheetViews>
    <sheetView workbookViewId="0">
      <selection activeCell="A2" sqref="A2"/>
    </sheetView>
  </sheetViews>
  <sheetFormatPr baseColWidth="10" defaultColWidth="9.140625" defaultRowHeight="12.75" x14ac:dyDescent="0.2"/>
  <cols>
    <col min="1" max="1" width="44.7109375" style="347" customWidth="1"/>
    <col min="2" max="2" width="32.7109375" style="347" customWidth="1"/>
    <col min="3" max="6" width="8.7109375" style="347" customWidth="1"/>
    <col min="7" max="7" width="10" style="347" bestFit="1" customWidth="1"/>
    <col min="8" max="8" width="11.7109375" style="347" customWidth="1"/>
    <col min="9" max="9" width="10.7109375" style="347" customWidth="1"/>
    <col min="10" max="12" width="9.140625" style="347"/>
    <col min="13" max="15" width="11.85546875" style="347" bestFit="1" customWidth="1"/>
    <col min="16" max="16" width="9.140625" style="347"/>
    <col min="17" max="17" width="11.85546875" style="347" bestFit="1" customWidth="1"/>
    <col min="18" max="16384" width="9.140625" style="347"/>
  </cols>
  <sheetData>
    <row r="1" spans="1:10" x14ac:dyDescent="0.2">
      <c r="A1" s="107" t="s">
        <v>1848</v>
      </c>
      <c r="B1" s="347" t="s">
        <v>54</v>
      </c>
      <c r="C1" s="347" t="s">
        <v>54</v>
      </c>
      <c r="D1" s="347" t="s">
        <v>54</v>
      </c>
      <c r="E1" s="347" t="s">
        <v>54</v>
      </c>
      <c r="F1" s="347" t="s">
        <v>54</v>
      </c>
      <c r="G1" s="347" t="s">
        <v>54</v>
      </c>
      <c r="H1" s="409" t="s">
        <v>38</v>
      </c>
      <c r="I1" s="409"/>
    </row>
    <row r="2" spans="1:10" x14ac:dyDescent="0.2">
      <c r="A2" s="347" t="s">
        <v>152</v>
      </c>
      <c r="B2" s="347" t="s">
        <v>54</v>
      </c>
      <c r="C2" s="347" t="s">
        <v>54</v>
      </c>
      <c r="D2" s="347" t="s">
        <v>54</v>
      </c>
      <c r="E2" s="347" t="s">
        <v>54</v>
      </c>
      <c r="F2" s="347" t="s">
        <v>54</v>
      </c>
      <c r="G2" s="347" t="s">
        <v>54</v>
      </c>
      <c r="H2" s="347" t="s">
        <v>54</v>
      </c>
    </row>
    <row r="6" spans="1:10" x14ac:dyDescent="0.2">
      <c r="A6" s="347" t="s">
        <v>590</v>
      </c>
      <c r="B6" s="347" t="s">
        <v>591</v>
      </c>
      <c r="C6" s="347" t="s">
        <v>1322</v>
      </c>
      <c r="D6" s="347" t="s">
        <v>1323</v>
      </c>
      <c r="E6" s="347" t="s">
        <v>1244</v>
      </c>
      <c r="F6" s="347" t="s">
        <v>1243</v>
      </c>
      <c r="G6" s="347" t="s">
        <v>587</v>
      </c>
      <c r="H6" s="347" t="s">
        <v>588</v>
      </c>
      <c r="I6" s="347" t="s">
        <v>589</v>
      </c>
    </row>
    <row r="7" spans="1:10" x14ac:dyDescent="0.2">
      <c r="A7" s="347">
        <v>23</v>
      </c>
      <c r="B7" s="347" t="s">
        <v>157</v>
      </c>
      <c r="C7" s="353">
        <v>38708</v>
      </c>
      <c r="D7" s="353">
        <v>26347</v>
      </c>
      <c r="E7" s="353">
        <v>39312</v>
      </c>
      <c r="F7" s="353">
        <v>26258</v>
      </c>
      <c r="G7" s="353">
        <v>-604</v>
      </c>
      <c r="H7" s="353">
        <v>89</v>
      </c>
      <c r="I7" s="353">
        <v>-693</v>
      </c>
      <c r="J7" s="349"/>
    </row>
    <row r="8" spans="1:10" x14ac:dyDescent="0.2">
      <c r="A8" s="347">
        <v>30</v>
      </c>
      <c r="B8" s="347" t="s">
        <v>179</v>
      </c>
      <c r="C8" s="353">
        <v>7456</v>
      </c>
      <c r="D8" s="353">
        <v>5872</v>
      </c>
      <c r="E8" s="353">
        <v>8039</v>
      </c>
      <c r="F8" s="353">
        <v>6421</v>
      </c>
      <c r="G8" s="353">
        <v>-583</v>
      </c>
      <c r="H8" s="353">
        <v>-549</v>
      </c>
      <c r="I8" s="353">
        <v>-34</v>
      </c>
      <c r="J8" s="349"/>
    </row>
    <row r="9" spans="1:10" x14ac:dyDescent="0.2">
      <c r="A9" s="347">
        <v>3</v>
      </c>
      <c r="B9" s="347" t="s">
        <v>168</v>
      </c>
      <c r="C9" s="353">
        <v>1672</v>
      </c>
      <c r="D9" s="353">
        <v>1125</v>
      </c>
      <c r="E9" s="353">
        <v>1837</v>
      </c>
      <c r="F9" s="353">
        <v>1166</v>
      </c>
      <c r="G9" s="353">
        <v>-165</v>
      </c>
      <c r="H9" s="353">
        <v>-41</v>
      </c>
      <c r="I9" s="353">
        <v>-124</v>
      </c>
      <c r="J9" s="349"/>
    </row>
    <row r="10" spans="1:10" x14ac:dyDescent="0.2">
      <c r="A10" s="347">
        <v>2</v>
      </c>
      <c r="B10" s="347" t="s">
        <v>254</v>
      </c>
      <c r="C10" s="353">
        <v>7913</v>
      </c>
      <c r="D10" s="353">
        <v>6080</v>
      </c>
      <c r="E10" s="353">
        <v>8063</v>
      </c>
      <c r="F10" s="353">
        <v>6143</v>
      </c>
      <c r="G10" s="353">
        <v>-150</v>
      </c>
      <c r="H10" s="353">
        <v>-63</v>
      </c>
      <c r="I10" s="353">
        <v>-87</v>
      </c>
      <c r="J10" s="349"/>
    </row>
    <row r="11" spans="1:10" x14ac:dyDescent="0.2">
      <c r="A11" s="347">
        <v>113</v>
      </c>
      <c r="B11" s="347" t="s">
        <v>274</v>
      </c>
      <c r="C11" s="353">
        <v>3699</v>
      </c>
      <c r="D11" s="353">
        <v>1767</v>
      </c>
      <c r="E11" s="353">
        <v>3808</v>
      </c>
      <c r="F11" s="353">
        <v>1722</v>
      </c>
      <c r="G11" s="353">
        <v>-109</v>
      </c>
      <c r="H11" s="353">
        <v>45</v>
      </c>
      <c r="I11" s="353">
        <v>-154</v>
      </c>
      <c r="J11" s="349"/>
    </row>
    <row r="12" spans="1:10" x14ac:dyDescent="0.2">
      <c r="A12" s="347">
        <v>79</v>
      </c>
      <c r="B12" s="347" t="s">
        <v>249</v>
      </c>
      <c r="C12" s="353">
        <v>2872</v>
      </c>
      <c r="D12" s="353">
        <v>1539</v>
      </c>
      <c r="E12" s="353">
        <v>2975</v>
      </c>
      <c r="F12" s="353">
        <v>1544</v>
      </c>
      <c r="G12" s="353">
        <v>-103</v>
      </c>
      <c r="H12" s="353">
        <v>-5</v>
      </c>
      <c r="I12" s="353">
        <v>-98</v>
      </c>
      <c r="J12" s="349"/>
    </row>
    <row r="13" spans="1:10" x14ac:dyDescent="0.2">
      <c r="A13" s="347">
        <v>121</v>
      </c>
      <c r="B13" s="347" t="s">
        <v>160</v>
      </c>
      <c r="C13" s="353">
        <v>5672</v>
      </c>
      <c r="D13" s="353">
        <v>3519</v>
      </c>
      <c r="E13" s="353">
        <v>5733</v>
      </c>
      <c r="F13" s="353">
        <v>3541</v>
      </c>
      <c r="G13" s="353">
        <v>-61</v>
      </c>
      <c r="H13" s="353">
        <v>-22</v>
      </c>
      <c r="I13" s="353">
        <v>-39</v>
      </c>
      <c r="J13" s="349"/>
    </row>
    <row r="14" spans="1:10" x14ac:dyDescent="0.2">
      <c r="A14" s="347">
        <v>6</v>
      </c>
      <c r="B14" s="347" t="s">
        <v>183</v>
      </c>
      <c r="C14" s="353">
        <v>6757</v>
      </c>
      <c r="D14" s="353">
        <v>5520</v>
      </c>
      <c r="E14" s="353">
        <v>6817</v>
      </c>
      <c r="F14" s="353">
        <v>5649</v>
      </c>
      <c r="G14" s="353">
        <v>-60</v>
      </c>
      <c r="H14" s="353">
        <v>-129</v>
      </c>
      <c r="I14" s="353">
        <v>69</v>
      </c>
      <c r="J14" s="349"/>
    </row>
    <row r="15" spans="1:10" x14ac:dyDescent="0.2">
      <c r="A15" s="347">
        <v>43</v>
      </c>
      <c r="B15" s="347" t="s">
        <v>170</v>
      </c>
      <c r="C15" s="353">
        <v>2340</v>
      </c>
      <c r="D15" s="353">
        <v>1249</v>
      </c>
      <c r="E15" s="353">
        <v>2375</v>
      </c>
      <c r="F15" s="353">
        <v>1257</v>
      </c>
      <c r="G15" s="353">
        <v>-35</v>
      </c>
      <c r="H15" s="353">
        <v>-8</v>
      </c>
      <c r="I15" s="353">
        <v>-27</v>
      </c>
      <c r="J15" s="349"/>
    </row>
    <row r="16" spans="1:10" x14ac:dyDescent="0.2">
      <c r="A16" s="347">
        <v>106</v>
      </c>
      <c r="B16" s="347" t="s">
        <v>182</v>
      </c>
      <c r="C16" s="353">
        <v>3246</v>
      </c>
      <c r="D16" s="353">
        <v>1446</v>
      </c>
      <c r="E16" s="353">
        <v>3280</v>
      </c>
      <c r="F16" s="353">
        <v>1427</v>
      </c>
      <c r="G16" s="353">
        <v>-34</v>
      </c>
      <c r="H16" s="353">
        <v>19</v>
      </c>
      <c r="I16" s="353">
        <v>-53</v>
      </c>
      <c r="J16" s="349"/>
    </row>
    <row r="17" spans="1:10" x14ac:dyDescent="0.2">
      <c r="A17" s="347">
        <v>66</v>
      </c>
      <c r="B17" s="347" t="s">
        <v>173</v>
      </c>
      <c r="C17" s="353">
        <v>4583</v>
      </c>
      <c r="D17" s="353">
        <v>3326</v>
      </c>
      <c r="E17" s="353">
        <v>4617</v>
      </c>
      <c r="F17" s="353">
        <v>3370</v>
      </c>
      <c r="G17" s="353">
        <v>-34</v>
      </c>
      <c r="H17" s="353">
        <v>-44</v>
      </c>
      <c r="I17" s="353">
        <v>10</v>
      </c>
      <c r="J17" s="349"/>
    </row>
    <row r="18" spans="1:10" x14ac:dyDescent="0.2">
      <c r="A18" s="347">
        <v>51</v>
      </c>
      <c r="B18" s="347" t="s">
        <v>177</v>
      </c>
      <c r="C18" s="353">
        <v>1511</v>
      </c>
      <c r="D18" s="353">
        <v>1329</v>
      </c>
      <c r="E18" s="353">
        <v>1531</v>
      </c>
      <c r="F18" s="353">
        <v>1352</v>
      </c>
      <c r="G18" s="353">
        <v>-20</v>
      </c>
      <c r="H18" s="353">
        <v>-23</v>
      </c>
      <c r="I18" s="353">
        <v>3</v>
      </c>
      <c r="J18" s="349"/>
    </row>
    <row r="19" spans="1:10" x14ac:dyDescent="0.2">
      <c r="A19" s="347">
        <v>77</v>
      </c>
      <c r="B19" s="347" t="s">
        <v>191</v>
      </c>
      <c r="C19" s="353">
        <v>1333</v>
      </c>
      <c r="D19" s="353">
        <v>1031</v>
      </c>
      <c r="E19" s="353">
        <v>1348</v>
      </c>
      <c r="F19" s="353">
        <v>1035</v>
      </c>
      <c r="G19" s="353">
        <v>-15</v>
      </c>
      <c r="H19" s="353">
        <v>-4</v>
      </c>
      <c r="I19" s="353">
        <v>-11</v>
      </c>
      <c r="J19" s="349"/>
    </row>
    <row r="20" spans="1:10" x14ac:dyDescent="0.2">
      <c r="A20" s="347">
        <v>86</v>
      </c>
      <c r="B20" s="347" t="s">
        <v>166</v>
      </c>
      <c r="C20" s="353">
        <v>2918</v>
      </c>
      <c r="D20" s="353">
        <v>1415</v>
      </c>
      <c r="E20" s="353">
        <v>2932</v>
      </c>
      <c r="F20" s="353">
        <v>1409</v>
      </c>
      <c r="G20" s="353">
        <v>-14</v>
      </c>
      <c r="H20" s="353">
        <v>6</v>
      </c>
      <c r="I20" s="353">
        <v>-20</v>
      </c>
      <c r="J20" s="349"/>
    </row>
    <row r="21" spans="1:10" x14ac:dyDescent="0.2">
      <c r="A21" s="347">
        <v>102</v>
      </c>
      <c r="B21" s="347" t="s">
        <v>247</v>
      </c>
      <c r="C21" s="353">
        <v>901</v>
      </c>
      <c r="D21" s="353">
        <v>431</v>
      </c>
      <c r="E21" s="353">
        <v>907</v>
      </c>
      <c r="F21" s="353">
        <v>428</v>
      </c>
      <c r="G21" s="353">
        <v>-6</v>
      </c>
      <c r="H21" s="353">
        <v>3</v>
      </c>
      <c r="I21" s="353">
        <v>-9</v>
      </c>
      <c r="J21" s="349"/>
    </row>
    <row r="22" spans="1:10" x14ac:dyDescent="0.2">
      <c r="A22" s="347">
        <v>21</v>
      </c>
      <c r="B22" s="347" t="s">
        <v>198</v>
      </c>
      <c r="C22" s="353">
        <v>3412</v>
      </c>
      <c r="D22" s="353">
        <v>2506</v>
      </c>
      <c r="E22" s="353">
        <v>3418</v>
      </c>
      <c r="F22" s="353">
        <v>2502</v>
      </c>
      <c r="G22" s="353">
        <v>-6</v>
      </c>
      <c r="H22" s="353">
        <v>4</v>
      </c>
      <c r="I22" s="353">
        <v>-10</v>
      </c>
      <c r="J22" s="349"/>
    </row>
    <row r="23" spans="1:10" x14ac:dyDescent="0.2">
      <c r="A23" s="347">
        <v>65</v>
      </c>
      <c r="B23" s="347" t="s">
        <v>208</v>
      </c>
      <c r="C23" s="353">
        <v>580</v>
      </c>
      <c r="D23" s="353">
        <v>577</v>
      </c>
      <c r="E23" s="353">
        <v>585</v>
      </c>
      <c r="F23" s="353">
        <v>582</v>
      </c>
      <c r="G23" s="353">
        <v>-5</v>
      </c>
      <c r="H23" s="353">
        <v>-5</v>
      </c>
      <c r="I23" s="353">
        <v>0</v>
      </c>
      <c r="J23" s="349"/>
    </row>
    <row r="24" spans="1:10" x14ac:dyDescent="0.2">
      <c r="A24" s="347">
        <v>72</v>
      </c>
      <c r="B24" s="347" t="s">
        <v>242</v>
      </c>
      <c r="C24" s="353">
        <v>88</v>
      </c>
      <c r="D24" s="353">
        <v>69</v>
      </c>
      <c r="E24" s="353">
        <v>93</v>
      </c>
      <c r="F24" s="353">
        <v>70</v>
      </c>
      <c r="G24" s="353">
        <v>-5</v>
      </c>
      <c r="H24" s="353">
        <v>-1</v>
      </c>
      <c r="I24" s="353">
        <v>-4</v>
      </c>
      <c r="J24" s="349"/>
    </row>
    <row r="25" spans="1:10" x14ac:dyDescent="0.2">
      <c r="A25" s="347">
        <v>99</v>
      </c>
      <c r="B25" s="347" t="s">
        <v>267</v>
      </c>
      <c r="C25" s="353">
        <v>991</v>
      </c>
      <c r="D25" s="353">
        <v>424</v>
      </c>
      <c r="E25" s="353">
        <v>996</v>
      </c>
      <c r="F25" s="353">
        <v>422</v>
      </c>
      <c r="G25" s="353">
        <v>-5</v>
      </c>
      <c r="H25" s="353">
        <v>2</v>
      </c>
      <c r="I25" s="353">
        <v>-7</v>
      </c>
      <c r="J25" s="349"/>
    </row>
    <row r="26" spans="1:10" x14ac:dyDescent="0.2">
      <c r="A26" s="347">
        <v>48</v>
      </c>
      <c r="B26" s="347" t="s">
        <v>263</v>
      </c>
      <c r="C26" s="353">
        <v>1705</v>
      </c>
      <c r="D26" s="353">
        <v>1638</v>
      </c>
      <c r="E26" s="353">
        <v>1709</v>
      </c>
      <c r="F26" s="353">
        <v>1644</v>
      </c>
      <c r="G26" s="353">
        <v>-4</v>
      </c>
      <c r="H26" s="353">
        <v>-6</v>
      </c>
      <c r="I26" s="353">
        <v>2</v>
      </c>
      <c r="J26" s="349"/>
    </row>
    <row r="27" spans="1:10" x14ac:dyDescent="0.2">
      <c r="A27" s="347">
        <v>92</v>
      </c>
      <c r="B27" s="347" t="s">
        <v>174</v>
      </c>
      <c r="C27" s="353">
        <v>638</v>
      </c>
      <c r="D27" s="353">
        <v>345</v>
      </c>
      <c r="E27" s="353">
        <v>642</v>
      </c>
      <c r="F27" s="353">
        <v>351</v>
      </c>
      <c r="G27" s="353">
        <v>-4</v>
      </c>
      <c r="H27" s="353">
        <v>-6</v>
      </c>
      <c r="I27" s="353">
        <v>2</v>
      </c>
      <c r="J27" s="349"/>
    </row>
    <row r="28" spans="1:10" x14ac:dyDescent="0.2">
      <c r="A28" s="347">
        <v>116</v>
      </c>
      <c r="B28" s="347" t="s">
        <v>188</v>
      </c>
      <c r="C28" s="353">
        <v>649</v>
      </c>
      <c r="D28" s="353">
        <v>620</v>
      </c>
      <c r="E28" s="353">
        <v>652</v>
      </c>
      <c r="F28" s="353">
        <v>626</v>
      </c>
      <c r="G28" s="353">
        <v>-3</v>
      </c>
      <c r="H28" s="353">
        <v>-6</v>
      </c>
      <c r="I28" s="353">
        <v>3</v>
      </c>
      <c r="J28" s="349"/>
    </row>
    <row r="29" spans="1:10" x14ac:dyDescent="0.2">
      <c r="A29" s="347">
        <v>37</v>
      </c>
      <c r="B29" s="347" t="s">
        <v>209</v>
      </c>
      <c r="C29" s="353">
        <v>2489</v>
      </c>
      <c r="D29" s="353">
        <v>2023</v>
      </c>
      <c r="E29" s="353">
        <v>2492</v>
      </c>
      <c r="F29" s="353">
        <v>2022</v>
      </c>
      <c r="G29" s="353">
        <v>-3</v>
      </c>
      <c r="H29" s="353">
        <v>1</v>
      </c>
      <c r="I29" s="353">
        <v>-4</v>
      </c>
      <c r="J29" s="349"/>
    </row>
    <row r="30" spans="1:10" x14ac:dyDescent="0.2">
      <c r="A30" s="347">
        <v>49</v>
      </c>
      <c r="B30" s="347" t="s">
        <v>246</v>
      </c>
      <c r="C30" s="353">
        <v>67</v>
      </c>
      <c r="D30" s="353">
        <v>65</v>
      </c>
      <c r="E30" s="353">
        <v>70</v>
      </c>
      <c r="F30" s="353">
        <v>68</v>
      </c>
      <c r="G30" s="353">
        <v>-3</v>
      </c>
      <c r="H30" s="353">
        <v>-3</v>
      </c>
      <c r="I30" s="353">
        <v>0</v>
      </c>
      <c r="J30" s="349"/>
    </row>
    <row r="31" spans="1:10" x14ac:dyDescent="0.2">
      <c r="A31" s="347">
        <v>31</v>
      </c>
      <c r="B31" s="347" t="s">
        <v>241</v>
      </c>
      <c r="C31" s="353">
        <v>9</v>
      </c>
      <c r="D31" s="353">
        <v>9</v>
      </c>
      <c r="E31" s="353">
        <v>11</v>
      </c>
      <c r="F31" s="353">
        <v>11</v>
      </c>
      <c r="G31" s="353">
        <v>-2</v>
      </c>
      <c r="H31" s="353">
        <v>-2</v>
      </c>
      <c r="I31" s="353">
        <v>0</v>
      </c>
      <c r="J31" s="349"/>
    </row>
    <row r="32" spans="1:10" x14ac:dyDescent="0.2">
      <c r="A32" s="347">
        <v>40</v>
      </c>
      <c r="B32" s="347" t="s">
        <v>216</v>
      </c>
      <c r="C32" s="353">
        <v>183</v>
      </c>
      <c r="D32" s="353">
        <v>108</v>
      </c>
      <c r="E32" s="353">
        <v>185</v>
      </c>
      <c r="F32" s="353">
        <v>109</v>
      </c>
      <c r="G32" s="353">
        <v>-2</v>
      </c>
      <c r="H32" s="353">
        <v>-1</v>
      </c>
      <c r="I32" s="353">
        <v>-1</v>
      </c>
      <c r="J32" s="349"/>
    </row>
    <row r="33" spans="1:10" x14ac:dyDescent="0.2">
      <c r="A33" s="347">
        <v>57</v>
      </c>
      <c r="B33" s="347" t="s">
        <v>225</v>
      </c>
      <c r="C33" s="353">
        <v>144</v>
      </c>
      <c r="D33" s="353">
        <v>126</v>
      </c>
      <c r="E33" s="353">
        <v>146</v>
      </c>
      <c r="F33" s="353">
        <v>128</v>
      </c>
      <c r="G33" s="353">
        <v>-2</v>
      </c>
      <c r="H33" s="353">
        <v>-2</v>
      </c>
      <c r="I33" s="353">
        <v>0</v>
      </c>
      <c r="J33" s="349"/>
    </row>
    <row r="34" spans="1:10" x14ac:dyDescent="0.2">
      <c r="A34" s="347">
        <v>90</v>
      </c>
      <c r="B34" s="347" t="s">
        <v>219</v>
      </c>
      <c r="C34" s="353">
        <v>120</v>
      </c>
      <c r="D34" s="353">
        <v>109</v>
      </c>
      <c r="E34" s="353">
        <v>122</v>
      </c>
      <c r="F34" s="353">
        <v>111</v>
      </c>
      <c r="G34" s="353">
        <v>-2</v>
      </c>
      <c r="H34" s="353">
        <v>-2</v>
      </c>
      <c r="I34" s="353">
        <v>0</v>
      </c>
      <c r="J34" s="349"/>
    </row>
    <row r="35" spans="1:10" x14ac:dyDescent="0.2">
      <c r="A35" s="347">
        <v>122</v>
      </c>
      <c r="B35" s="347" t="s">
        <v>201</v>
      </c>
      <c r="C35" s="353">
        <v>48</v>
      </c>
      <c r="D35" s="353">
        <v>47</v>
      </c>
      <c r="E35" s="353">
        <v>49</v>
      </c>
      <c r="F35" s="353">
        <v>48</v>
      </c>
      <c r="G35" s="353">
        <v>-1</v>
      </c>
      <c r="H35" s="353">
        <v>-1</v>
      </c>
      <c r="I35" s="353">
        <v>0</v>
      </c>
      <c r="J35" s="349"/>
    </row>
    <row r="36" spans="1:10" x14ac:dyDescent="0.2">
      <c r="A36" s="347">
        <v>14</v>
      </c>
      <c r="B36" s="347" t="s">
        <v>264</v>
      </c>
      <c r="C36" s="353">
        <v>540</v>
      </c>
      <c r="D36" s="353">
        <v>449</v>
      </c>
      <c r="E36" s="353">
        <v>541</v>
      </c>
      <c r="F36" s="353">
        <v>450</v>
      </c>
      <c r="G36" s="353">
        <v>-1</v>
      </c>
      <c r="H36" s="353">
        <v>-1</v>
      </c>
      <c r="I36" s="353">
        <v>0</v>
      </c>
      <c r="J36" s="349"/>
    </row>
    <row r="37" spans="1:10" x14ac:dyDescent="0.2">
      <c r="A37" s="347">
        <v>62</v>
      </c>
      <c r="B37" s="347" t="s">
        <v>228</v>
      </c>
      <c r="C37" s="353">
        <v>30</v>
      </c>
      <c r="D37" s="353">
        <v>30</v>
      </c>
      <c r="E37" s="353">
        <v>31</v>
      </c>
      <c r="F37" s="353">
        <v>31</v>
      </c>
      <c r="G37" s="353">
        <v>-1</v>
      </c>
      <c r="H37" s="353">
        <v>-1</v>
      </c>
      <c r="I37" s="353">
        <v>0</v>
      </c>
      <c r="J37" s="349"/>
    </row>
    <row r="38" spans="1:10" x14ac:dyDescent="0.2">
      <c r="A38" s="347">
        <v>71</v>
      </c>
      <c r="B38" s="347" t="s">
        <v>231</v>
      </c>
      <c r="C38" s="353">
        <v>35</v>
      </c>
      <c r="D38" s="353">
        <v>35</v>
      </c>
      <c r="E38" s="353">
        <v>36</v>
      </c>
      <c r="F38" s="353">
        <v>35</v>
      </c>
      <c r="G38" s="353">
        <v>-1</v>
      </c>
      <c r="H38" s="353">
        <v>0</v>
      </c>
      <c r="I38" s="353">
        <v>-1</v>
      </c>
      <c r="J38" s="349"/>
    </row>
    <row r="39" spans="1:10" x14ac:dyDescent="0.2">
      <c r="A39" s="347">
        <v>103</v>
      </c>
      <c r="B39" s="347" t="s">
        <v>200</v>
      </c>
      <c r="C39" s="353">
        <v>394</v>
      </c>
      <c r="D39" s="353">
        <v>363</v>
      </c>
      <c r="E39" s="353">
        <v>394</v>
      </c>
      <c r="F39" s="353">
        <v>360</v>
      </c>
      <c r="G39" s="353">
        <v>0</v>
      </c>
      <c r="H39" s="353">
        <v>3</v>
      </c>
      <c r="I39" s="353">
        <v>-3</v>
      </c>
      <c r="J39" s="349"/>
    </row>
    <row r="40" spans="1:10" x14ac:dyDescent="0.2">
      <c r="A40" s="347">
        <v>11</v>
      </c>
      <c r="B40" s="347" t="s">
        <v>236</v>
      </c>
      <c r="C40" s="353">
        <v>21</v>
      </c>
      <c r="D40" s="353">
        <v>21</v>
      </c>
      <c r="E40" s="353">
        <v>21</v>
      </c>
      <c r="F40" s="353">
        <v>21</v>
      </c>
      <c r="G40" s="353">
        <v>0</v>
      </c>
      <c r="H40" s="353">
        <v>0</v>
      </c>
      <c r="I40" s="353">
        <v>0</v>
      </c>
      <c r="J40" s="349"/>
    </row>
    <row r="41" spans="1:10" x14ac:dyDescent="0.2">
      <c r="A41" s="347">
        <v>110</v>
      </c>
      <c r="B41" s="347" t="s">
        <v>237</v>
      </c>
      <c r="C41" s="353">
        <v>549</v>
      </c>
      <c r="D41" s="353">
        <v>489</v>
      </c>
      <c r="E41" s="353">
        <v>549</v>
      </c>
      <c r="F41" s="353">
        <v>488</v>
      </c>
      <c r="G41" s="353">
        <v>0</v>
      </c>
      <c r="H41" s="353">
        <v>1</v>
      </c>
      <c r="I41" s="353">
        <v>-1</v>
      </c>
      <c r="J41" s="349"/>
    </row>
    <row r="42" spans="1:10" x14ac:dyDescent="0.2">
      <c r="A42" s="347">
        <v>115</v>
      </c>
      <c r="B42" s="347" t="s">
        <v>214</v>
      </c>
      <c r="C42" s="353">
        <v>49</v>
      </c>
      <c r="D42" s="353">
        <v>49</v>
      </c>
      <c r="E42" s="353">
        <v>49</v>
      </c>
      <c r="F42" s="353">
        <v>49</v>
      </c>
      <c r="G42" s="353">
        <v>0</v>
      </c>
      <c r="H42" s="353">
        <v>0</v>
      </c>
      <c r="I42" s="353">
        <v>0</v>
      </c>
      <c r="J42" s="349"/>
    </row>
    <row r="43" spans="1:10" x14ac:dyDescent="0.2">
      <c r="A43" s="347">
        <v>27</v>
      </c>
      <c r="B43" s="347" t="s">
        <v>258</v>
      </c>
      <c r="C43" s="353">
        <v>43</v>
      </c>
      <c r="D43" s="353">
        <v>42</v>
      </c>
      <c r="E43" s="353">
        <v>43</v>
      </c>
      <c r="F43" s="353">
        <v>42</v>
      </c>
      <c r="G43" s="353">
        <v>0</v>
      </c>
      <c r="H43" s="353">
        <v>0</v>
      </c>
      <c r="I43" s="353">
        <v>0</v>
      </c>
      <c r="J43" s="349"/>
    </row>
    <row r="44" spans="1:10" x14ac:dyDescent="0.2">
      <c r="A44" s="347">
        <v>28</v>
      </c>
      <c r="B44" s="347" t="s">
        <v>240</v>
      </c>
      <c r="C44" s="353">
        <v>60</v>
      </c>
      <c r="D44" s="353">
        <v>14</v>
      </c>
      <c r="E44" s="353">
        <v>60</v>
      </c>
      <c r="F44" s="353">
        <v>14</v>
      </c>
      <c r="G44" s="353">
        <v>0</v>
      </c>
      <c r="H44" s="353">
        <v>0</v>
      </c>
      <c r="I44" s="353">
        <v>0</v>
      </c>
      <c r="J44" s="349"/>
    </row>
    <row r="45" spans="1:10" x14ac:dyDescent="0.2">
      <c r="A45" s="347">
        <v>4</v>
      </c>
      <c r="B45" s="347" t="s">
        <v>207</v>
      </c>
      <c r="C45" s="353">
        <v>102</v>
      </c>
      <c r="D45" s="353">
        <v>92</v>
      </c>
      <c r="E45" s="353">
        <v>102</v>
      </c>
      <c r="F45" s="353">
        <v>92</v>
      </c>
      <c r="G45" s="353">
        <v>0</v>
      </c>
      <c r="H45" s="353">
        <v>0</v>
      </c>
      <c r="I45" s="353">
        <v>0</v>
      </c>
      <c r="J45" s="349"/>
    </row>
    <row r="46" spans="1:10" x14ac:dyDescent="0.2">
      <c r="A46" s="347">
        <v>41</v>
      </c>
      <c r="B46" s="347" t="s">
        <v>217</v>
      </c>
      <c r="C46" s="353">
        <v>99</v>
      </c>
      <c r="D46" s="353">
        <v>98</v>
      </c>
      <c r="E46" s="353">
        <v>99</v>
      </c>
      <c r="F46" s="353">
        <v>98</v>
      </c>
      <c r="G46" s="353">
        <v>0</v>
      </c>
      <c r="H46" s="353">
        <v>0</v>
      </c>
      <c r="I46" s="353">
        <v>0</v>
      </c>
      <c r="J46" s="349"/>
    </row>
    <row r="47" spans="1:10" x14ac:dyDescent="0.2">
      <c r="A47" s="347">
        <v>46</v>
      </c>
      <c r="B47" s="347" t="s">
        <v>178</v>
      </c>
      <c r="C47" s="353">
        <v>2683</v>
      </c>
      <c r="D47" s="353">
        <v>2645</v>
      </c>
      <c r="E47" s="353">
        <v>2683</v>
      </c>
      <c r="F47" s="353">
        <v>2644</v>
      </c>
      <c r="G47" s="353">
        <v>0</v>
      </c>
      <c r="H47" s="353">
        <v>1</v>
      </c>
      <c r="I47" s="353">
        <v>-1</v>
      </c>
      <c r="J47" s="349"/>
    </row>
    <row r="48" spans="1:10" x14ac:dyDescent="0.2">
      <c r="A48" s="347">
        <v>56</v>
      </c>
      <c r="B48" s="347" t="s">
        <v>224</v>
      </c>
      <c r="C48" s="353">
        <v>0</v>
      </c>
      <c r="D48" s="353">
        <v>0</v>
      </c>
      <c r="E48" s="353">
        <v>0</v>
      </c>
      <c r="F48" s="353">
        <v>0</v>
      </c>
      <c r="G48" s="353">
        <v>0</v>
      </c>
      <c r="H48" s="353">
        <v>0</v>
      </c>
      <c r="I48" s="353">
        <v>0</v>
      </c>
      <c r="J48" s="349"/>
    </row>
    <row r="49" spans="1:10" x14ac:dyDescent="0.2">
      <c r="A49" s="347">
        <v>58</v>
      </c>
      <c r="B49" s="347" t="s">
        <v>243</v>
      </c>
      <c r="C49" s="353">
        <v>479</v>
      </c>
      <c r="D49" s="353">
        <v>438</v>
      </c>
      <c r="E49" s="353">
        <v>479</v>
      </c>
      <c r="F49" s="353">
        <v>444</v>
      </c>
      <c r="G49" s="353">
        <v>0</v>
      </c>
      <c r="H49" s="353">
        <v>-6</v>
      </c>
      <c r="I49" s="353">
        <v>6</v>
      </c>
      <c r="J49" s="349"/>
    </row>
    <row r="50" spans="1:10" x14ac:dyDescent="0.2">
      <c r="A50" s="347">
        <v>60</v>
      </c>
      <c r="B50" s="347" t="s">
        <v>226</v>
      </c>
      <c r="C50" s="353">
        <v>15</v>
      </c>
      <c r="D50" s="353">
        <v>14</v>
      </c>
      <c r="E50" s="353">
        <v>15</v>
      </c>
      <c r="F50" s="353">
        <v>14</v>
      </c>
      <c r="G50" s="353">
        <v>0</v>
      </c>
      <c r="H50" s="353">
        <v>0</v>
      </c>
      <c r="I50" s="353">
        <v>0</v>
      </c>
      <c r="J50" s="349"/>
    </row>
    <row r="51" spans="1:10" x14ac:dyDescent="0.2">
      <c r="A51" s="347">
        <v>81</v>
      </c>
      <c r="B51" s="347" t="s">
        <v>234</v>
      </c>
      <c r="C51" s="353">
        <v>1</v>
      </c>
      <c r="D51" s="353">
        <v>1</v>
      </c>
      <c r="E51" s="353">
        <v>1</v>
      </c>
      <c r="F51" s="353">
        <v>1</v>
      </c>
      <c r="G51" s="353">
        <v>0</v>
      </c>
      <c r="H51" s="353">
        <v>0</v>
      </c>
      <c r="I51" s="353">
        <v>0</v>
      </c>
      <c r="J51" s="349"/>
    </row>
    <row r="52" spans="1:10" x14ac:dyDescent="0.2">
      <c r="A52" s="347">
        <v>96</v>
      </c>
      <c r="B52" s="347" t="s">
        <v>205</v>
      </c>
      <c r="C52" s="353">
        <v>561</v>
      </c>
      <c r="D52" s="353">
        <v>436</v>
      </c>
      <c r="E52" s="353">
        <v>561</v>
      </c>
      <c r="F52" s="353">
        <v>430</v>
      </c>
      <c r="G52" s="353">
        <v>0</v>
      </c>
      <c r="H52" s="353">
        <v>6</v>
      </c>
      <c r="I52" s="353">
        <v>-6</v>
      </c>
      <c r="J52" s="349"/>
    </row>
    <row r="53" spans="1:10" x14ac:dyDescent="0.2">
      <c r="A53" s="347">
        <v>104</v>
      </c>
      <c r="B53" s="347" t="s">
        <v>220</v>
      </c>
      <c r="C53" s="353">
        <v>56</v>
      </c>
      <c r="D53" s="353">
        <v>47</v>
      </c>
      <c r="E53" s="353">
        <v>55</v>
      </c>
      <c r="F53" s="353">
        <v>47</v>
      </c>
      <c r="G53" s="353">
        <v>1</v>
      </c>
      <c r="H53" s="353">
        <v>0</v>
      </c>
      <c r="I53" s="353">
        <v>1</v>
      </c>
      <c r="J53" s="349"/>
    </row>
    <row r="54" spans="1:10" x14ac:dyDescent="0.2">
      <c r="A54" s="347">
        <v>118</v>
      </c>
      <c r="B54" s="347" t="s">
        <v>253</v>
      </c>
      <c r="C54" s="353">
        <v>533</v>
      </c>
      <c r="D54" s="353">
        <v>481</v>
      </c>
      <c r="E54" s="353">
        <v>532</v>
      </c>
      <c r="F54" s="353">
        <v>490</v>
      </c>
      <c r="G54" s="353">
        <v>1</v>
      </c>
      <c r="H54" s="353">
        <v>-9</v>
      </c>
      <c r="I54" s="353">
        <v>10</v>
      </c>
      <c r="J54" s="349"/>
    </row>
    <row r="55" spans="1:10" x14ac:dyDescent="0.2">
      <c r="A55" s="347">
        <v>29</v>
      </c>
      <c r="B55" s="347" t="s">
        <v>223</v>
      </c>
      <c r="C55" s="353">
        <v>237</v>
      </c>
      <c r="D55" s="353">
        <v>221</v>
      </c>
      <c r="E55" s="353">
        <v>236</v>
      </c>
      <c r="F55" s="353">
        <v>221</v>
      </c>
      <c r="G55" s="353">
        <v>1</v>
      </c>
      <c r="H55" s="353">
        <v>0</v>
      </c>
      <c r="I55" s="353">
        <v>1</v>
      </c>
      <c r="J55" s="349"/>
    </row>
    <row r="56" spans="1:10" x14ac:dyDescent="0.2">
      <c r="A56" s="347">
        <v>75</v>
      </c>
      <c r="B56" s="347" t="s">
        <v>233</v>
      </c>
      <c r="C56" s="353">
        <v>52</v>
      </c>
      <c r="D56" s="353">
        <v>40</v>
      </c>
      <c r="E56" s="353">
        <v>51</v>
      </c>
      <c r="F56" s="353">
        <v>40</v>
      </c>
      <c r="G56" s="353">
        <v>1</v>
      </c>
      <c r="H56" s="353">
        <v>0</v>
      </c>
      <c r="I56" s="353">
        <v>1</v>
      </c>
      <c r="J56" s="349"/>
    </row>
    <row r="57" spans="1:10" x14ac:dyDescent="0.2">
      <c r="A57" s="347">
        <v>89</v>
      </c>
      <c r="B57" s="347" t="s">
        <v>235</v>
      </c>
      <c r="C57" s="353">
        <v>635</v>
      </c>
      <c r="D57" s="353">
        <v>61</v>
      </c>
      <c r="E57" s="353">
        <v>634</v>
      </c>
      <c r="F57" s="353">
        <v>62</v>
      </c>
      <c r="G57" s="353">
        <v>1</v>
      </c>
      <c r="H57" s="353">
        <v>-1</v>
      </c>
      <c r="I57" s="353">
        <v>2</v>
      </c>
      <c r="J57" s="349"/>
    </row>
    <row r="58" spans="1:10" x14ac:dyDescent="0.2">
      <c r="A58" s="347">
        <v>17</v>
      </c>
      <c r="B58" s="347" t="s">
        <v>215</v>
      </c>
      <c r="C58" s="353">
        <v>373</v>
      </c>
      <c r="D58" s="353">
        <v>332</v>
      </c>
      <c r="E58" s="353">
        <v>371</v>
      </c>
      <c r="F58" s="353">
        <v>330</v>
      </c>
      <c r="G58" s="353">
        <v>2</v>
      </c>
      <c r="H58" s="353">
        <v>2</v>
      </c>
      <c r="I58" s="353">
        <v>0</v>
      </c>
      <c r="J58" s="349"/>
    </row>
    <row r="59" spans="1:10" x14ac:dyDescent="0.2">
      <c r="A59" s="347">
        <v>34</v>
      </c>
      <c r="B59" s="347" t="s">
        <v>248</v>
      </c>
      <c r="C59" s="353">
        <v>11</v>
      </c>
      <c r="D59" s="353">
        <v>11</v>
      </c>
      <c r="E59" s="353">
        <v>9</v>
      </c>
      <c r="F59" s="353">
        <v>9</v>
      </c>
      <c r="G59" s="353">
        <v>2</v>
      </c>
      <c r="H59" s="353">
        <v>2</v>
      </c>
      <c r="I59" s="353">
        <v>0</v>
      </c>
      <c r="J59" s="349"/>
    </row>
    <row r="60" spans="1:10" x14ac:dyDescent="0.2">
      <c r="A60" s="347">
        <v>52</v>
      </c>
      <c r="B60" s="347" t="s">
        <v>203</v>
      </c>
      <c r="C60" s="353">
        <v>72</v>
      </c>
      <c r="D60" s="353">
        <v>71</v>
      </c>
      <c r="E60" s="353">
        <v>70</v>
      </c>
      <c r="F60" s="353">
        <v>69</v>
      </c>
      <c r="G60" s="353">
        <v>2</v>
      </c>
      <c r="H60" s="353">
        <v>2</v>
      </c>
      <c r="I60" s="353">
        <v>0</v>
      </c>
      <c r="J60" s="349"/>
    </row>
    <row r="61" spans="1:10" x14ac:dyDescent="0.2">
      <c r="A61" s="347">
        <v>54</v>
      </c>
      <c r="B61" s="347" t="s">
        <v>212</v>
      </c>
      <c r="C61" s="353">
        <v>155</v>
      </c>
      <c r="D61" s="353">
        <v>146</v>
      </c>
      <c r="E61" s="353">
        <v>153</v>
      </c>
      <c r="F61" s="353">
        <v>143</v>
      </c>
      <c r="G61" s="353">
        <v>2</v>
      </c>
      <c r="H61" s="353">
        <v>3</v>
      </c>
      <c r="I61" s="353">
        <v>-1</v>
      </c>
      <c r="J61" s="349"/>
    </row>
    <row r="62" spans="1:10" x14ac:dyDescent="0.2">
      <c r="A62" s="347">
        <v>69</v>
      </c>
      <c r="B62" s="347" t="s">
        <v>230</v>
      </c>
      <c r="C62" s="353">
        <v>15</v>
      </c>
      <c r="D62" s="353">
        <v>11</v>
      </c>
      <c r="E62" s="353">
        <v>13</v>
      </c>
      <c r="F62" s="353">
        <v>12</v>
      </c>
      <c r="G62" s="353">
        <v>2</v>
      </c>
      <c r="H62" s="353">
        <v>-1</v>
      </c>
      <c r="I62" s="353">
        <v>3</v>
      </c>
      <c r="J62" s="349"/>
    </row>
    <row r="63" spans="1:10" x14ac:dyDescent="0.2">
      <c r="A63" s="347">
        <v>105</v>
      </c>
      <c r="B63" s="347" t="s">
        <v>259</v>
      </c>
      <c r="C63" s="353">
        <v>1997</v>
      </c>
      <c r="D63" s="353">
        <v>1806</v>
      </c>
      <c r="E63" s="353">
        <v>1994</v>
      </c>
      <c r="F63" s="353">
        <v>1790</v>
      </c>
      <c r="G63" s="353">
        <v>3</v>
      </c>
      <c r="H63" s="353">
        <v>16</v>
      </c>
      <c r="I63" s="353">
        <v>-13</v>
      </c>
      <c r="J63" s="349"/>
    </row>
    <row r="64" spans="1:10" x14ac:dyDescent="0.2">
      <c r="A64" s="347">
        <v>12</v>
      </c>
      <c r="B64" s="347" t="s">
        <v>222</v>
      </c>
      <c r="C64" s="353">
        <v>83</v>
      </c>
      <c r="D64" s="353">
        <v>80</v>
      </c>
      <c r="E64" s="353">
        <v>80</v>
      </c>
      <c r="F64" s="353">
        <v>77</v>
      </c>
      <c r="G64" s="353">
        <v>3</v>
      </c>
      <c r="H64" s="353">
        <v>3</v>
      </c>
      <c r="I64" s="353">
        <v>0</v>
      </c>
      <c r="J64" s="349"/>
    </row>
    <row r="65" spans="1:10" x14ac:dyDescent="0.2">
      <c r="A65" s="347">
        <v>26</v>
      </c>
      <c r="B65" s="347" t="s">
        <v>245</v>
      </c>
      <c r="C65" s="353">
        <v>132</v>
      </c>
      <c r="D65" s="353">
        <v>124</v>
      </c>
      <c r="E65" s="353">
        <v>129</v>
      </c>
      <c r="F65" s="353">
        <v>121</v>
      </c>
      <c r="G65" s="353">
        <v>3</v>
      </c>
      <c r="H65" s="353">
        <v>3</v>
      </c>
      <c r="I65" s="353">
        <v>0</v>
      </c>
      <c r="J65" s="349"/>
    </row>
    <row r="66" spans="1:10" x14ac:dyDescent="0.2">
      <c r="A66" s="347">
        <v>38</v>
      </c>
      <c r="B66" s="347" t="s">
        <v>210</v>
      </c>
      <c r="C66" s="353">
        <v>160</v>
      </c>
      <c r="D66" s="353">
        <v>106</v>
      </c>
      <c r="E66" s="353">
        <v>157</v>
      </c>
      <c r="F66" s="353">
        <v>105</v>
      </c>
      <c r="G66" s="353">
        <v>3</v>
      </c>
      <c r="H66" s="353">
        <v>1</v>
      </c>
      <c r="I66" s="353">
        <v>2</v>
      </c>
      <c r="J66" s="349"/>
    </row>
    <row r="67" spans="1:10" x14ac:dyDescent="0.2">
      <c r="A67" s="347">
        <v>87</v>
      </c>
      <c r="B67" s="347" t="s">
        <v>244</v>
      </c>
      <c r="C67" s="353">
        <v>721</v>
      </c>
      <c r="D67" s="353">
        <v>692</v>
      </c>
      <c r="E67" s="353">
        <v>718</v>
      </c>
      <c r="F67" s="353">
        <v>689</v>
      </c>
      <c r="G67" s="353">
        <v>3</v>
      </c>
      <c r="H67" s="353">
        <v>3</v>
      </c>
      <c r="I67" s="353">
        <v>0</v>
      </c>
      <c r="J67" s="349"/>
    </row>
    <row r="68" spans="1:10" x14ac:dyDescent="0.2">
      <c r="A68" s="347">
        <v>42</v>
      </c>
      <c r="B68" s="347" t="s">
        <v>186</v>
      </c>
      <c r="C68" s="353">
        <v>1348</v>
      </c>
      <c r="D68" s="353">
        <v>1311</v>
      </c>
      <c r="E68" s="353">
        <v>1344</v>
      </c>
      <c r="F68" s="353">
        <v>1297</v>
      </c>
      <c r="G68" s="353">
        <v>4</v>
      </c>
      <c r="H68" s="353">
        <v>14</v>
      </c>
      <c r="I68" s="353">
        <v>-10</v>
      </c>
      <c r="J68" s="349"/>
    </row>
    <row r="69" spans="1:10" x14ac:dyDescent="0.2">
      <c r="A69" s="347">
        <v>45</v>
      </c>
      <c r="B69" s="347" t="s">
        <v>211</v>
      </c>
      <c r="C69" s="353">
        <v>625</v>
      </c>
      <c r="D69" s="353">
        <v>579</v>
      </c>
      <c r="E69" s="353">
        <v>621</v>
      </c>
      <c r="F69" s="353">
        <v>575</v>
      </c>
      <c r="G69" s="353">
        <v>4</v>
      </c>
      <c r="H69" s="353">
        <v>4</v>
      </c>
      <c r="I69" s="353">
        <v>0</v>
      </c>
      <c r="J69" s="349"/>
    </row>
    <row r="70" spans="1:10" x14ac:dyDescent="0.2">
      <c r="A70" s="347">
        <v>107</v>
      </c>
      <c r="B70" s="347" t="s">
        <v>265</v>
      </c>
      <c r="C70" s="353">
        <v>401</v>
      </c>
      <c r="D70" s="353">
        <v>146</v>
      </c>
      <c r="E70" s="353">
        <v>396</v>
      </c>
      <c r="F70" s="353">
        <v>122</v>
      </c>
      <c r="G70" s="353">
        <v>5</v>
      </c>
      <c r="H70" s="353">
        <v>24</v>
      </c>
      <c r="I70" s="353">
        <v>-19</v>
      </c>
      <c r="J70" s="349"/>
    </row>
    <row r="71" spans="1:10" x14ac:dyDescent="0.2">
      <c r="A71" s="347">
        <v>32</v>
      </c>
      <c r="B71" s="347" t="s">
        <v>196</v>
      </c>
      <c r="C71" s="353">
        <v>194</v>
      </c>
      <c r="D71" s="353">
        <v>158</v>
      </c>
      <c r="E71" s="353">
        <v>189</v>
      </c>
      <c r="F71" s="353">
        <v>163</v>
      </c>
      <c r="G71" s="353">
        <v>5</v>
      </c>
      <c r="H71" s="353">
        <v>-5</v>
      </c>
      <c r="I71" s="353">
        <v>10</v>
      </c>
      <c r="J71" s="349"/>
    </row>
    <row r="72" spans="1:10" x14ac:dyDescent="0.2">
      <c r="A72" s="347">
        <v>68</v>
      </c>
      <c r="B72" s="347" t="s">
        <v>229</v>
      </c>
      <c r="C72" s="353">
        <v>130</v>
      </c>
      <c r="D72" s="353">
        <v>118</v>
      </c>
      <c r="E72" s="353">
        <v>125</v>
      </c>
      <c r="F72" s="353">
        <v>112</v>
      </c>
      <c r="G72" s="353">
        <v>5</v>
      </c>
      <c r="H72" s="353">
        <v>6</v>
      </c>
      <c r="I72" s="353">
        <v>-1</v>
      </c>
      <c r="J72" s="349"/>
    </row>
    <row r="73" spans="1:10" x14ac:dyDescent="0.2">
      <c r="A73" s="347">
        <v>64</v>
      </c>
      <c r="B73" s="347" t="s">
        <v>256</v>
      </c>
      <c r="C73" s="353">
        <v>599</v>
      </c>
      <c r="D73" s="353">
        <v>495</v>
      </c>
      <c r="E73" s="353">
        <v>593</v>
      </c>
      <c r="F73" s="353">
        <v>498</v>
      </c>
      <c r="G73" s="353">
        <v>6</v>
      </c>
      <c r="H73" s="353">
        <v>-3</v>
      </c>
      <c r="I73" s="353">
        <v>9</v>
      </c>
      <c r="J73" s="349"/>
    </row>
    <row r="74" spans="1:10" x14ac:dyDescent="0.2">
      <c r="A74" s="347">
        <v>7</v>
      </c>
      <c r="B74" s="347" t="s">
        <v>252</v>
      </c>
      <c r="C74" s="353">
        <v>241</v>
      </c>
      <c r="D74" s="353">
        <v>155</v>
      </c>
      <c r="E74" s="353">
        <v>234</v>
      </c>
      <c r="F74" s="353">
        <v>146</v>
      </c>
      <c r="G74" s="353">
        <v>7</v>
      </c>
      <c r="H74" s="353">
        <v>9</v>
      </c>
      <c r="I74" s="353">
        <v>-2</v>
      </c>
      <c r="J74" s="349"/>
    </row>
    <row r="75" spans="1:10" x14ac:dyDescent="0.2">
      <c r="A75" s="347">
        <v>114</v>
      </c>
      <c r="B75" s="347" t="s">
        <v>261</v>
      </c>
      <c r="C75" s="353">
        <v>1291</v>
      </c>
      <c r="D75" s="353">
        <v>1193</v>
      </c>
      <c r="E75" s="353">
        <v>1283</v>
      </c>
      <c r="F75" s="353">
        <v>1179</v>
      </c>
      <c r="G75" s="353">
        <v>8</v>
      </c>
      <c r="H75" s="353">
        <v>14</v>
      </c>
      <c r="I75" s="353">
        <v>-6</v>
      </c>
      <c r="J75" s="349"/>
    </row>
    <row r="76" spans="1:10" x14ac:dyDescent="0.2">
      <c r="A76" s="347">
        <v>80</v>
      </c>
      <c r="B76" s="347" t="s">
        <v>194</v>
      </c>
      <c r="C76" s="353">
        <v>309</v>
      </c>
      <c r="D76" s="353">
        <v>273</v>
      </c>
      <c r="E76" s="353">
        <v>301</v>
      </c>
      <c r="F76" s="353">
        <v>250</v>
      </c>
      <c r="G76" s="353">
        <v>8</v>
      </c>
      <c r="H76" s="353">
        <v>23</v>
      </c>
      <c r="I76" s="353">
        <v>-15</v>
      </c>
      <c r="J76" s="349"/>
    </row>
    <row r="77" spans="1:10" x14ac:dyDescent="0.2">
      <c r="A77" s="347">
        <v>76</v>
      </c>
      <c r="B77" s="347" t="s">
        <v>218</v>
      </c>
      <c r="C77" s="353">
        <v>71</v>
      </c>
      <c r="D77" s="353">
        <v>40</v>
      </c>
      <c r="E77" s="353">
        <v>62</v>
      </c>
      <c r="F77" s="353">
        <v>39</v>
      </c>
      <c r="G77" s="353">
        <v>9</v>
      </c>
      <c r="H77" s="353">
        <v>1</v>
      </c>
      <c r="I77" s="353">
        <v>8</v>
      </c>
      <c r="J77" s="349"/>
    </row>
    <row r="78" spans="1:10" x14ac:dyDescent="0.2">
      <c r="A78" s="347">
        <v>20</v>
      </c>
      <c r="B78" s="347" t="s">
        <v>184</v>
      </c>
      <c r="C78" s="353">
        <v>310</v>
      </c>
      <c r="D78" s="353">
        <v>283</v>
      </c>
      <c r="E78" s="353">
        <v>300</v>
      </c>
      <c r="F78" s="353">
        <v>272</v>
      </c>
      <c r="G78" s="353">
        <v>10</v>
      </c>
      <c r="H78" s="353">
        <v>11</v>
      </c>
      <c r="I78" s="353">
        <v>-1</v>
      </c>
      <c r="J78" s="349"/>
    </row>
    <row r="79" spans="1:10" x14ac:dyDescent="0.2">
      <c r="A79" s="347">
        <v>61</v>
      </c>
      <c r="B79" s="347" t="s">
        <v>227</v>
      </c>
      <c r="C79" s="353">
        <v>217</v>
      </c>
      <c r="D79" s="353">
        <v>213</v>
      </c>
      <c r="E79" s="353">
        <v>206</v>
      </c>
      <c r="F79" s="353">
        <v>202</v>
      </c>
      <c r="G79" s="353">
        <v>11</v>
      </c>
      <c r="H79" s="353">
        <v>11</v>
      </c>
      <c r="I79" s="353">
        <v>0</v>
      </c>
      <c r="J79" s="349"/>
    </row>
    <row r="80" spans="1:10" x14ac:dyDescent="0.2">
      <c r="A80" s="347">
        <v>25</v>
      </c>
      <c r="B80" s="347" t="s">
        <v>239</v>
      </c>
      <c r="C80" s="353">
        <v>619</v>
      </c>
      <c r="D80" s="353">
        <v>551</v>
      </c>
      <c r="E80" s="353">
        <v>607</v>
      </c>
      <c r="F80" s="353">
        <v>542</v>
      </c>
      <c r="G80" s="353">
        <v>12</v>
      </c>
      <c r="H80" s="353">
        <v>9</v>
      </c>
      <c r="I80" s="353">
        <v>3</v>
      </c>
      <c r="J80" s="349"/>
    </row>
    <row r="81" spans="1:10" x14ac:dyDescent="0.2">
      <c r="A81" s="347">
        <v>33</v>
      </c>
      <c r="B81" s="347" t="s">
        <v>202</v>
      </c>
      <c r="C81" s="353">
        <v>1088</v>
      </c>
      <c r="D81" s="353">
        <v>1077</v>
      </c>
      <c r="E81" s="353">
        <v>1075</v>
      </c>
      <c r="F81" s="353">
        <v>1064</v>
      </c>
      <c r="G81" s="353">
        <v>13</v>
      </c>
      <c r="H81" s="353">
        <v>13</v>
      </c>
      <c r="I81" s="353">
        <v>0</v>
      </c>
      <c r="J81" s="349"/>
    </row>
    <row r="82" spans="1:10" x14ac:dyDescent="0.2">
      <c r="A82" s="347">
        <v>84</v>
      </c>
      <c r="B82" s="347" t="s">
        <v>250</v>
      </c>
      <c r="C82" s="353">
        <v>422</v>
      </c>
      <c r="D82" s="353">
        <v>391</v>
      </c>
      <c r="E82" s="353">
        <v>409</v>
      </c>
      <c r="F82" s="353">
        <v>379</v>
      </c>
      <c r="G82" s="353">
        <v>13</v>
      </c>
      <c r="H82" s="353">
        <v>12</v>
      </c>
      <c r="I82" s="353">
        <v>1</v>
      </c>
      <c r="J82" s="349"/>
    </row>
    <row r="83" spans="1:10" x14ac:dyDescent="0.2">
      <c r="A83" s="347">
        <v>125</v>
      </c>
      <c r="B83" s="347" t="s">
        <v>204</v>
      </c>
      <c r="C83" s="353">
        <v>1297</v>
      </c>
      <c r="D83" s="353">
        <v>1149</v>
      </c>
      <c r="E83" s="353">
        <v>1282</v>
      </c>
      <c r="F83" s="353">
        <v>1143</v>
      </c>
      <c r="G83" s="353">
        <v>15</v>
      </c>
      <c r="H83" s="353">
        <v>6</v>
      </c>
      <c r="I83" s="353">
        <v>9</v>
      </c>
      <c r="J83" s="349"/>
    </row>
    <row r="84" spans="1:10" x14ac:dyDescent="0.2">
      <c r="A84" s="347">
        <v>19</v>
      </c>
      <c r="B84" s="347" t="s">
        <v>271</v>
      </c>
      <c r="C84" s="353">
        <v>635</v>
      </c>
      <c r="D84" s="353">
        <v>376</v>
      </c>
      <c r="E84" s="353">
        <v>618</v>
      </c>
      <c r="F84" s="353">
        <v>377</v>
      </c>
      <c r="G84" s="353">
        <v>17</v>
      </c>
      <c r="H84" s="353">
        <v>-1</v>
      </c>
      <c r="I84" s="353">
        <v>18</v>
      </c>
      <c r="J84" s="349"/>
    </row>
    <row r="85" spans="1:10" x14ac:dyDescent="0.2">
      <c r="A85" s="347">
        <v>47</v>
      </c>
      <c r="B85" s="347" t="s">
        <v>190</v>
      </c>
      <c r="C85" s="353">
        <v>1282</v>
      </c>
      <c r="D85" s="353">
        <v>1223</v>
      </c>
      <c r="E85" s="353">
        <v>1265</v>
      </c>
      <c r="F85" s="353">
        <v>1206</v>
      </c>
      <c r="G85" s="353">
        <v>17</v>
      </c>
      <c r="H85" s="353">
        <v>17</v>
      </c>
      <c r="I85" s="353">
        <v>0</v>
      </c>
      <c r="J85" s="349"/>
    </row>
    <row r="86" spans="1:10" x14ac:dyDescent="0.2">
      <c r="A86" s="347">
        <v>74</v>
      </c>
      <c r="B86" s="347" t="s">
        <v>232</v>
      </c>
      <c r="C86" s="353">
        <v>1002</v>
      </c>
      <c r="D86" s="353">
        <v>964</v>
      </c>
      <c r="E86" s="353">
        <v>984</v>
      </c>
      <c r="F86" s="353">
        <v>946</v>
      </c>
      <c r="G86" s="353">
        <v>18</v>
      </c>
      <c r="H86" s="353">
        <v>18</v>
      </c>
      <c r="I86" s="353">
        <v>0</v>
      </c>
      <c r="J86" s="349"/>
    </row>
    <row r="87" spans="1:10" x14ac:dyDescent="0.2">
      <c r="A87" s="347">
        <v>91</v>
      </c>
      <c r="B87" s="347" t="s">
        <v>189</v>
      </c>
      <c r="C87" s="353">
        <v>1283</v>
      </c>
      <c r="D87" s="353">
        <v>1137</v>
      </c>
      <c r="E87" s="353">
        <v>1265</v>
      </c>
      <c r="F87" s="353">
        <v>1141</v>
      </c>
      <c r="G87" s="353">
        <v>18</v>
      </c>
      <c r="H87" s="353">
        <v>-4</v>
      </c>
      <c r="I87" s="353">
        <v>22</v>
      </c>
      <c r="J87" s="349"/>
    </row>
    <row r="88" spans="1:10" x14ac:dyDescent="0.2">
      <c r="A88" s="347">
        <v>112</v>
      </c>
      <c r="B88" s="347" t="s">
        <v>260</v>
      </c>
      <c r="C88" s="353">
        <v>607</v>
      </c>
      <c r="D88" s="353">
        <v>603</v>
      </c>
      <c r="E88" s="353">
        <v>586</v>
      </c>
      <c r="F88" s="353">
        <v>582</v>
      </c>
      <c r="G88" s="353">
        <v>21</v>
      </c>
      <c r="H88" s="353">
        <v>21</v>
      </c>
      <c r="I88" s="353">
        <v>0</v>
      </c>
      <c r="J88" s="349"/>
    </row>
    <row r="89" spans="1:10" x14ac:dyDescent="0.2">
      <c r="A89" s="347">
        <v>59</v>
      </c>
      <c r="B89" s="347" t="s">
        <v>251</v>
      </c>
      <c r="C89" s="353">
        <v>988</v>
      </c>
      <c r="D89" s="353">
        <v>854</v>
      </c>
      <c r="E89" s="353">
        <v>967</v>
      </c>
      <c r="F89" s="353">
        <v>827</v>
      </c>
      <c r="G89" s="353">
        <v>21</v>
      </c>
      <c r="H89" s="353">
        <v>27</v>
      </c>
      <c r="I89" s="353">
        <v>-6</v>
      </c>
      <c r="J89" s="349"/>
    </row>
    <row r="90" spans="1:10" x14ac:dyDescent="0.2">
      <c r="A90" s="347">
        <v>22</v>
      </c>
      <c r="B90" s="347" t="s">
        <v>181</v>
      </c>
      <c r="C90" s="353">
        <v>2125</v>
      </c>
      <c r="D90" s="353">
        <v>1837</v>
      </c>
      <c r="E90" s="353">
        <v>2102</v>
      </c>
      <c r="F90" s="353">
        <v>1815</v>
      </c>
      <c r="G90" s="353">
        <v>23</v>
      </c>
      <c r="H90" s="353">
        <v>22</v>
      </c>
      <c r="I90" s="353">
        <v>1</v>
      </c>
      <c r="J90" s="349"/>
    </row>
    <row r="91" spans="1:10" x14ac:dyDescent="0.2">
      <c r="A91" s="347">
        <v>16</v>
      </c>
      <c r="B91" s="347" t="s">
        <v>272</v>
      </c>
      <c r="C91" s="353">
        <v>3873</v>
      </c>
      <c r="D91" s="353">
        <v>3665</v>
      </c>
      <c r="E91" s="353">
        <v>3846</v>
      </c>
      <c r="F91" s="353">
        <v>3626</v>
      </c>
      <c r="G91" s="353">
        <v>27</v>
      </c>
      <c r="H91" s="353">
        <v>39</v>
      </c>
      <c r="I91" s="353">
        <v>-12</v>
      </c>
      <c r="J91" s="349"/>
    </row>
    <row r="92" spans="1:10" x14ac:dyDescent="0.2">
      <c r="A92" s="347">
        <v>36</v>
      </c>
      <c r="B92" s="347" t="s">
        <v>206</v>
      </c>
      <c r="C92" s="353">
        <v>743</v>
      </c>
      <c r="D92" s="353">
        <v>685</v>
      </c>
      <c r="E92" s="353">
        <v>715</v>
      </c>
      <c r="F92" s="353">
        <v>663</v>
      </c>
      <c r="G92" s="353">
        <v>28</v>
      </c>
      <c r="H92" s="353">
        <v>22</v>
      </c>
      <c r="I92" s="353">
        <v>6</v>
      </c>
      <c r="J92" s="349"/>
    </row>
    <row r="93" spans="1:10" x14ac:dyDescent="0.2">
      <c r="A93" s="347">
        <v>55</v>
      </c>
      <c r="B93" s="347" t="s">
        <v>255</v>
      </c>
      <c r="C93" s="353">
        <v>1276</v>
      </c>
      <c r="D93" s="353">
        <v>1235</v>
      </c>
      <c r="E93" s="353">
        <v>1247</v>
      </c>
      <c r="F93" s="353">
        <v>1210</v>
      </c>
      <c r="G93" s="353">
        <v>29</v>
      </c>
      <c r="H93" s="353">
        <v>25</v>
      </c>
      <c r="I93" s="353">
        <v>4</v>
      </c>
      <c r="J93" s="349"/>
    </row>
    <row r="94" spans="1:10" x14ac:dyDescent="0.2">
      <c r="A94" s="347">
        <v>35</v>
      </c>
      <c r="B94" s="347" t="s">
        <v>180</v>
      </c>
      <c r="C94" s="353">
        <v>3570</v>
      </c>
      <c r="D94" s="353">
        <v>3377</v>
      </c>
      <c r="E94" s="353">
        <v>3539</v>
      </c>
      <c r="F94" s="353">
        <v>3348</v>
      </c>
      <c r="G94" s="353">
        <v>31</v>
      </c>
      <c r="H94" s="353">
        <v>29</v>
      </c>
      <c r="I94" s="353">
        <v>2</v>
      </c>
      <c r="J94" s="349"/>
    </row>
    <row r="95" spans="1:10" x14ac:dyDescent="0.2">
      <c r="A95" s="347">
        <v>117</v>
      </c>
      <c r="B95" s="347" t="s">
        <v>221</v>
      </c>
      <c r="C95" s="353">
        <v>206</v>
      </c>
      <c r="D95" s="353">
        <v>81</v>
      </c>
      <c r="E95" s="353">
        <v>173</v>
      </c>
      <c r="F95" s="353">
        <v>69</v>
      </c>
      <c r="G95" s="353">
        <v>33</v>
      </c>
      <c r="H95" s="353">
        <v>12</v>
      </c>
      <c r="I95" s="353">
        <v>21</v>
      </c>
      <c r="J95" s="349"/>
    </row>
    <row r="96" spans="1:10" x14ac:dyDescent="0.2">
      <c r="A96" s="347">
        <v>124</v>
      </c>
      <c r="B96" s="347" t="s">
        <v>238</v>
      </c>
      <c r="C96" s="353">
        <v>7032</v>
      </c>
      <c r="D96" s="353">
        <v>6282</v>
      </c>
      <c r="E96" s="353">
        <v>6999</v>
      </c>
      <c r="F96" s="353">
        <v>6226</v>
      </c>
      <c r="G96" s="353">
        <v>33</v>
      </c>
      <c r="H96" s="353">
        <v>56</v>
      </c>
      <c r="I96" s="353">
        <v>-23</v>
      </c>
      <c r="J96" s="349"/>
    </row>
    <row r="97" spans="1:10" x14ac:dyDescent="0.2">
      <c r="A97" s="347">
        <v>78</v>
      </c>
      <c r="B97" s="347" t="s">
        <v>192</v>
      </c>
      <c r="C97" s="353">
        <v>3939</v>
      </c>
      <c r="D97" s="353">
        <v>3886</v>
      </c>
      <c r="E97" s="353">
        <v>3906</v>
      </c>
      <c r="F97" s="353">
        <v>3856</v>
      </c>
      <c r="G97" s="353">
        <v>33</v>
      </c>
      <c r="H97" s="353">
        <v>30</v>
      </c>
      <c r="I97" s="353">
        <v>3</v>
      </c>
      <c r="J97" s="349"/>
    </row>
    <row r="98" spans="1:10" x14ac:dyDescent="0.2">
      <c r="A98" s="347">
        <v>24</v>
      </c>
      <c r="B98" s="347" t="s">
        <v>176</v>
      </c>
      <c r="C98" s="353">
        <v>3323</v>
      </c>
      <c r="D98" s="353">
        <v>2202</v>
      </c>
      <c r="E98" s="353">
        <v>3286</v>
      </c>
      <c r="F98" s="353">
        <v>2186</v>
      </c>
      <c r="G98" s="353">
        <v>37</v>
      </c>
      <c r="H98" s="353">
        <v>16</v>
      </c>
      <c r="I98" s="353">
        <v>21</v>
      </c>
      <c r="J98" s="349"/>
    </row>
    <row r="99" spans="1:10" x14ac:dyDescent="0.2">
      <c r="A99" s="347">
        <v>111</v>
      </c>
      <c r="B99" s="347" t="s">
        <v>268</v>
      </c>
      <c r="C99" s="353">
        <v>2311</v>
      </c>
      <c r="D99" s="353">
        <v>2274</v>
      </c>
      <c r="E99" s="353">
        <v>2266</v>
      </c>
      <c r="F99" s="353">
        <v>2230</v>
      </c>
      <c r="G99" s="353">
        <v>45</v>
      </c>
      <c r="H99" s="353">
        <v>44</v>
      </c>
      <c r="I99" s="353">
        <v>1</v>
      </c>
      <c r="J99" s="349"/>
    </row>
    <row r="100" spans="1:10" x14ac:dyDescent="0.2">
      <c r="A100" s="347">
        <v>95</v>
      </c>
      <c r="B100" s="347" t="s">
        <v>172</v>
      </c>
      <c r="C100" s="353">
        <v>418</v>
      </c>
      <c r="D100" s="353">
        <v>220</v>
      </c>
      <c r="E100" s="353">
        <v>369</v>
      </c>
      <c r="F100" s="353">
        <v>223</v>
      </c>
      <c r="G100" s="353">
        <v>49</v>
      </c>
      <c r="H100" s="353">
        <v>-3</v>
      </c>
      <c r="I100" s="353">
        <v>52</v>
      </c>
      <c r="J100" s="349"/>
    </row>
    <row r="101" spans="1:10" x14ac:dyDescent="0.2">
      <c r="A101" s="347">
        <v>109</v>
      </c>
      <c r="B101" s="347" t="s">
        <v>195</v>
      </c>
      <c r="C101" s="353">
        <v>1601</v>
      </c>
      <c r="D101" s="353">
        <v>1513</v>
      </c>
      <c r="E101" s="353">
        <v>1549</v>
      </c>
      <c r="F101" s="353">
        <v>1472</v>
      </c>
      <c r="G101" s="353">
        <v>52</v>
      </c>
      <c r="H101" s="353">
        <v>41</v>
      </c>
      <c r="I101" s="353">
        <v>11</v>
      </c>
      <c r="J101" s="349"/>
    </row>
    <row r="102" spans="1:10" x14ac:dyDescent="0.2">
      <c r="A102" s="347">
        <v>9</v>
      </c>
      <c r="B102" s="347" t="s">
        <v>269</v>
      </c>
      <c r="C102" s="353">
        <v>3389</v>
      </c>
      <c r="D102" s="353">
        <v>2589</v>
      </c>
      <c r="E102" s="353">
        <v>3337</v>
      </c>
      <c r="F102" s="353">
        <v>2539</v>
      </c>
      <c r="G102" s="353">
        <v>52</v>
      </c>
      <c r="H102" s="353">
        <v>50</v>
      </c>
      <c r="I102" s="353">
        <v>2</v>
      </c>
      <c r="J102" s="349"/>
    </row>
    <row r="103" spans="1:10" x14ac:dyDescent="0.2">
      <c r="A103" s="347">
        <v>100</v>
      </c>
      <c r="B103" s="347" t="s">
        <v>273</v>
      </c>
      <c r="C103" s="353">
        <v>1436</v>
      </c>
      <c r="D103" s="353">
        <v>1141</v>
      </c>
      <c r="E103" s="353">
        <v>1381</v>
      </c>
      <c r="F103" s="353">
        <v>1137</v>
      </c>
      <c r="G103" s="353">
        <v>55</v>
      </c>
      <c r="H103" s="353">
        <v>4</v>
      </c>
      <c r="I103" s="353">
        <v>51</v>
      </c>
      <c r="J103" s="349"/>
    </row>
    <row r="104" spans="1:10" x14ac:dyDescent="0.2">
      <c r="A104" s="347">
        <v>119</v>
      </c>
      <c r="B104" s="347" t="s">
        <v>275</v>
      </c>
      <c r="C104" s="353">
        <v>3172</v>
      </c>
      <c r="D104" s="353">
        <v>1485</v>
      </c>
      <c r="E104" s="353">
        <v>3111</v>
      </c>
      <c r="F104" s="353">
        <v>1444</v>
      </c>
      <c r="G104" s="353">
        <v>61</v>
      </c>
      <c r="H104" s="353">
        <v>41</v>
      </c>
      <c r="I104" s="353">
        <v>20</v>
      </c>
      <c r="J104" s="349"/>
    </row>
    <row r="105" spans="1:10" x14ac:dyDescent="0.2">
      <c r="A105" s="347">
        <v>10</v>
      </c>
      <c r="B105" s="347" t="s">
        <v>213</v>
      </c>
      <c r="C105" s="353">
        <v>923</v>
      </c>
      <c r="D105" s="353">
        <v>901</v>
      </c>
      <c r="E105" s="353">
        <v>859</v>
      </c>
      <c r="F105" s="353">
        <v>837</v>
      </c>
      <c r="G105" s="353">
        <v>64</v>
      </c>
      <c r="H105" s="353">
        <v>64</v>
      </c>
      <c r="I105" s="353">
        <v>0</v>
      </c>
      <c r="J105" s="349"/>
    </row>
    <row r="106" spans="1:10" x14ac:dyDescent="0.2">
      <c r="A106" s="347">
        <v>108</v>
      </c>
      <c r="B106" s="347" t="s">
        <v>169</v>
      </c>
      <c r="C106" s="353">
        <v>3396</v>
      </c>
      <c r="D106" s="353">
        <v>2142</v>
      </c>
      <c r="E106" s="353">
        <v>3326</v>
      </c>
      <c r="F106" s="353">
        <v>2191</v>
      </c>
      <c r="G106" s="353">
        <v>70</v>
      </c>
      <c r="H106" s="353">
        <v>-49</v>
      </c>
      <c r="I106" s="353">
        <v>119</v>
      </c>
      <c r="J106" s="349"/>
    </row>
    <row r="107" spans="1:10" x14ac:dyDescent="0.2">
      <c r="A107" s="347">
        <v>73</v>
      </c>
      <c r="B107" s="347" t="s">
        <v>193</v>
      </c>
      <c r="C107" s="353">
        <v>16586</v>
      </c>
      <c r="D107" s="353">
        <v>16202</v>
      </c>
      <c r="E107" s="353">
        <v>16516</v>
      </c>
      <c r="F107" s="353">
        <v>16140</v>
      </c>
      <c r="G107" s="353">
        <v>70</v>
      </c>
      <c r="H107" s="353">
        <v>62</v>
      </c>
      <c r="I107" s="353">
        <v>8</v>
      </c>
      <c r="J107" s="349"/>
    </row>
    <row r="108" spans="1:10" x14ac:dyDescent="0.2">
      <c r="A108" s="347">
        <v>1</v>
      </c>
      <c r="B108" s="347" t="s">
        <v>185</v>
      </c>
      <c r="C108" s="353">
        <v>5437</v>
      </c>
      <c r="D108" s="353">
        <v>4892</v>
      </c>
      <c r="E108" s="353">
        <v>5352</v>
      </c>
      <c r="F108" s="353">
        <v>4813</v>
      </c>
      <c r="G108" s="353">
        <v>85</v>
      </c>
      <c r="H108" s="353">
        <v>79</v>
      </c>
      <c r="I108" s="353">
        <v>6</v>
      </c>
      <c r="J108" s="349"/>
    </row>
    <row r="109" spans="1:10" x14ac:dyDescent="0.2">
      <c r="A109" s="347">
        <v>18</v>
      </c>
      <c r="B109" s="347" t="s">
        <v>276</v>
      </c>
      <c r="C109" s="353">
        <v>5140</v>
      </c>
      <c r="D109" s="353">
        <v>4423</v>
      </c>
      <c r="E109" s="353">
        <v>5044</v>
      </c>
      <c r="F109" s="353">
        <v>4367</v>
      </c>
      <c r="G109" s="353">
        <v>96</v>
      </c>
      <c r="H109" s="353">
        <v>56</v>
      </c>
      <c r="I109" s="353">
        <v>40</v>
      </c>
      <c r="J109" s="349"/>
    </row>
    <row r="110" spans="1:10" x14ac:dyDescent="0.2">
      <c r="A110" s="347">
        <v>15</v>
      </c>
      <c r="B110" s="347" t="s">
        <v>266</v>
      </c>
      <c r="C110" s="353">
        <v>11425</v>
      </c>
      <c r="D110" s="353">
        <v>8688</v>
      </c>
      <c r="E110" s="353">
        <v>11314</v>
      </c>
      <c r="F110" s="353">
        <v>8692</v>
      </c>
      <c r="G110" s="353">
        <v>111</v>
      </c>
      <c r="H110" s="353">
        <v>-4</v>
      </c>
      <c r="I110" s="353">
        <v>115</v>
      </c>
      <c r="J110" s="349"/>
    </row>
    <row r="111" spans="1:10" x14ac:dyDescent="0.2">
      <c r="A111" s="347">
        <v>8</v>
      </c>
      <c r="B111" s="347" t="s">
        <v>159</v>
      </c>
      <c r="C111" s="353">
        <v>12886</v>
      </c>
      <c r="D111" s="353">
        <v>12064</v>
      </c>
      <c r="E111" s="353">
        <v>12750</v>
      </c>
      <c r="F111" s="353">
        <v>11972</v>
      </c>
      <c r="G111" s="353">
        <v>136</v>
      </c>
      <c r="H111" s="353">
        <v>92</v>
      </c>
      <c r="I111" s="353">
        <v>44</v>
      </c>
      <c r="J111" s="349"/>
    </row>
    <row r="112" spans="1:10" x14ac:dyDescent="0.2">
      <c r="A112" s="347">
        <v>53</v>
      </c>
      <c r="B112" s="347" t="s">
        <v>162</v>
      </c>
      <c r="C112" s="353">
        <v>36513</v>
      </c>
      <c r="D112" s="353">
        <v>28291</v>
      </c>
      <c r="E112" s="353">
        <v>36356</v>
      </c>
      <c r="F112" s="353">
        <v>28269</v>
      </c>
      <c r="G112" s="353">
        <v>157</v>
      </c>
      <c r="H112" s="353">
        <v>22</v>
      </c>
      <c r="I112" s="353">
        <v>135</v>
      </c>
      <c r="J112" s="349"/>
    </row>
    <row r="113" spans="1:10" x14ac:dyDescent="0.2">
      <c r="A113" s="347">
        <v>85</v>
      </c>
      <c r="B113" s="347" t="s">
        <v>164</v>
      </c>
      <c r="C113" s="353">
        <v>7428</v>
      </c>
      <c r="D113" s="353">
        <v>5405</v>
      </c>
      <c r="E113" s="353">
        <v>7265</v>
      </c>
      <c r="F113" s="353">
        <v>5371</v>
      </c>
      <c r="G113" s="353">
        <v>163</v>
      </c>
      <c r="H113" s="353">
        <v>34</v>
      </c>
      <c r="I113" s="353">
        <v>129</v>
      </c>
      <c r="J113" s="349"/>
    </row>
    <row r="114" spans="1:10" x14ac:dyDescent="0.2">
      <c r="A114" s="347">
        <v>123</v>
      </c>
      <c r="B114" s="347" t="s">
        <v>161</v>
      </c>
      <c r="C114" s="353">
        <v>2927</v>
      </c>
      <c r="D114" s="353">
        <v>2918</v>
      </c>
      <c r="E114" s="353">
        <v>2724</v>
      </c>
      <c r="F114" s="353">
        <v>2715</v>
      </c>
      <c r="G114" s="353">
        <v>203</v>
      </c>
      <c r="H114" s="353">
        <v>203</v>
      </c>
      <c r="I114" s="353">
        <v>0</v>
      </c>
      <c r="J114" s="349"/>
    </row>
    <row r="115" spans="1:10" x14ac:dyDescent="0.2">
      <c r="A115" s="347">
        <v>88</v>
      </c>
      <c r="B115" s="347" t="s">
        <v>199</v>
      </c>
      <c r="C115" s="353">
        <v>1474</v>
      </c>
      <c r="D115" s="353">
        <v>1363</v>
      </c>
      <c r="E115" s="353">
        <v>1269</v>
      </c>
      <c r="F115" s="353">
        <v>1166</v>
      </c>
      <c r="G115" s="353">
        <v>205</v>
      </c>
      <c r="H115" s="353">
        <v>197</v>
      </c>
      <c r="I115" s="353">
        <v>8</v>
      </c>
      <c r="J115" s="349"/>
    </row>
    <row r="116" spans="1:10" x14ac:dyDescent="0.2">
      <c r="A116" s="347">
        <v>5</v>
      </c>
      <c r="B116" s="347" t="s">
        <v>187</v>
      </c>
      <c r="C116" s="353">
        <v>4392</v>
      </c>
      <c r="D116" s="353">
        <v>2957</v>
      </c>
      <c r="E116" s="353">
        <v>4170</v>
      </c>
      <c r="F116" s="353">
        <v>2914</v>
      </c>
      <c r="G116" s="353">
        <v>222</v>
      </c>
      <c r="H116" s="353">
        <v>43</v>
      </c>
      <c r="I116" s="353">
        <v>179</v>
      </c>
      <c r="J116" s="349"/>
    </row>
    <row r="117" spans="1:10" x14ac:dyDescent="0.2">
      <c r="A117" s="347">
        <v>94</v>
      </c>
      <c r="B117" s="347" t="s">
        <v>262</v>
      </c>
      <c r="C117" s="353">
        <v>9375</v>
      </c>
      <c r="D117" s="353">
        <v>5701</v>
      </c>
      <c r="E117" s="353">
        <v>9121</v>
      </c>
      <c r="F117" s="353">
        <v>5638</v>
      </c>
      <c r="G117" s="353">
        <v>254</v>
      </c>
      <c r="H117" s="353">
        <v>63</v>
      </c>
      <c r="I117" s="353">
        <v>191</v>
      </c>
      <c r="J117" s="349"/>
    </row>
    <row r="118" spans="1:10" x14ac:dyDescent="0.2">
      <c r="A118" s="347">
        <v>13</v>
      </c>
      <c r="B118" s="347" t="s">
        <v>197</v>
      </c>
      <c r="C118" s="353">
        <v>13087</v>
      </c>
      <c r="D118" s="353">
        <v>10763</v>
      </c>
      <c r="E118" s="353">
        <v>12818</v>
      </c>
      <c r="F118" s="353">
        <v>10578</v>
      </c>
      <c r="G118" s="353">
        <v>269</v>
      </c>
      <c r="H118" s="353">
        <v>185</v>
      </c>
      <c r="I118" s="353">
        <v>84</v>
      </c>
      <c r="J118" s="349"/>
    </row>
    <row r="119" spans="1:10" x14ac:dyDescent="0.2">
      <c r="A119" s="347">
        <v>101</v>
      </c>
      <c r="B119" s="347" t="s">
        <v>165</v>
      </c>
      <c r="C119" s="353">
        <v>32189</v>
      </c>
      <c r="D119" s="353">
        <v>30202</v>
      </c>
      <c r="E119" s="353">
        <v>31904</v>
      </c>
      <c r="F119" s="353">
        <v>29955</v>
      </c>
      <c r="G119" s="353">
        <v>285</v>
      </c>
      <c r="H119" s="353">
        <v>247</v>
      </c>
      <c r="I119" s="353">
        <v>38</v>
      </c>
      <c r="J119" s="349"/>
    </row>
    <row r="120" spans="1:10" x14ac:dyDescent="0.2">
      <c r="A120" s="347">
        <v>63</v>
      </c>
      <c r="B120" s="347" t="s">
        <v>158</v>
      </c>
      <c r="C120" s="353">
        <v>22868</v>
      </c>
      <c r="D120" s="353">
        <v>21527</v>
      </c>
      <c r="E120" s="353">
        <v>22579</v>
      </c>
      <c r="F120" s="353">
        <v>21243</v>
      </c>
      <c r="G120" s="353">
        <v>289</v>
      </c>
      <c r="H120" s="353">
        <v>284</v>
      </c>
      <c r="I120" s="353">
        <v>5</v>
      </c>
      <c r="J120" s="349"/>
    </row>
    <row r="121" spans="1:10" x14ac:dyDescent="0.2">
      <c r="A121" s="347">
        <v>50</v>
      </c>
      <c r="B121" s="347" t="s">
        <v>163</v>
      </c>
      <c r="C121" s="353">
        <v>7795</v>
      </c>
      <c r="D121" s="353">
        <v>4030</v>
      </c>
      <c r="E121" s="353">
        <v>7504</v>
      </c>
      <c r="F121" s="353">
        <v>3972</v>
      </c>
      <c r="G121" s="353">
        <v>291</v>
      </c>
      <c r="H121" s="353">
        <v>58</v>
      </c>
      <c r="I121" s="353">
        <v>233</v>
      </c>
      <c r="J121" s="349"/>
    </row>
    <row r="122" spans="1:10" x14ac:dyDescent="0.2">
      <c r="A122" s="347">
        <v>82</v>
      </c>
      <c r="B122" s="347" t="s">
        <v>175</v>
      </c>
      <c r="C122" s="353">
        <v>6291</v>
      </c>
      <c r="D122" s="353">
        <v>3091</v>
      </c>
      <c r="E122" s="353">
        <v>5957</v>
      </c>
      <c r="F122" s="353">
        <v>2906</v>
      </c>
      <c r="G122" s="353">
        <v>334</v>
      </c>
      <c r="H122" s="353">
        <v>185</v>
      </c>
      <c r="I122" s="353">
        <v>149</v>
      </c>
      <c r="J122" s="349"/>
    </row>
    <row r="123" spans="1:10" x14ac:dyDescent="0.2">
      <c r="A123" s="347">
        <v>83</v>
      </c>
      <c r="B123" s="347" t="s">
        <v>171</v>
      </c>
      <c r="C123" s="353">
        <v>17250</v>
      </c>
      <c r="D123" s="353">
        <v>11454</v>
      </c>
      <c r="E123" s="353">
        <v>16887</v>
      </c>
      <c r="F123" s="353">
        <v>11399</v>
      </c>
      <c r="G123" s="353">
        <v>363</v>
      </c>
      <c r="H123" s="353">
        <v>55</v>
      </c>
      <c r="I123" s="353">
        <v>308</v>
      </c>
      <c r="J123" s="349"/>
    </row>
    <row r="124" spans="1:10" x14ac:dyDescent="0.2">
      <c r="A124" s="347">
        <v>93</v>
      </c>
      <c r="B124" s="347" t="s">
        <v>270</v>
      </c>
      <c r="C124" s="353">
        <v>39136</v>
      </c>
      <c r="D124" s="353">
        <v>34988</v>
      </c>
      <c r="E124" s="353">
        <v>38747</v>
      </c>
      <c r="F124" s="353">
        <v>34717</v>
      </c>
      <c r="G124" s="353">
        <v>389</v>
      </c>
      <c r="H124" s="353">
        <v>271</v>
      </c>
      <c r="I124" s="353">
        <v>118</v>
      </c>
      <c r="J124" s="349"/>
    </row>
    <row r="125" spans="1:10" x14ac:dyDescent="0.2">
      <c r="A125" s="347">
        <v>67</v>
      </c>
      <c r="B125" s="347" t="s">
        <v>155</v>
      </c>
      <c r="C125" s="353">
        <v>78189</v>
      </c>
      <c r="D125" s="353">
        <v>57593</v>
      </c>
      <c r="E125" s="353">
        <v>77510</v>
      </c>
      <c r="F125" s="353">
        <v>57207</v>
      </c>
      <c r="G125" s="353">
        <v>679</v>
      </c>
      <c r="H125" s="353">
        <v>386</v>
      </c>
      <c r="I125" s="353">
        <v>293</v>
      </c>
      <c r="J125" s="349"/>
    </row>
    <row r="126" spans="1:10" x14ac:dyDescent="0.2">
      <c r="A126" s="347">
        <v>70</v>
      </c>
      <c r="B126" s="347" t="s">
        <v>167</v>
      </c>
      <c r="C126" s="353">
        <v>67199</v>
      </c>
      <c r="D126" s="353">
        <v>54701</v>
      </c>
      <c r="E126" s="353">
        <v>66228</v>
      </c>
      <c r="F126" s="353">
        <v>54075</v>
      </c>
      <c r="G126" s="353">
        <v>971</v>
      </c>
      <c r="H126" s="353">
        <v>626</v>
      </c>
      <c r="I126" s="353">
        <v>345</v>
      </c>
      <c r="J126" s="349"/>
    </row>
    <row r="127" spans="1:10" x14ac:dyDescent="0.2">
      <c r="A127" s="347">
        <v>44</v>
      </c>
      <c r="B127" s="347" t="s">
        <v>257</v>
      </c>
      <c r="C127" s="353">
        <v>6868</v>
      </c>
      <c r="D127" s="353">
        <v>6395</v>
      </c>
      <c r="E127" s="353">
        <v>5887</v>
      </c>
      <c r="F127" s="353">
        <v>5343</v>
      </c>
      <c r="G127" s="353">
        <v>981</v>
      </c>
      <c r="H127" s="353">
        <v>1052</v>
      </c>
      <c r="I127" s="353">
        <v>-71</v>
      </c>
      <c r="J127" s="349"/>
    </row>
    <row r="128" spans="1:10" x14ac:dyDescent="0.2">
      <c r="A128" s="347">
        <v>97</v>
      </c>
      <c r="B128" s="347" t="s">
        <v>154</v>
      </c>
      <c r="C128" s="353">
        <v>113111</v>
      </c>
      <c r="D128" s="353">
        <v>97950</v>
      </c>
      <c r="E128" s="353">
        <v>112107</v>
      </c>
      <c r="F128" s="353">
        <v>97305</v>
      </c>
      <c r="G128" s="353">
        <v>1004</v>
      </c>
      <c r="H128" s="353">
        <v>645</v>
      </c>
      <c r="I128" s="353">
        <v>359</v>
      </c>
      <c r="J128" s="349"/>
    </row>
    <row r="129" spans="1:10" x14ac:dyDescent="0.2">
      <c r="A129" s="347">
        <v>39</v>
      </c>
      <c r="B129" s="347" t="s">
        <v>57</v>
      </c>
      <c r="C129" s="353">
        <v>682390</v>
      </c>
      <c r="D129" s="353">
        <v>623612</v>
      </c>
      <c r="E129" s="353">
        <v>680862</v>
      </c>
      <c r="F129" s="353">
        <v>622394</v>
      </c>
      <c r="G129" s="353">
        <v>1528</v>
      </c>
      <c r="H129" s="353">
        <v>1218</v>
      </c>
      <c r="I129" s="353">
        <v>310</v>
      </c>
      <c r="J129" s="349"/>
    </row>
    <row r="130" spans="1:10" x14ac:dyDescent="0.2">
      <c r="A130" s="347">
        <v>98</v>
      </c>
      <c r="B130" s="347" t="s">
        <v>156</v>
      </c>
      <c r="C130" s="353">
        <v>131357</v>
      </c>
      <c r="D130" s="353">
        <v>114036</v>
      </c>
      <c r="E130" s="353">
        <v>129396</v>
      </c>
      <c r="F130" s="353">
        <v>112844</v>
      </c>
      <c r="G130" s="353">
        <v>1961</v>
      </c>
      <c r="H130" s="353">
        <v>1192</v>
      </c>
      <c r="I130" s="353">
        <v>769</v>
      </c>
      <c r="J130" s="349"/>
    </row>
    <row r="131" spans="1:10" x14ac:dyDescent="0.2">
      <c r="A131" s="347">
        <v>120</v>
      </c>
      <c r="B131" s="347" t="s">
        <v>153</v>
      </c>
      <c r="C131" s="353">
        <v>461917</v>
      </c>
      <c r="D131" s="353">
        <v>407124</v>
      </c>
      <c r="E131" s="353">
        <v>458656</v>
      </c>
      <c r="F131" s="353">
        <v>404512</v>
      </c>
      <c r="G131" s="353">
        <v>3261</v>
      </c>
      <c r="H131" s="353">
        <v>2612</v>
      </c>
      <c r="I131" s="353">
        <v>649</v>
      </c>
      <c r="J131" s="349"/>
    </row>
    <row r="132" spans="1:10" x14ac:dyDescent="0.2">
      <c r="H132" s="354"/>
      <c r="I132" s="354"/>
    </row>
    <row r="133" spans="1:10" x14ac:dyDescent="0.2">
      <c r="G133" s="355">
        <f>57/125</f>
        <v>0.45600000000000002</v>
      </c>
    </row>
    <row r="134" spans="1:10" x14ac:dyDescent="0.2">
      <c r="G134" s="355">
        <f>59/125</f>
        <v>0.47199999999999998</v>
      </c>
    </row>
    <row r="135" spans="1:10" x14ac:dyDescent="0.2">
      <c r="G135" s="355">
        <f>9/125</f>
        <v>7.1999999999999995E-2</v>
      </c>
    </row>
  </sheetData>
  <autoFilter ref="A6:I131" xr:uid="{C921B0AF-B9CF-4669-9D02-92648AE83710}"/>
  <mergeCells count="1">
    <mergeCell ref="H1:I1"/>
  </mergeCells>
  <hyperlinks>
    <hyperlink ref="H1:I1" location="Index!A1" display="Regresar al Índice" xr:uid="{16B82054-FD02-4267-8E33-43EC4D54D4BF}"/>
  </hyperlinks>
  <pageMargins left="0.7" right="0.7" top="0.75" bottom="0.75" header="0.3" footer="0.3"/>
  <pageSetup paperSize="9" orientation="portrait" horizontalDpi="300" verticalDpi="30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33"/>
  <dimension ref="A1:I323"/>
  <sheetViews>
    <sheetView topLeftCell="E1" zoomScaleNormal="100" workbookViewId="0">
      <selection activeCell="A2" sqref="A2"/>
    </sheetView>
  </sheetViews>
  <sheetFormatPr baseColWidth="10" defaultColWidth="11.42578125" defaultRowHeight="12.75" x14ac:dyDescent="0.2"/>
  <cols>
    <col min="1" max="1" width="11.42578125" style="288"/>
    <col min="2" max="2" width="11.42578125" style="27"/>
    <col min="3" max="16384" width="11.42578125" style="288"/>
  </cols>
  <sheetData>
    <row r="1" spans="1:9" x14ac:dyDescent="0.2">
      <c r="A1" s="107" t="s">
        <v>1740</v>
      </c>
      <c r="H1" s="409" t="s">
        <v>38</v>
      </c>
      <c r="I1" s="409"/>
    </row>
    <row r="2" spans="1:9" x14ac:dyDescent="0.2">
      <c r="A2" s="288" t="s">
        <v>152</v>
      </c>
    </row>
    <row r="5" spans="1:9" x14ac:dyDescent="0.2">
      <c r="A5" s="289" t="s">
        <v>451</v>
      </c>
      <c r="B5" s="23" t="s">
        <v>576</v>
      </c>
      <c r="C5" s="288" t="s">
        <v>1068</v>
      </c>
    </row>
    <row r="6" spans="1:9" x14ac:dyDescent="0.2">
      <c r="A6" s="290">
        <v>42005</v>
      </c>
      <c r="B6" s="66" t="s">
        <v>1153</v>
      </c>
      <c r="C6" s="63">
        <v>105324</v>
      </c>
    </row>
    <row r="7" spans="1:9" x14ac:dyDescent="0.2">
      <c r="A7" s="290"/>
      <c r="B7" s="67" t="s">
        <v>687</v>
      </c>
      <c r="C7" s="63">
        <v>106367</v>
      </c>
    </row>
    <row r="8" spans="1:9" x14ac:dyDescent="0.2">
      <c r="A8" s="290"/>
      <c r="B8" s="67" t="s">
        <v>689</v>
      </c>
      <c r="C8" s="63">
        <v>106891</v>
      </c>
    </row>
    <row r="9" spans="1:9" x14ac:dyDescent="0.2">
      <c r="A9" s="290"/>
      <c r="B9" s="66" t="s">
        <v>691</v>
      </c>
      <c r="C9" s="63">
        <v>107285</v>
      </c>
    </row>
    <row r="10" spans="1:9" x14ac:dyDescent="0.2">
      <c r="A10" s="290"/>
      <c r="B10" s="67" t="s">
        <v>693</v>
      </c>
      <c r="C10" s="63">
        <v>106928</v>
      </c>
    </row>
    <row r="11" spans="1:9" x14ac:dyDescent="0.2">
      <c r="A11" s="290"/>
      <c r="B11" s="67" t="s">
        <v>694</v>
      </c>
      <c r="C11" s="63">
        <v>106609</v>
      </c>
    </row>
    <row r="12" spans="1:9" x14ac:dyDescent="0.2">
      <c r="A12" s="290"/>
      <c r="B12" s="66" t="s">
        <v>695</v>
      </c>
      <c r="C12" s="63">
        <v>108348</v>
      </c>
    </row>
    <row r="13" spans="1:9" x14ac:dyDescent="0.2">
      <c r="A13" s="290"/>
      <c r="B13" s="67" t="s">
        <v>696</v>
      </c>
      <c r="C13" s="63">
        <v>108082</v>
      </c>
    </row>
    <row r="14" spans="1:9" x14ac:dyDescent="0.2">
      <c r="A14" s="290"/>
      <c r="B14" s="67" t="s">
        <v>1154</v>
      </c>
      <c r="C14" s="63">
        <v>108492</v>
      </c>
    </row>
    <row r="15" spans="1:9" x14ac:dyDescent="0.2">
      <c r="A15" s="290"/>
      <c r="B15" s="66" t="s">
        <v>700</v>
      </c>
      <c r="C15" s="63">
        <v>110258</v>
      </c>
    </row>
    <row r="16" spans="1:9" x14ac:dyDescent="0.2">
      <c r="A16" s="290"/>
      <c r="B16" s="67" t="s">
        <v>702</v>
      </c>
      <c r="C16" s="63">
        <v>112567</v>
      </c>
    </row>
    <row r="17" spans="1:3" x14ac:dyDescent="0.2">
      <c r="A17" s="290"/>
      <c r="B17" s="67" t="s">
        <v>704</v>
      </c>
      <c r="C17" s="63">
        <v>112703</v>
      </c>
    </row>
    <row r="18" spans="1:3" x14ac:dyDescent="0.2">
      <c r="A18" s="290">
        <v>42370</v>
      </c>
      <c r="B18" s="66" t="s">
        <v>1153</v>
      </c>
      <c r="C18" s="63">
        <v>112089</v>
      </c>
    </row>
    <row r="19" spans="1:3" x14ac:dyDescent="0.2">
      <c r="A19" s="290"/>
      <c r="B19" s="67" t="s">
        <v>687</v>
      </c>
      <c r="C19" s="63">
        <v>113118</v>
      </c>
    </row>
    <row r="20" spans="1:3" x14ac:dyDescent="0.2">
      <c r="A20" s="290"/>
      <c r="B20" s="67" t="s">
        <v>689</v>
      </c>
      <c r="C20" s="63">
        <v>113279</v>
      </c>
    </row>
    <row r="21" spans="1:3" x14ac:dyDescent="0.2">
      <c r="A21" s="290"/>
      <c r="B21" s="66" t="s">
        <v>691</v>
      </c>
      <c r="C21" s="63">
        <v>112873</v>
      </c>
    </row>
    <row r="22" spans="1:3" x14ac:dyDescent="0.2">
      <c r="A22" s="290"/>
      <c r="B22" s="67" t="s">
        <v>693</v>
      </c>
      <c r="C22" s="63">
        <v>112578</v>
      </c>
    </row>
    <row r="23" spans="1:3" x14ac:dyDescent="0.2">
      <c r="A23" s="290"/>
      <c r="B23" s="67" t="s">
        <v>694</v>
      </c>
      <c r="C23" s="63">
        <v>113340</v>
      </c>
    </row>
    <row r="24" spans="1:3" x14ac:dyDescent="0.2">
      <c r="A24" s="290"/>
      <c r="B24" s="66" t="s">
        <v>695</v>
      </c>
      <c r="C24" s="63">
        <v>114966</v>
      </c>
    </row>
    <row r="25" spans="1:3" x14ac:dyDescent="0.2">
      <c r="A25" s="290"/>
      <c r="B25" s="67" t="s">
        <v>696</v>
      </c>
      <c r="C25" s="63">
        <v>113363</v>
      </c>
    </row>
    <row r="26" spans="1:3" x14ac:dyDescent="0.2">
      <c r="A26" s="290"/>
      <c r="B26" s="67" t="s">
        <v>1154</v>
      </c>
      <c r="C26" s="63">
        <v>113523</v>
      </c>
    </row>
    <row r="27" spans="1:3" x14ac:dyDescent="0.2">
      <c r="A27" s="290"/>
      <c r="B27" s="66" t="s">
        <v>700</v>
      </c>
      <c r="C27" s="63">
        <v>114143</v>
      </c>
    </row>
    <row r="28" spans="1:3" x14ac:dyDescent="0.2">
      <c r="A28" s="290"/>
      <c r="B28" s="67" t="s">
        <v>702</v>
      </c>
      <c r="C28" s="63">
        <v>115374</v>
      </c>
    </row>
    <row r="29" spans="1:3" x14ac:dyDescent="0.2">
      <c r="A29" s="290"/>
      <c r="B29" s="67" t="s">
        <v>704</v>
      </c>
      <c r="C29" s="63">
        <v>115738</v>
      </c>
    </row>
    <row r="30" spans="1:3" x14ac:dyDescent="0.2">
      <c r="A30" s="290">
        <v>42736</v>
      </c>
      <c r="B30" s="66" t="s">
        <v>1153</v>
      </c>
      <c r="C30" s="63">
        <v>116118</v>
      </c>
    </row>
    <row r="31" spans="1:3" x14ac:dyDescent="0.2">
      <c r="A31" s="290"/>
      <c r="B31" s="67" t="s">
        <v>687</v>
      </c>
      <c r="C31" s="63">
        <v>117662</v>
      </c>
    </row>
    <row r="32" spans="1:3" x14ac:dyDescent="0.2">
      <c r="A32" s="290"/>
      <c r="B32" s="67" t="s">
        <v>689</v>
      </c>
      <c r="C32" s="63">
        <v>118916</v>
      </c>
    </row>
    <row r="33" spans="1:3" x14ac:dyDescent="0.2">
      <c r="A33" s="290"/>
      <c r="B33" s="66" t="s">
        <v>691</v>
      </c>
      <c r="C33" s="63">
        <v>118516</v>
      </c>
    </row>
    <row r="34" spans="1:3" x14ac:dyDescent="0.2">
      <c r="A34" s="290"/>
      <c r="B34" s="67" t="s">
        <v>693</v>
      </c>
      <c r="C34" s="63">
        <v>117677</v>
      </c>
    </row>
    <row r="35" spans="1:3" x14ac:dyDescent="0.2">
      <c r="A35" s="290"/>
      <c r="B35" s="67" t="s">
        <v>694</v>
      </c>
      <c r="C35" s="63">
        <v>118993</v>
      </c>
    </row>
    <row r="36" spans="1:3" x14ac:dyDescent="0.2">
      <c r="A36" s="290"/>
      <c r="B36" s="66" t="s">
        <v>695</v>
      </c>
      <c r="C36" s="63">
        <v>121169</v>
      </c>
    </row>
    <row r="37" spans="1:3" x14ac:dyDescent="0.2">
      <c r="A37" s="290"/>
      <c r="B37" s="67" t="s">
        <v>696</v>
      </c>
      <c r="C37" s="63">
        <v>121224</v>
      </c>
    </row>
    <row r="38" spans="1:3" x14ac:dyDescent="0.2">
      <c r="A38" s="290"/>
      <c r="B38" s="67" t="s">
        <v>1154</v>
      </c>
      <c r="C38" s="63">
        <v>121311</v>
      </c>
    </row>
    <row r="39" spans="1:3" x14ac:dyDescent="0.2">
      <c r="A39" s="290"/>
      <c r="B39" s="66" t="s">
        <v>700</v>
      </c>
      <c r="C39" s="63">
        <v>121963</v>
      </c>
    </row>
    <row r="40" spans="1:3" x14ac:dyDescent="0.2">
      <c r="A40" s="290"/>
      <c r="B40" s="67" t="s">
        <v>702</v>
      </c>
      <c r="C40" s="63">
        <v>123560</v>
      </c>
    </row>
    <row r="41" spans="1:3" x14ac:dyDescent="0.2">
      <c r="A41" s="290"/>
      <c r="B41" s="67" t="s">
        <v>704</v>
      </c>
      <c r="C41" s="63">
        <v>122756</v>
      </c>
    </row>
    <row r="42" spans="1:3" x14ac:dyDescent="0.2">
      <c r="A42" s="290">
        <v>43101</v>
      </c>
      <c r="B42" s="66" t="s">
        <v>1153</v>
      </c>
      <c r="C42" s="63">
        <v>122331</v>
      </c>
    </row>
    <row r="43" spans="1:3" x14ac:dyDescent="0.2">
      <c r="A43" s="290"/>
      <c r="B43" s="67" t="s">
        <v>687</v>
      </c>
      <c r="C43" s="63">
        <v>122603</v>
      </c>
    </row>
    <row r="44" spans="1:3" x14ac:dyDescent="0.2">
      <c r="A44" s="290"/>
      <c r="B44" s="67" t="s">
        <v>689</v>
      </c>
      <c r="C44" s="63">
        <v>122822</v>
      </c>
    </row>
    <row r="45" spans="1:3" x14ac:dyDescent="0.2">
      <c r="A45" s="290"/>
      <c r="B45" s="66" t="s">
        <v>691</v>
      </c>
      <c r="C45" s="63">
        <v>122918</v>
      </c>
    </row>
    <row r="46" spans="1:3" x14ac:dyDescent="0.2">
      <c r="A46" s="290"/>
      <c r="B46" s="67" t="s">
        <v>693</v>
      </c>
      <c r="C46" s="63">
        <v>122079</v>
      </c>
    </row>
    <row r="47" spans="1:3" x14ac:dyDescent="0.2">
      <c r="A47" s="290"/>
      <c r="B47" s="67" t="s">
        <v>694</v>
      </c>
      <c r="C47" s="63">
        <v>122022</v>
      </c>
    </row>
    <row r="48" spans="1:3" x14ac:dyDescent="0.2">
      <c r="A48" s="290"/>
      <c r="B48" s="66" t="s">
        <v>695</v>
      </c>
      <c r="C48" s="63">
        <v>122975</v>
      </c>
    </row>
    <row r="49" spans="1:3" x14ac:dyDescent="0.2">
      <c r="A49" s="290"/>
      <c r="B49" s="67" t="s">
        <v>696</v>
      </c>
      <c r="C49" s="63">
        <v>122836</v>
      </c>
    </row>
    <row r="50" spans="1:3" x14ac:dyDescent="0.2">
      <c r="A50" s="290"/>
      <c r="B50" s="67" t="s">
        <v>1154</v>
      </c>
      <c r="C50" s="63">
        <v>123233</v>
      </c>
    </row>
    <row r="51" spans="1:3" x14ac:dyDescent="0.2">
      <c r="A51" s="290"/>
      <c r="B51" s="66" t="s">
        <v>700</v>
      </c>
      <c r="C51" s="63">
        <v>124543</v>
      </c>
    </row>
    <row r="52" spans="1:3" x14ac:dyDescent="0.2">
      <c r="A52" s="290"/>
      <c r="B52" s="67" t="s">
        <v>702</v>
      </c>
      <c r="C52" s="63">
        <v>125780</v>
      </c>
    </row>
    <row r="53" spans="1:3" x14ac:dyDescent="0.2">
      <c r="A53" s="290"/>
      <c r="B53" s="67" t="s">
        <v>704</v>
      </c>
      <c r="C53" s="63">
        <v>125509</v>
      </c>
    </row>
    <row r="54" spans="1:3" x14ac:dyDescent="0.2">
      <c r="A54" s="290">
        <v>43466</v>
      </c>
      <c r="B54" s="66" t="s">
        <v>1153</v>
      </c>
      <c r="C54" s="63">
        <v>125514</v>
      </c>
    </row>
    <row r="55" spans="1:3" x14ac:dyDescent="0.2">
      <c r="A55" s="290"/>
      <c r="B55" s="67" t="s">
        <v>687</v>
      </c>
      <c r="C55" s="63">
        <v>126770</v>
      </c>
    </row>
    <row r="56" spans="1:3" x14ac:dyDescent="0.2">
      <c r="A56" s="290"/>
      <c r="B56" s="67" t="s">
        <v>689</v>
      </c>
      <c r="C56" s="63">
        <v>127506</v>
      </c>
    </row>
    <row r="57" spans="1:3" x14ac:dyDescent="0.2">
      <c r="A57" s="290"/>
      <c r="B57" s="66" t="s">
        <v>691</v>
      </c>
      <c r="C57" s="63">
        <v>128837</v>
      </c>
    </row>
    <row r="58" spans="1:3" x14ac:dyDescent="0.2">
      <c r="A58" s="290"/>
      <c r="B58" s="67" t="s">
        <v>693</v>
      </c>
      <c r="C58" s="63">
        <v>128606</v>
      </c>
    </row>
    <row r="59" spans="1:3" x14ac:dyDescent="0.2">
      <c r="A59" s="290"/>
      <c r="B59" s="67" t="s">
        <v>694</v>
      </c>
      <c r="C59" s="63">
        <v>129478</v>
      </c>
    </row>
    <row r="60" spans="1:3" x14ac:dyDescent="0.2">
      <c r="A60" s="290"/>
      <c r="B60" s="66" t="s">
        <v>695</v>
      </c>
      <c r="C60" s="63">
        <v>130724</v>
      </c>
    </row>
    <row r="61" spans="1:3" x14ac:dyDescent="0.2">
      <c r="A61" s="290"/>
      <c r="B61" s="67" t="s">
        <v>696</v>
      </c>
      <c r="C61" s="63">
        <v>129151</v>
      </c>
    </row>
    <row r="62" spans="1:3" x14ac:dyDescent="0.2">
      <c r="A62" s="290"/>
      <c r="B62" s="67" t="s">
        <v>1154</v>
      </c>
      <c r="C62" s="63">
        <v>129378</v>
      </c>
    </row>
    <row r="63" spans="1:3" x14ac:dyDescent="0.2">
      <c r="A63" s="290"/>
      <c r="B63" s="66" t="s">
        <v>700</v>
      </c>
      <c r="C63" s="63">
        <v>130695</v>
      </c>
    </row>
    <row r="64" spans="1:3" x14ac:dyDescent="0.2">
      <c r="A64" s="290"/>
      <c r="B64" s="67" t="s">
        <v>702</v>
      </c>
      <c r="C64" s="63">
        <v>131903</v>
      </c>
    </row>
    <row r="65" spans="1:3" x14ac:dyDescent="0.2">
      <c r="A65" s="290"/>
      <c r="B65" s="67" t="s">
        <v>704</v>
      </c>
      <c r="C65" s="63">
        <v>130985</v>
      </c>
    </row>
    <row r="66" spans="1:3" x14ac:dyDescent="0.2">
      <c r="A66" s="290">
        <v>43831</v>
      </c>
      <c r="B66" s="66" t="s">
        <v>1153</v>
      </c>
      <c r="C66" s="63">
        <v>130255</v>
      </c>
    </row>
    <row r="67" spans="1:3" x14ac:dyDescent="0.2">
      <c r="A67" s="290"/>
      <c r="B67" s="67" t="s">
        <v>687</v>
      </c>
      <c r="C67" s="63">
        <v>131946</v>
      </c>
    </row>
    <row r="68" spans="1:3" x14ac:dyDescent="0.2">
      <c r="A68" s="290"/>
      <c r="B68" s="67" t="s">
        <v>689</v>
      </c>
      <c r="C68" s="63">
        <v>127827</v>
      </c>
    </row>
    <row r="69" spans="1:3" x14ac:dyDescent="0.2">
      <c r="A69" s="290"/>
      <c r="B69" s="66" t="s">
        <v>691</v>
      </c>
      <c r="C69" s="63">
        <v>117956</v>
      </c>
    </row>
    <row r="70" spans="1:3" x14ac:dyDescent="0.2">
      <c r="A70" s="290"/>
      <c r="B70" s="67" t="s">
        <v>693</v>
      </c>
      <c r="C70" s="63">
        <v>113515</v>
      </c>
    </row>
    <row r="71" spans="1:3" x14ac:dyDescent="0.2">
      <c r="A71" s="290"/>
      <c r="B71" s="67" t="s">
        <v>694</v>
      </c>
      <c r="C71" s="63">
        <v>110253</v>
      </c>
    </row>
    <row r="72" spans="1:3" x14ac:dyDescent="0.2">
      <c r="A72" s="290"/>
      <c r="B72" s="66" t="s">
        <v>695</v>
      </c>
      <c r="C72" s="63">
        <v>110007</v>
      </c>
    </row>
    <row r="73" spans="1:3" x14ac:dyDescent="0.2">
      <c r="A73" s="290"/>
      <c r="B73" s="67" t="s">
        <v>696</v>
      </c>
      <c r="C73" s="63">
        <v>109718</v>
      </c>
    </row>
    <row r="74" spans="1:3" x14ac:dyDescent="0.2">
      <c r="A74" s="290"/>
      <c r="B74" s="67" t="s">
        <v>1154</v>
      </c>
      <c r="C74" s="63">
        <v>109645</v>
      </c>
    </row>
    <row r="75" spans="1:3" x14ac:dyDescent="0.2">
      <c r="A75" s="290"/>
      <c r="B75" s="66" t="s">
        <v>700</v>
      </c>
      <c r="C75" s="63">
        <v>111091</v>
      </c>
    </row>
    <row r="76" spans="1:3" x14ac:dyDescent="0.2">
      <c r="A76" s="290"/>
      <c r="B76" s="67" t="s">
        <v>702</v>
      </c>
      <c r="C76" s="63">
        <v>112630</v>
      </c>
    </row>
    <row r="77" spans="1:3" x14ac:dyDescent="0.2">
      <c r="A77" s="290"/>
      <c r="B77" s="67" t="s">
        <v>704</v>
      </c>
      <c r="C77" s="63">
        <v>112226</v>
      </c>
    </row>
    <row r="78" spans="1:3" x14ac:dyDescent="0.2">
      <c r="A78" s="290">
        <v>44197</v>
      </c>
      <c r="B78" s="66" t="s">
        <v>1153</v>
      </c>
      <c r="C78" s="63">
        <v>110277</v>
      </c>
    </row>
    <row r="79" spans="1:3" x14ac:dyDescent="0.2">
      <c r="A79" s="290"/>
      <c r="B79" s="67" t="s">
        <v>687</v>
      </c>
      <c r="C79" s="63">
        <v>109926</v>
      </c>
    </row>
    <row r="80" spans="1:3" x14ac:dyDescent="0.2">
      <c r="A80" s="290"/>
      <c r="B80" s="67" t="s">
        <v>689</v>
      </c>
      <c r="C80" s="63">
        <v>110564</v>
      </c>
    </row>
    <row r="81" spans="1:4" x14ac:dyDescent="0.2">
      <c r="A81" s="290"/>
      <c r="B81" s="66" t="s">
        <v>691</v>
      </c>
      <c r="C81" s="63">
        <v>111454</v>
      </c>
    </row>
    <row r="82" spans="1:4" x14ac:dyDescent="0.2">
      <c r="A82" s="290"/>
      <c r="B82" s="67" t="s">
        <v>693</v>
      </c>
      <c r="C82" s="63">
        <v>112774</v>
      </c>
    </row>
    <row r="83" spans="1:4" x14ac:dyDescent="0.2">
      <c r="A83" s="290"/>
      <c r="B83" s="67" t="s">
        <v>694</v>
      </c>
      <c r="C83" s="63">
        <v>117956</v>
      </c>
    </row>
    <row r="84" spans="1:4" x14ac:dyDescent="0.2">
      <c r="A84" s="290"/>
      <c r="B84" s="66" t="s">
        <v>695</v>
      </c>
      <c r="C84" s="63">
        <v>123830</v>
      </c>
    </row>
    <row r="85" spans="1:4" x14ac:dyDescent="0.2">
      <c r="A85" s="290"/>
      <c r="B85" s="67" t="s">
        <v>696</v>
      </c>
      <c r="C85" s="63">
        <v>122663</v>
      </c>
    </row>
    <row r="86" spans="1:4" x14ac:dyDescent="0.2">
      <c r="A86" s="290"/>
      <c r="B86" s="67" t="s">
        <v>1154</v>
      </c>
      <c r="C86" s="63">
        <v>121731</v>
      </c>
    </row>
    <row r="87" spans="1:4" x14ac:dyDescent="0.2">
      <c r="A87" s="290"/>
      <c r="B87" s="66" t="s">
        <v>700</v>
      </c>
      <c r="C87" s="63">
        <v>123708</v>
      </c>
    </row>
    <row r="88" spans="1:4" x14ac:dyDescent="0.2">
      <c r="A88" s="290"/>
      <c r="B88" s="67" t="s">
        <v>702</v>
      </c>
      <c r="C88" s="63">
        <v>126082</v>
      </c>
    </row>
    <row r="89" spans="1:4" x14ac:dyDescent="0.2">
      <c r="A89" s="290"/>
      <c r="B89" s="67" t="s">
        <v>704</v>
      </c>
      <c r="C89" s="63">
        <v>126998</v>
      </c>
    </row>
    <row r="90" spans="1:4" x14ac:dyDescent="0.2">
      <c r="A90" s="290">
        <v>44562</v>
      </c>
      <c r="B90" s="66" t="s">
        <v>1153</v>
      </c>
      <c r="C90" s="63">
        <v>127062</v>
      </c>
    </row>
    <row r="91" spans="1:4" x14ac:dyDescent="0.2">
      <c r="A91" s="290"/>
      <c r="B91" s="67" t="s">
        <v>687</v>
      </c>
      <c r="C91" s="63">
        <v>128939</v>
      </c>
    </row>
    <row r="92" spans="1:4" x14ac:dyDescent="0.2">
      <c r="A92" s="290"/>
      <c r="B92" s="67" t="s">
        <v>689</v>
      </c>
      <c r="C92" s="63">
        <v>129615</v>
      </c>
    </row>
    <row r="93" spans="1:4" x14ac:dyDescent="0.2">
      <c r="B93" s="66" t="s">
        <v>691</v>
      </c>
      <c r="C93" s="63">
        <v>130420</v>
      </c>
      <c r="D93" s="291"/>
    </row>
    <row r="94" spans="1:4" x14ac:dyDescent="0.2">
      <c r="B94" s="67" t="s">
        <v>693</v>
      </c>
      <c r="C94" s="63">
        <v>131075</v>
      </c>
      <c r="D94" s="291"/>
    </row>
    <row r="95" spans="1:4" x14ac:dyDescent="0.2">
      <c r="B95" s="67" t="s">
        <v>694</v>
      </c>
      <c r="C95" s="63">
        <v>132748</v>
      </c>
    </row>
    <row r="96" spans="1:4" x14ac:dyDescent="0.2">
      <c r="B96" s="66" t="s">
        <v>695</v>
      </c>
      <c r="C96" s="63">
        <v>133487</v>
      </c>
    </row>
    <row r="97" spans="1:3" x14ac:dyDescent="0.2">
      <c r="B97" s="67" t="s">
        <v>696</v>
      </c>
      <c r="C97" s="63">
        <v>133842</v>
      </c>
    </row>
    <row r="98" spans="1:3" x14ac:dyDescent="0.2">
      <c r="B98" s="64">
        <v>44440</v>
      </c>
      <c r="C98" s="22">
        <v>135056</v>
      </c>
    </row>
    <row r="99" spans="1:3" x14ac:dyDescent="0.2">
      <c r="B99" s="64">
        <v>44470</v>
      </c>
      <c r="C99" s="65">
        <v>137270</v>
      </c>
    </row>
    <row r="100" spans="1:3" x14ac:dyDescent="0.2">
      <c r="B100" s="17" t="s">
        <v>702</v>
      </c>
      <c r="C100" s="63">
        <v>139180</v>
      </c>
    </row>
    <row r="101" spans="1:3" x14ac:dyDescent="0.2">
      <c r="B101" s="17" t="s">
        <v>704</v>
      </c>
      <c r="C101" s="63">
        <v>138762</v>
      </c>
    </row>
    <row r="102" spans="1:3" x14ac:dyDescent="0.2">
      <c r="A102" s="288">
        <v>2023</v>
      </c>
      <c r="B102" s="17" t="s">
        <v>1153</v>
      </c>
      <c r="C102" s="63">
        <v>138891</v>
      </c>
    </row>
    <row r="103" spans="1:3" x14ac:dyDescent="0.2">
      <c r="B103" s="17" t="s">
        <v>687</v>
      </c>
      <c r="C103" s="63">
        <v>140132</v>
      </c>
    </row>
    <row r="104" spans="1:3" x14ac:dyDescent="0.2">
      <c r="B104" s="17"/>
      <c r="C104" s="63"/>
    </row>
    <row r="105" spans="1:3" x14ac:dyDescent="0.2">
      <c r="B105" s="17"/>
      <c r="C105" s="63"/>
    </row>
    <row r="106" spans="1:3" x14ac:dyDescent="0.2">
      <c r="B106" s="17"/>
      <c r="C106" s="63"/>
    </row>
    <row r="107" spans="1:3" x14ac:dyDescent="0.2">
      <c r="B107" s="17"/>
      <c r="C107" s="63"/>
    </row>
    <row r="108" spans="1:3" x14ac:dyDescent="0.2">
      <c r="B108" s="17"/>
      <c r="C108" s="63"/>
    </row>
    <row r="109" spans="1:3" x14ac:dyDescent="0.2">
      <c r="B109" s="17"/>
      <c r="C109" s="63"/>
    </row>
    <row r="110" spans="1:3" x14ac:dyDescent="0.2">
      <c r="B110" s="17"/>
      <c r="C110" s="63"/>
    </row>
    <row r="111" spans="1:3" x14ac:dyDescent="0.2">
      <c r="B111" s="17"/>
      <c r="C111" s="63"/>
    </row>
    <row r="112" spans="1:3" x14ac:dyDescent="0.2">
      <c r="B112" s="17"/>
      <c r="C112" s="63"/>
    </row>
    <row r="113" spans="2:3" x14ac:dyDescent="0.2">
      <c r="B113" s="17"/>
      <c r="C113" s="63"/>
    </row>
    <row r="114" spans="2:3" x14ac:dyDescent="0.2">
      <c r="B114" s="17"/>
      <c r="C114" s="63"/>
    </row>
    <row r="115" spans="2:3" x14ac:dyDescent="0.2">
      <c r="B115" s="17"/>
      <c r="C115" s="63"/>
    </row>
    <row r="116" spans="2:3" x14ac:dyDescent="0.2">
      <c r="B116" s="17"/>
      <c r="C116" s="63"/>
    </row>
    <row r="117" spans="2:3" x14ac:dyDescent="0.2">
      <c r="B117" s="17"/>
      <c r="C117" s="63"/>
    </row>
    <row r="118" spans="2:3" x14ac:dyDescent="0.2">
      <c r="B118" s="17"/>
      <c r="C118" s="63"/>
    </row>
    <row r="119" spans="2:3" x14ac:dyDescent="0.2">
      <c r="B119" s="17"/>
      <c r="C119" s="63"/>
    </row>
    <row r="120" spans="2:3" x14ac:dyDescent="0.2">
      <c r="B120" s="17"/>
      <c r="C120" s="63"/>
    </row>
    <row r="121" spans="2:3" x14ac:dyDescent="0.2">
      <c r="B121" s="17"/>
      <c r="C121" s="63"/>
    </row>
    <row r="122" spans="2:3" x14ac:dyDescent="0.2">
      <c r="B122" s="17"/>
      <c r="C122" s="63"/>
    </row>
    <row r="123" spans="2:3" x14ac:dyDescent="0.2">
      <c r="B123" s="17"/>
      <c r="C123" s="63"/>
    </row>
    <row r="124" spans="2:3" x14ac:dyDescent="0.2">
      <c r="B124" s="17"/>
      <c r="C124" s="63"/>
    </row>
    <row r="125" spans="2:3" x14ac:dyDescent="0.2">
      <c r="B125" s="17"/>
      <c r="C125" s="63"/>
    </row>
    <row r="126" spans="2:3" x14ac:dyDescent="0.2">
      <c r="B126" s="17"/>
      <c r="C126" s="63"/>
    </row>
    <row r="127" spans="2:3" x14ac:dyDescent="0.2">
      <c r="B127" s="17"/>
      <c r="C127" s="63"/>
    </row>
    <row r="128" spans="2:3" x14ac:dyDescent="0.2">
      <c r="B128" s="17"/>
      <c r="C128" s="63"/>
    </row>
    <row r="129" spans="2:3" x14ac:dyDescent="0.2">
      <c r="B129" s="17"/>
      <c r="C129" s="63"/>
    </row>
    <row r="130" spans="2:3" x14ac:dyDescent="0.2">
      <c r="B130" s="17"/>
      <c r="C130" s="63"/>
    </row>
    <row r="131" spans="2:3" x14ac:dyDescent="0.2">
      <c r="B131" s="17"/>
      <c r="C131" s="63"/>
    </row>
    <row r="132" spans="2:3" x14ac:dyDescent="0.2">
      <c r="B132" s="17"/>
      <c r="C132" s="63"/>
    </row>
    <row r="133" spans="2:3" x14ac:dyDescent="0.2">
      <c r="B133" s="17"/>
      <c r="C133" s="63"/>
    </row>
    <row r="134" spans="2:3" x14ac:dyDescent="0.2">
      <c r="B134" s="17"/>
      <c r="C134" s="63"/>
    </row>
    <row r="135" spans="2:3" x14ac:dyDescent="0.2">
      <c r="B135" s="17"/>
      <c r="C135" s="63"/>
    </row>
    <row r="136" spans="2:3" x14ac:dyDescent="0.2">
      <c r="B136" s="17"/>
      <c r="C136" s="63"/>
    </row>
    <row r="137" spans="2:3" x14ac:dyDescent="0.2">
      <c r="B137" s="17"/>
      <c r="C137" s="63"/>
    </row>
    <row r="138" spans="2:3" x14ac:dyDescent="0.2">
      <c r="B138" s="17"/>
      <c r="C138" s="63"/>
    </row>
    <row r="139" spans="2:3" x14ac:dyDescent="0.2">
      <c r="B139" s="17"/>
      <c r="C139" s="63"/>
    </row>
    <row r="140" spans="2:3" x14ac:dyDescent="0.2">
      <c r="B140" s="17"/>
      <c r="C140" s="63"/>
    </row>
    <row r="141" spans="2:3" x14ac:dyDescent="0.2">
      <c r="B141" s="17"/>
      <c r="C141" s="63"/>
    </row>
    <row r="142" spans="2:3" x14ac:dyDescent="0.2">
      <c r="B142" s="17"/>
      <c r="C142" s="63"/>
    </row>
    <row r="143" spans="2:3" x14ac:dyDescent="0.2">
      <c r="B143" s="17"/>
      <c r="C143" s="63"/>
    </row>
    <row r="144" spans="2:3" x14ac:dyDescent="0.2">
      <c r="B144" s="17"/>
      <c r="C144" s="63"/>
    </row>
    <row r="145" spans="2:3" x14ac:dyDescent="0.2">
      <c r="B145" s="17"/>
      <c r="C145" s="63"/>
    </row>
    <row r="146" spans="2:3" x14ac:dyDescent="0.2">
      <c r="B146" s="17"/>
      <c r="C146" s="63"/>
    </row>
    <row r="147" spans="2:3" x14ac:dyDescent="0.2">
      <c r="B147" s="17"/>
      <c r="C147" s="63"/>
    </row>
    <row r="148" spans="2:3" x14ac:dyDescent="0.2">
      <c r="B148" s="17"/>
      <c r="C148" s="63"/>
    </row>
    <row r="149" spans="2:3" x14ac:dyDescent="0.2">
      <c r="B149" s="17"/>
      <c r="C149" s="63"/>
    </row>
    <row r="150" spans="2:3" x14ac:dyDescent="0.2">
      <c r="B150" s="17"/>
      <c r="C150" s="63"/>
    </row>
    <row r="151" spans="2:3" x14ac:dyDescent="0.2">
      <c r="B151" s="17"/>
      <c r="C151" s="63"/>
    </row>
    <row r="152" spans="2:3" x14ac:dyDescent="0.2">
      <c r="B152" s="17"/>
      <c r="C152" s="63"/>
    </row>
    <row r="153" spans="2:3" x14ac:dyDescent="0.2">
      <c r="B153" s="17"/>
      <c r="C153" s="63"/>
    </row>
    <row r="154" spans="2:3" x14ac:dyDescent="0.2">
      <c r="B154" s="17"/>
      <c r="C154" s="63"/>
    </row>
    <row r="155" spans="2:3" x14ac:dyDescent="0.2">
      <c r="B155" s="17"/>
      <c r="C155" s="63"/>
    </row>
    <row r="156" spans="2:3" x14ac:dyDescent="0.2">
      <c r="B156" s="17"/>
      <c r="C156" s="63"/>
    </row>
    <row r="157" spans="2:3" x14ac:dyDescent="0.2">
      <c r="B157" s="17"/>
      <c r="C157" s="63"/>
    </row>
    <row r="158" spans="2:3" x14ac:dyDescent="0.2">
      <c r="B158" s="17"/>
      <c r="C158" s="63"/>
    </row>
    <row r="159" spans="2:3" x14ac:dyDescent="0.2">
      <c r="B159" s="17"/>
      <c r="C159" s="63"/>
    </row>
    <row r="160" spans="2:3" x14ac:dyDescent="0.2">
      <c r="B160" s="17"/>
      <c r="C160" s="63"/>
    </row>
    <row r="161" spans="2:3" x14ac:dyDescent="0.2">
      <c r="B161" s="17"/>
      <c r="C161" s="63"/>
    </row>
    <row r="162" spans="2:3" x14ac:dyDescent="0.2">
      <c r="B162" s="17"/>
      <c r="C162" s="63"/>
    </row>
    <row r="163" spans="2:3" x14ac:dyDescent="0.2">
      <c r="B163" s="17"/>
      <c r="C163" s="63"/>
    </row>
    <row r="164" spans="2:3" x14ac:dyDescent="0.2">
      <c r="B164" s="17"/>
      <c r="C164" s="63"/>
    </row>
    <row r="165" spans="2:3" x14ac:dyDescent="0.2">
      <c r="B165" s="17"/>
      <c r="C165" s="63"/>
    </row>
    <row r="166" spans="2:3" x14ac:dyDescent="0.2">
      <c r="B166" s="17"/>
      <c r="C166" s="63"/>
    </row>
    <row r="167" spans="2:3" x14ac:dyDescent="0.2">
      <c r="B167" s="17"/>
      <c r="C167" s="63"/>
    </row>
    <row r="168" spans="2:3" x14ac:dyDescent="0.2">
      <c r="B168" s="17"/>
      <c r="C168" s="63"/>
    </row>
    <row r="169" spans="2:3" x14ac:dyDescent="0.2">
      <c r="B169" s="17"/>
      <c r="C169" s="63"/>
    </row>
    <row r="170" spans="2:3" x14ac:dyDescent="0.2">
      <c r="B170" s="17"/>
      <c r="C170" s="63"/>
    </row>
    <row r="171" spans="2:3" x14ac:dyDescent="0.2">
      <c r="B171" s="17"/>
      <c r="C171" s="63"/>
    </row>
    <row r="172" spans="2:3" x14ac:dyDescent="0.2">
      <c r="B172" s="17"/>
      <c r="C172" s="63"/>
    </row>
    <row r="173" spans="2:3" x14ac:dyDescent="0.2">
      <c r="B173" s="17"/>
      <c r="C173" s="63"/>
    </row>
    <row r="174" spans="2:3" x14ac:dyDescent="0.2">
      <c r="B174" s="17"/>
      <c r="C174" s="63"/>
    </row>
    <row r="175" spans="2:3" x14ac:dyDescent="0.2">
      <c r="B175" s="17"/>
      <c r="C175" s="63"/>
    </row>
    <row r="176" spans="2:3" x14ac:dyDescent="0.2">
      <c r="B176" s="17"/>
      <c r="C176" s="63"/>
    </row>
    <row r="177" spans="2:3" x14ac:dyDescent="0.2">
      <c r="B177" s="17"/>
      <c r="C177" s="63"/>
    </row>
    <row r="178" spans="2:3" x14ac:dyDescent="0.2">
      <c r="B178" s="17"/>
      <c r="C178" s="63"/>
    </row>
    <row r="179" spans="2:3" x14ac:dyDescent="0.2">
      <c r="B179" s="17"/>
      <c r="C179" s="63"/>
    </row>
    <row r="180" spans="2:3" x14ac:dyDescent="0.2">
      <c r="B180" s="17"/>
      <c r="C180" s="63"/>
    </row>
    <row r="181" spans="2:3" x14ac:dyDescent="0.2">
      <c r="B181" s="17"/>
      <c r="C181" s="63"/>
    </row>
    <row r="182" spans="2:3" x14ac:dyDescent="0.2">
      <c r="B182" s="17"/>
      <c r="C182" s="63"/>
    </row>
    <row r="183" spans="2:3" x14ac:dyDescent="0.2">
      <c r="B183" s="17"/>
      <c r="C183" s="63"/>
    </row>
    <row r="184" spans="2:3" x14ac:dyDescent="0.2">
      <c r="B184" s="17"/>
      <c r="C184" s="63"/>
    </row>
    <row r="185" spans="2:3" x14ac:dyDescent="0.2">
      <c r="B185" s="17"/>
      <c r="C185" s="63"/>
    </row>
    <row r="186" spans="2:3" x14ac:dyDescent="0.2">
      <c r="B186" s="17"/>
      <c r="C186" s="63"/>
    </row>
    <row r="187" spans="2:3" x14ac:dyDescent="0.2">
      <c r="B187" s="17"/>
      <c r="C187" s="63"/>
    </row>
    <row r="188" spans="2:3" x14ac:dyDescent="0.2">
      <c r="B188" s="17"/>
      <c r="C188" s="63"/>
    </row>
    <row r="189" spans="2:3" x14ac:dyDescent="0.2">
      <c r="B189" s="17"/>
      <c r="C189" s="63"/>
    </row>
    <row r="190" spans="2:3" x14ac:dyDescent="0.2">
      <c r="B190" s="17"/>
      <c r="C190" s="63"/>
    </row>
    <row r="191" spans="2:3" x14ac:dyDescent="0.2">
      <c r="B191" s="17"/>
      <c r="C191" s="63"/>
    </row>
    <row r="192" spans="2:3" x14ac:dyDescent="0.2">
      <c r="B192" s="17"/>
      <c r="C192" s="63"/>
    </row>
    <row r="193" spans="2:3" x14ac:dyDescent="0.2">
      <c r="B193" s="17"/>
      <c r="C193" s="63"/>
    </row>
    <row r="194" spans="2:3" x14ac:dyDescent="0.2">
      <c r="B194" s="17"/>
      <c r="C194" s="63"/>
    </row>
    <row r="195" spans="2:3" x14ac:dyDescent="0.2">
      <c r="B195" s="17"/>
      <c r="C195" s="63"/>
    </row>
    <row r="196" spans="2:3" x14ac:dyDescent="0.2">
      <c r="B196" s="17"/>
      <c r="C196" s="63"/>
    </row>
    <row r="197" spans="2:3" x14ac:dyDescent="0.2">
      <c r="B197" s="17"/>
      <c r="C197" s="63"/>
    </row>
    <row r="198" spans="2:3" x14ac:dyDescent="0.2">
      <c r="B198" s="17"/>
      <c r="C198" s="63"/>
    </row>
    <row r="199" spans="2:3" x14ac:dyDescent="0.2">
      <c r="B199" s="17"/>
      <c r="C199" s="63"/>
    </row>
    <row r="200" spans="2:3" x14ac:dyDescent="0.2">
      <c r="B200" s="17"/>
      <c r="C200" s="63"/>
    </row>
    <row r="201" spans="2:3" x14ac:dyDescent="0.2">
      <c r="B201" s="17"/>
      <c r="C201" s="63"/>
    </row>
    <row r="202" spans="2:3" x14ac:dyDescent="0.2">
      <c r="B202" s="17"/>
      <c r="C202" s="63"/>
    </row>
    <row r="203" spans="2:3" x14ac:dyDescent="0.2">
      <c r="B203" s="17"/>
      <c r="C203" s="63"/>
    </row>
    <row r="204" spans="2:3" x14ac:dyDescent="0.2">
      <c r="B204" s="17"/>
      <c r="C204" s="63"/>
    </row>
    <row r="205" spans="2:3" x14ac:dyDescent="0.2">
      <c r="B205" s="17"/>
      <c r="C205" s="63"/>
    </row>
    <row r="206" spans="2:3" x14ac:dyDescent="0.2">
      <c r="B206" s="17"/>
      <c r="C206" s="63"/>
    </row>
    <row r="207" spans="2:3" x14ac:dyDescent="0.2">
      <c r="B207" s="17"/>
      <c r="C207" s="63"/>
    </row>
    <row r="208" spans="2:3" x14ac:dyDescent="0.2">
      <c r="B208" s="17"/>
      <c r="C208" s="63"/>
    </row>
    <row r="209" spans="2:3" x14ac:dyDescent="0.2">
      <c r="B209" s="17"/>
      <c r="C209" s="63"/>
    </row>
    <row r="210" spans="2:3" x14ac:dyDescent="0.2">
      <c r="B210" s="17"/>
      <c r="C210" s="63"/>
    </row>
    <row r="211" spans="2:3" x14ac:dyDescent="0.2">
      <c r="B211" s="17"/>
      <c r="C211" s="63"/>
    </row>
    <row r="212" spans="2:3" x14ac:dyDescent="0.2">
      <c r="B212" s="17"/>
      <c r="C212" s="63"/>
    </row>
    <row r="213" spans="2:3" x14ac:dyDescent="0.2">
      <c r="B213" s="17"/>
      <c r="C213" s="63"/>
    </row>
    <row r="214" spans="2:3" x14ac:dyDescent="0.2">
      <c r="B214" s="17"/>
      <c r="C214" s="63"/>
    </row>
    <row r="215" spans="2:3" x14ac:dyDescent="0.2">
      <c r="B215" s="17"/>
      <c r="C215" s="63"/>
    </row>
    <row r="216" spans="2:3" x14ac:dyDescent="0.2">
      <c r="B216" s="17"/>
      <c r="C216" s="63"/>
    </row>
    <row r="217" spans="2:3" x14ac:dyDescent="0.2">
      <c r="B217" s="68"/>
      <c r="C217" s="63"/>
    </row>
    <row r="218" spans="2:3" x14ac:dyDescent="0.2">
      <c r="B218" s="68"/>
      <c r="C218" s="63"/>
    </row>
    <row r="219" spans="2:3" x14ac:dyDescent="0.2">
      <c r="B219" s="68"/>
      <c r="C219" s="63"/>
    </row>
    <row r="220" spans="2:3" x14ac:dyDescent="0.2">
      <c r="B220" s="68"/>
      <c r="C220" s="63"/>
    </row>
    <row r="221" spans="2:3" x14ac:dyDescent="0.2">
      <c r="B221" s="68"/>
      <c r="C221" s="63"/>
    </row>
    <row r="222" spans="2:3" x14ac:dyDescent="0.2">
      <c r="B222" s="68"/>
      <c r="C222" s="63"/>
    </row>
    <row r="223" spans="2:3" x14ac:dyDescent="0.2">
      <c r="B223" s="68"/>
      <c r="C223" s="63"/>
    </row>
    <row r="224" spans="2:3" x14ac:dyDescent="0.2">
      <c r="B224" s="68"/>
      <c r="C224" s="63"/>
    </row>
    <row r="225" spans="2:3" x14ac:dyDescent="0.2">
      <c r="B225" s="68"/>
      <c r="C225" s="63"/>
    </row>
    <row r="226" spans="2:3" x14ac:dyDescent="0.2">
      <c r="B226" s="68"/>
      <c r="C226" s="63"/>
    </row>
    <row r="227" spans="2:3" x14ac:dyDescent="0.2">
      <c r="B227" s="68"/>
      <c r="C227" s="63"/>
    </row>
    <row r="228" spans="2:3" x14ac:dyDescent="0.2">
      <c r="B228" s="68"/>
      <c r="C228" s="63"/>
    </row>
    <row r="229" spans="2:3" x14ac:dyDescent="0.2">
      <c r="B229" s="68"/>
      <c r="C229" s="63"/>
    </row>
    <row r="230" spans="2:3" x14ac:dyDescent="0.2">
      <c r="B230" s="68"/>
      <c r="C230" s="63"/>
    </row>
    <row r="231" spans="2:3" x14ac:dyDescent="0.2">
      <c r="B231" s="68"/>
      <c r="C231" s="63"/>
    </row>
    <row r="232" spans="2:3" x14ac:dyDescent="0.2">
      <c r="B232" s="68"/>
      <c r="C232" s="63"/>
    </row>
    <row r="233" spans="2:3" x14ac:dyDescent="0.2">
      <c r="B233" s="68"/>
      <c r="C233" s="63"/>
    </row>
    <row r="234" spans="2:3" x14ac:dyDescent="0.2">
      <c r="B234" s="68"/>
      <c r="C234" s="63"/>
    </row>
    <row r="235" spans="2:3" x14ac:dyDescent="0.2">
      <c r="B235" s="68"/>
      <c r="C235" s="63"/>
    </row>
    <row r="236" spans="2:3" x14ac:dyDescent="0.2">
      <c r="B236" s="68"/>
      <c r="C236" s="63"/>
    </row>
    <row r="237" spans="2:3" x14ac:dyDescent="0.2">
      <c r="B237" s="68"/>
      <c r="C237" s="63"/>
    </row>
    <row r="238" spans="2:3" x14ac:dyDescent="0.2">
      <c r="B238" s="68"/>
      <c r="C238" s="63"/>
    </row>
    <row r="239" spans="2:3" x14ac:dyDescent="0.2">
      <c r="B239" s="68"/>
      <c r="C239" s="63"/>
    </row>
    <row r="240" spans="2:3" x14ac:dyDescent="0.2">
      <c r="B240" s="68"/>
      <c r="C240" s="63"/>
    </row>
    <row r="241" spans="2:3" x14ac:dyDescent="0.2">
      <c r="B241" s="68"/>
      <c r="C241" s="63"/>
    </row>
    <row r="242" spans="2:3" x14ac:dyDescent="0.2">
      <c r="B242" s="68"/>
      <c r="C242" s="63"/>
    </row>
    <row r="243" spans="2:3" x14ac:dyDescent="0.2">
      <c r="B243" s="68"/>
      <c r="C243" s="63"/>
    </row>
    <row r="244" spans="2:3" x14ac:dyDescent="0.2">
      <c r="B244" s="68"/>
      <c r="C244" s="63"/>
    </row>
    <row r="245" spans="2:3" x14ac:dyDescent="0.2">
      <c r="B245" s="68"/>
      <c r="C245" s="63"/>
    </row>
    <row r="246" spans="2:3" x14ac:dyDescent="0.2">
      <c r="B246" s="68"/>
      <c r="C246" s="63"/>
    </row>
    <row r="247" spans="2:3" x14ac:dyDescent="0.2">
      <c r="B247" s="68"/>
      <c r="C247" s="63"/>
    </row>
    <row r="248" spans="2:3" x14ac:dyDescent="0.2">
      <c r="B248" s="68"/>
      <c r="C248" s="63"/>
    </row>
    <row r="249" spans="2:3" x14ac:dyDescent="0.2">
      <c r="B249" s="68"/>
      <c r="C249" s="63"/>
    </row>
    <row r="250" spans="2:3" x14ac:dyDescent="0.2">
      <c r="B250" s="68"/>
      <c r="C250" s="63"/>
    </row>
    <row r="251" spans="2:3" x14ac:dyDescent="0.2">
      <c r="B251" s="68"/>
      <c r="C251" s="63"/>
    </row>
    <row r="252" spans="2:3" x14ac:dyDescent="0.2">
      <c r="B252" s="68"/>
      <c r="C252" s="63"/>
    </row>
    <row r="253" spans="2:3" x14ac:dyDescent="0.2">
      <c r="B253" s="68"/>
      <c r="C253" s="63"/>
    </row>
    <row r="254" spans="2:3" x14ac:dyDescent="0.2">
      <c r="B254" s="68"/>
      <c r="C254" s="63"/>
    </row>
    <row r="255" spans="2:3" x14ac:dyDescent="0.2">
      <c r="B255" s="68"/>
      <c r="C255" s="63"/>
    </row>
    <row r="256" spans="2:3" x14ac:dyDescent="0.2">
      <c r="B256" s="68"/>
      <c r="C256" s="63"/>
    </row>
    <row r="257" spans="2:3" x14ac:dyDescent="0.2">
      <c r="B257" s="68"/>
      <c r="C257" s="63"/>
    </row>
    <row r="258" spans="2:3" x14ac:dyDescent="0.2">
      <c r="B258" s="68"/>
      <c r="C258" s="63"/>
    </row>
    <row r="259" spans="2:3" x14ac:dyDescent="0.2">
      <c r="B259" s="68"/>
      <c r="C259" s="63"/>
    </row>
    <row r="260" spans="2:3" x14ac:dyDescent="0.2">
      <c r="B260" s="68"/>
      <c r="C260" s="63"/>
    </row>
    <row r="261" spans="2:3" x14ac:dyDescent="0.2">
      <c r="B261" s="68"/>
      <c r="C261" s="63"/>
    </row>
    <row r="262" spans="2:3" x14ac:dyDescent="0.2">
      <c r="B262" s="68"/>
      <c r="C262" s="63"/>
    </row>
    <row r="263" spans="2:3" x14ac:dyDescent="0.2">
      <c r="B263" s="68"/>
      <c r="C263" s="63"/>
    </row>
    <row r="264" spans="2:3" x14ac:dyDescent="0.2">
      <c r="B264" s="68"/>
      <c r="C264" s="63"/>
    </row>
    <row r="265" spans="2:3" x14ac:dyDescent="0.2">
      <c r="B265" s="68"/>
      <c r="C265" s="63"/>
    </row>
    <row r="266" spans="2:3" x14ac:dyDescent="0.2">
      <c r="B266" s="68"/>
      <c r="C266" s="63"/>
    </row>
    <row r="267" spans="2:3" x14ac:dyDescent="0.2">
      <c r="B267" s="68"/>
      <c r="C267" s="63"/>
    </row>
    <row r="268" spans="2:3" x14ac:dyDescent="0.2">
      <c r="B268" s="68"/>
      <c r="C268" s="63"/>
    </row>
    <row r="269" spans="2:3" x14ac:dyDescent="0.2">
      <c r="B269" s="68"/>
      <c r="C269" s="63"/>
    </row>
    <row r="270" spans="2:3" x14ac:dyDescent="0.2">
      <c r="B270" s="68"/>
      <c r="C270" s="63"/>
    </row>
    <row r="271" spans="2:3" x14ac:dyDescent="0.2">
      <c r="B271" s="68"/>
      <c r="C271" s="63"/>
    </row>
    <row r="272" spans="2:3" x14ac:dyDescent="0.2">
      <c r="B272" s="68"/>
      <c r="C272" s="63"/>
    </row>
    <row r="273" spans="2:3" x14ac:dyDescent="0.2">
      <c r="B273" s="68"/>
      <c r="C273" s="63"/>
    </row>
    <row r="274" spans="2:3" x14ac:dyDescent="0.2">
      <c r="B274" s="68"/>
      <c r="C274" s="63"/>
    </row>
    <row r="275" spans="2:3" x14ac:dyDescent="0.2">
      <c r="B275" s="68"/>
      <c r="C275" s="63"/>
    </row>
    <row r="276" spans="2:3" x14ac:dyDescent="0.2">
      <c r="B276" s="68"/>
      <c r="C276" s="63"/>
    </row>
    <row r="277" spans="2:3" x14ac:dyDescent="0.2">
      <c r="B277" s="68"/>
      <c r="C277" s="63"/>
    </row>
    <row r="278" spans="2:3" x14ac:dyDescent="0.2">
      <c r="B278" s="68"/>
      <c r="C278" s="63"/>
    </row>
    <row r="279" spans="2:3" x14ac:dyDescent="0.2">
      <c r="B279" s="68"/>
      <c r="C279" s="63"/>
    </row>
    <row r="280" spans="2:3" x14ac:dyDescent="0.2">
      <c r="B280" s="68"/>
      <c r="C280" s="63"/>
    </row>
    <row r="281" spans="2:3" x14ac:dyDescent="0.2">
      <c r="B281" s="68"/>
      <c r="C281" s="63"/>
    </row>
    <row r="282" spans="2:3" x14ac:dyDescent="0.2">
      <c r="B282" s="68"/>
      <c r="C282" s="63"/>
    </row>
    <row r="283" spans="2:3" x14ac:dyDescent="0.2">
      <c r="B283" s="68"/>
      <c r="C283" s="63"/>
    </row>
    <row r="284" spans="2:3" x14ac:dyDescent="0.2">
      <c r="B284" s="68"/>
      <c r="C284" s="63"/>
    </row>
    <row r="285" spans="2:3" x14ac:dyDescent="0.2">
      <c r="B285" s="68"/>
      <c r="C285" s="63"/>
    </row>
    <row r="286" spans="2:3" x14ac:dyDescent="0.2">
      <c r="B286" s="68"/>
      <c r="C286" s="63"/>
    </row>
    <row r="287" spans="2:3" x14ac:dyDescent="0.2">
      <c r="B287" s="68"/>
      <c r="C287" s="63"/>
    </row>
    <row r="288" spans="2:3" x14ac:dyDescent="0.2">
      <c r="B288" s="68"/>
      <c r="C288" s="63"/>
    </row>
    <row r="289" spans="2:3" x14ac:dyDescent="0.2">
      <c r="B289" s="68"/>
      <c r="C289" s="63"/>
    </row>
    <row r="290" spans="2:3" x14ac:dyDescent="0.2">
      <c r="B290" s="68"/>
      <c r="C290" s="63"/>
    </row>
    <row r="291" spans="2:3" x14ac:dyDescent="0.2">
      <c r="B291" s="68"/>
      <c r="C291" s="63"/>
    </row>
    <row r="292" spans="2:3" x14ac:dyDescent="0.2">
      <c r="B292" s="68"/>
      <c r="C292" s="63"/>
    </row>
    <row r="293" spans="2:3" x14ac:dyDescent="0.2">
      <c r="B293" s="68"/>
      <c r="C293" s="63"/>
    </row>
    <row r="294" spans="2:3" x14ac:dyDescent="0.2">
      <c r="B294" s="68"/>
      <c r="C294" s="63"/>
    </row>
    <row r="295" spans="2:3" x14ac:dyDescent="0.2">
      <c r="B295" s="68"/>
      <c r="C295" s="63"/>
    </row>
    <row r="296" spans="2:3" x14ac:dyDescent="0.2">
      <c r="B296" s="68"/>
      <c r="C296" s="63"/>
    </row>
    <row r="297" spans="2:3" x14ac:dyDescent="0.2">
      <c r="B297" s="68"/>
      <c r="C297" s="63"/>
    </row>
    <row r="298" spans="2:3" x14ac:dyDescent="0.2">
      <c r="B298" s="68"/>
      <c r="C298" s="63"/>
    </row>
    <row r="299" spans="2:3" x14ac:dyDescent="0.2">
      <c r="B299" s="68"/>
      <c r="C299" s="63"/>
    </row>
    <row r="300" spans="2:3" x14ac:dyDescent="0.2">
      <c r="B300" s="68"/>
      <c r="C300" s="63"/>
    </row>
    <row r="301" spans="2:3" x14ac:dyDescent="0.2">
      <c r="B301" s="68"/>
      <c r="C301" s="63"/>
    </row>
    <row r="302" spans="2:3" x14ac:dyDescent="0.2">
      <c r="B302" s="68"/>
      <c r="C302" s="63"/>
    </row>
    <row r="303" spans="2:3" x14ac:dyDescent="0.2">
      <c r="B303" s="68"/>
      <c r="C303" s="63"/>
    </row>
    <row r="304" spans="2:3" x14ac:dyDescent="0.2">
      <c r="B304" s="68"/>
      <c r="C304" s="63"/>
    </row>
    <row r="305" spans="2:3" x14ac:dyDescent="0.2">
      <c r="B305" s="68"/>
      <c r="C305" s="63"/>
    </row>
    <row r="306" spans="2:3" x14ac:dyDescent="0.2">
      <c r="B306" s="68"/>
      <c r="C306" s="63"/>
    </row>
    <row r="307" spans="2:3" x14ac:dyDescent="0.2">
      <c r="B307" s="68"/>
      <c r="C307" s="63"/>
    </row>
    <row r="308" spans="2:3" x14ac:dyDescent="0.2">
      <c r="B308" s="68"/>
      <c r="C308" s="63"/>
    </row>
    <row r="309" spans="2:3" x14ac:dyDescent="0.2">
      <c r="B309" s="68"/>
      <c r="C309" s="63"/>
    </row>
    <row r="310" spans="2:3" x14ac:dyDescent="0.2">
      <c r="B310" s="68"/>
      <c r="C310" s="63"/>
    </row>
    <row r="311" spans="2:3" x14ac:dyDescent="0.2">
      <c r="B311" s="68"/>
      <c r="C311" s="63"/>
    </row>
    <row r="312" spans="2:3" x14ac:dyDescent="0.2">
      <c r="B312" s="68"/>
      <c r="C312" s="63"/>
    </row>
    <row r="313" spans="2:3" x14ac:dyDescent="0.2">
      <c r="B313" s="68"/>
      <c r="C313" s="63"/>
    </row>
    <row r="314" spans="2:3" x14ac:dyDescent="0.2">
      <c r="B314" s="68"/>
      <c r="C314" s="63"/>
    </row>
    <row r="315" spans="2:3" x14ac:dyDescent="0.2">
      <c r="B315" s="68"/>
      <c r="C315" s="63"/>
    </row>
    <row r="316" spans="2:3" x14ac:dyDescent="0.2">
      <c r="B316" s="68"/>
      <c r="C316" s="63"/>
    </row>
    <row r="317" spans="2:3" x14ac:dyDescent="0.2">
      <c r="B317" s="68"/>
      <c r="C317" s="63"/>
    </row>
    <row r="318" spans="2:3" x14ac:dyDescent="0.2">
      <c r="B318" s="68"/>
      <c r="C318" s="63"/>
    </row>
    <row r="319" spans="2:3" x14ac:dyDescent="0.2">
      <c r="B319" s="68"/>
      <c r="C319" s="63"/>
    </row>
    <row r="320" spans="2:3" x14ac:dyDescent="0.2">
      <c r="B320" s="68"/>
      <c r="C320" s="63"/>
    </row>
    <row r="321" spans="2:3" x14ac:dyDescent="0.2">
      <c r="B321" s="68"/>
      <c r="C321" s="63"/>
    </row>
    <row r="322" spans="2:3" x14ac:dyDescent="0.2">
      <c r="B322" s="68"/>
      <c r="C322" s="63"/>
    </row>
    <row r="323" spans="2:3" x14ac:dyDescent="0.2">
      <c r="B323" s="68"/>
      <c r="C323" s="63"/>
    </row>
  </sheetData>
  <autoFilter ref="A5:C97" xr:uid="{00000000-0009-0000-0000-00005A000000}"/>
  <mergeCells count="1">
    <mergeCell ref="H1:I1"/>
  </mergeCells>
  <hyperlinks>
    <hyperlink ref="H1:I1" location="Index!A1" display="Regresar al Índice" xr:uid="{00000000-0004-0000-5A00-000000000000}"/>
  </hyperlinks>
  <pageMargins left="0.7" right="0.7" top="0.75" bottom="0.75" header="0.3" footer="0.3"/>
  <pageSetup orientation="portrait" horizontalDpi="4294967295" verticalDpi="4294967295"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35"/>
  <dimension ref="A1:I216"/>
  <sheetViews>
    <sheetView zoomScaleNormal="100" workbookViewId="0">
      <selection activeCell="A2" sqref="A2"/>
    </sheetView>
  </sheetViews>
  <sheetFormatPr baseColWidth="10" defaultColWidth="11.42578125" defaultRowHeight="12.75" x14ac:dyDescent="0.2"/>
  <cols>
    <col min="1" max="1" width="6.140625" style="288" bestFit="1" customWidth="1"/>
    <col min="2" max="2" width="5.5703125" style="27" bestFit="1" customWidth="1"/>
    <col min="3" max="3" width="13.7109375" style="63" bestFit="1" customWidth="1"/>
    <col min="4" max="4" width="23" style="288" bestFit="1" customWidth="1"/>
    <col min="5" max="5" width="25" style="28" bestFit="1" customWidth="1"/>
    <col min="6" max="6" width="25.7109375" style="288" bestFit="1" customWidth="1"/>
    <col min="7" max="7" width="27.85546875" style="28" bestFit="1" customWidth="1"/>
    <col min="8" max="16384" width="11.42578125" style="288"/>
  </cols>
  <sheetData>
    <row r="1" spans="1:9" x14ac:dyDescent="0.2">
      <c r="A1" s="107" t="s">
        <v>1849</v>
      </c>
      <c r="H1" s="409" t="s">
        <v>38</v>
      </c>
      <c r="I1" s="409"/>
    </row>
    <row r="2" spans="1:9" x14ac:dyDescent="0.2">
      <c r="A2" s="288" t="s">
        <v>152</v>
      </c>
    </row>
    <row r="4" spans="1:9" x14ac:dyDescent="0.2">
      <c r="D4" s="288" t="s">
        <v>678</v>
      </c>
      <c r="E4" s="28" t="s">
        <v>296</v>
      </c>
      <c r="F4" s="288" t="s">
        <v>678</v>
      </c>
      <c r="G4" s="28" t="s">
        <v>296</v>
      </c>
    </row>
    <row r="5" spans="1:9" x14ac:dyDescent="0.2">
      <c r="A5" s="289" t="s">
        <v>451</v>
      </c>
      <c r="B5" s="16" t="s">
        <v>576</v>
      </c>
      <c r="C5" s="63" t="s">
        <v>1068</v>
      </c>
      <c r="D5" s="28" t="s">
        <v>1069</v>
      </c>
      <c r="E5" s="28" t="s">
        <v>1065</v>
      </c>
      <c r="F5" s="28" t="s">
        <v>1070</v>
      </c>
      <c r="G5" s="28" t="s">
        <v>1067</v>
      </c>
    </row>
    <row r="6" spans="1:9" x14ac:dyDescent="0.2">
      <c r="A6" s="290">
        <v>42005</v>
      </c>
      <c r="B6" s="17">
        <v>42005</v>
      </c>
      <c r="C6" s="63">
        <v>105324</v>
      </c>
    </row>
    <row r="7" spans="1:9" x14ac:dyDescent="0.2">
      <c r="A7" s="290"/>
      <c r="B7" s="17">
        <v>42036</v>
      </c>
      <c r="C7" s="63">
        <v>106367</v>
      </c>
      <c r="F7" s="291">
        <v>1043</v>
      </c>
      <c r="G7" s="28">
        <v>9.9027761953590816E-3</v>
      </c>
    </row>
    <row r="8" spans="1:9" x14ac:dyDescent="0.2">
      <c r="A8" s="290"/>
      <c r="B8" s="17">
        <v>42064</v>
      </c>
      <c r="C8" s="63">
        <v>106891</v>
      </c>
      <c r="F8" s="291">
        <v>524</v>
      </c>
      <c r="G8" s="28">
        <v>4.9263399362584259E-3</v>
      </c>
    </row>
    <row r="9" spans="1:9" x14ac:dyDescent="0.2">
      <c r="A9" s="290"/>
      <c r="B9" s="17">
        <v>42095</v>
      </c>
      <c r="C9" s="63">
        <v>107285</v>
      </c>
      <c r="F9" s="291">
        <v>394</v>
      </c>
      <c r="G9" s="28">
        <v>3.6859978856966444E-3</v>
      </c>
    </row>
    <row r="10" spans="1:9" x14ac:dyDescent="0.2">
      <c r="A10" s="290"/>
      <c r="B10" s="17">
        <v>42125</v>
      </c>
      <c r="C10" s="63">
        <v>106928</v>
      </c>
      <c r="F10" s="291">
        <v>-357</v>
      </c>
      <c r="G10" s="28">
        <v>-3.3275854033648694E-3</v>
      </c>
    </row>
    <row r="11" spans="1:9" x14ac:dyDescent="0.2">
      <c r="A11" s="290"/>
      <c r="B11" s="17">
        <v>42156</v>
      </c>
      <c r="C11" s="63">
        <v>106609</v>
      </c>
      <c r="F11" s="291">
        <v>-319</v>
      </c>
      <c r="G11" s="28">
        <v>-2.9833158761035463E-3</v>
      </c>
    </row>
    <row r="12" spans="1:9" x14ac:dyDescent="0.2">
      <c r="A12" s="290"/>
      <c r="B12" s="17">
        <v>42186</v>
      </c>
      <c r="C12" s="63">
        <v>108348</v>
      </c>
      <c r="F12" s="291">
        <v>1739</v>
      </c>
      <c r="G12" s="28">
        <v>1.6311943644532825E-2</v>
      </c>
    </row>
    <row r="13" spans="1:9" x14ac:dyDescent="0.2">
      <c r="A13" s="290"/>
      <c r="B13" s="17">
        <v>42217</v>
      </c>
      <c r="C13" s="63">
        <v>108082</v>
      </c>
      <c r="F13" s="291">
        <v>-266</v>
      </c>
      <c r="G13" s="28">
        <v>-2.4550522390814782E-3</v>
      </c>
    </row>
    <row r="14" spans="1:9" x14ac:dyDescent="0.2">
      <c r="A14" s="290"/>
      <c r="B14" s="17">
        <v>42248</v>
      </c>
      <c r="C14" s="63">
        <v>108492</v>
      </c>
      <c r="F14" s="291">
        <v>410</v>
      </c>
      <c r="G14" s="28">
        <v>3.7934161099905626E-3</v>
      </c>
    </row>
    <row r="15" spans="1:9" x14ac:dyDescent="0.2">
      <c r="A15" s="290"/>
      <c r="B15" s="17">
        <v>42278</v>
      </c>
      <c r="C15" s="63">
        <v>110258</v>
      </c>
      <c r="F15" s="291">
        <v>1766</v>
      </c>
      <c r="G15" s="28">
        <v>1.627769789477565E-2</v>
      </c>
    </row>
    <row r="16" spans="1:9" x14ac:dyDescent="0.2">
      <c r="A16" s="290"/>
      <c r="B16" s="17">
        <v>42309</v>
      </c>
      <c r="C16" s="63">
        <v>112567</v>
      </c>
      <c r="F16" s="291">
        <v>2309</v>
      </c>
      <c r="G16" s="28">
        <v>2.0941791071849663E-2</v>
      </c>
    </row>
    <row r="17" spans="1:7" x14ac:dyDescent="0.2">
      <c r="A17" s="290"/>
      <c r="B17" s="17">
        <v>42339</v>
      </c>
      <c r="C17" s="63">
        <v>112703</v>
      </c>
      <c r="F17" s="291">
        <v>136</v>
      </c>
      <c r="G17" s="28">
        <v>1.2081693569163253E-3</v>
      </c>
    </row>
    <row r="18" spans="1:7" x14ac:dyDescent="0.2">
      <c r="A18" s="290">
        <v>42370</v>
      </c>
      <c r="B18" s="17">
        <v>42370</v>
      </c>
      <c r="C18" s="63">
        <v>112089</v>
      </c>
      <c r="D18" s="291">
        <v>6765</v>
      </c>
      <c r="E18" s="28">
        <v>6.4230374843340543E-2</v>
      </c>
      <c r="F18" s="291">
        <v>-614</v>
      </c>
      <c r="G18" s="28">
        <v>-5.4479472596115457E-3</v>
      </c>
    </row>
    <row r="19" spans="1:7" x14ac:dyDescent="0.2">
      <c r="A19" s="290"/>
      <c r="B19" s="17">
        <v>42401</v>
      </c>
      <c r="C19" s="63">
        <v>113118</v>
      </c>
      <c r="D19" s="291">
        <v>6751</v>
      </c>
      <c r="E19" s="28">
        <v>6.3468933033741667E-2</v>
      </c>
      <c r="F19" s="291">
        <v>1029</v>
      </c>
      <c r="G19" s="28">
        <v>9.1802050156572015E-3</v>
      </c>
    </row>
    <row r="20" spans="1:7" x14ac:dyDescent="0.2">
      <c r="A20" s="290"/>
      <c r="B20" s="17">
        <v>42430</v>
      </c>
      <c r="C20" s="63">
        <v>113279</v>
      </c>
      <c r="D20" s="291">
        <v>6388</v>
      </c>
      <c r="E20" s="28">
        <v>5.9761813436117167E-2</v>
      </c>
      <c r="F20" s="291">
        <v>161</v>
      </c>
      <c r="G20" s="28">
        <v>1.4232924910270691E-3</v>
      </c>
    </row>
    <row r="21" spans="1:7" x14ac:dyDescent="0.2">
      <c r="A21" s="290"/>
      <c r="B21" s="17">
        <v>42461</v>
      </c>
      <c r="C21" s="63">
        <v>112873</v>
      </c>
      <c r="D21" s="291">
        <v>5588</v>
      </c>
      <c r="E21" s="28">
        <v>5.2085566481800814E-2</v>
      </c>
      <c r="F21" s="291">
        <v>-406</v>
      </c>
      <c r="G21" s="28">
        <v>-3.5840711870690949E-3</v>
      </c>
    </row>
    <row r="22" spans="1:7" x14ac:dyDescent="0.2">
      <c r="A22" s="290"/>
      <c r="B22" s="17">
        <v>42491</v>
      </c>
      <c r="C22" s="63">
        <v>112578</v>
      </c>
      <c r="D22" s="291">
        <v>5650</v>
      </c>
      <c r="E22" s="28">
        <v>5.2839293730360615E-2</v>
      </c>
      <c r="F22" s="291">
        <v>-295</v>
      </c>
      <c r="G22" s="28">
        <v>-2.6135568293568878E-3</v>
      </c>
    </row>
    <row r="23" spans="1:7" x14ac:dyDescent="0.2">
      <c r="A23" s="290"/>
      <c r="B23" s="17">
        <v>42522</v>
      </c>
      <c r="C23" s="63">
        <v>113340</v>
      </c>
      <c r="D23" s="291">
        <v>6731</v>
      </c>
      <c r="E23" s="28">
        <v>6.3137258580420033E-2</v>
      </c>
      <c r="F23" s="291">
        <v>762</v>
      </c>
      <c r="G23" s="28">
        <v>6.768640409316207E-3</v>
      </c>
    </row>
    <row r="24" spans="1:7" x14ac:dyDescent="0.2">
      <c r="A24" s="290"/>
      <c r="B24" s="17">
        <v>42552</v>
      </c>
      <c r="C24" s="63">
        <v>114966</v>
      </c>
      <c r="D24" s="291">
        <v>6618</v>
      </c>
      <c r="E24" s="28">
        <v>6.1080961346771517E-2</v>
      </c>
      <c r="F24" s="291">
        <v>1626</v>
      </c>
      <c r="G24" s="28">
        <v>1.4346214928533616E-2</v>
      </c>
    </row>
    <row r="25" spans="1:7" x14ac:dyDescent="0.2">
      <c r="A25" s="290"/>
      <c r="B25" s="17">
        <v>42583</v>
      </c>
      <c r="C25" s="63">
        <v>113363</v>
      </c>
      <c r="D25" s="291">
        <v>5281</v>
      </c>
      <c r="E25" s="28">
        <v>4.8861049943561372E-2</v>
      </c>
      <c r="F25" s="291">
        <v>-1603</v>
      </c>
      <c r="G25" s="28">
        <v>-1.3943252787780734E-2</v>
      </c>
    </row>
    <row r="26" spans="1:7" x14ac:dyDescent="0.2">
      <c r="A26" s="290"/>
      <c r="B26" s="17">
        <v>42614</v>
      </c>
      <c r="C26" s="63">
        <v>113523</v>
      </c>
      <c r="D26" s="291">
        <v>5031</v>
      </c>
      <c r="E26" s="28">
        <v>4.6372082734210819E-2</v>
      </c>
      <c r="F26" s="291">
        <v>160</v>
      </c>
      <c r="G26" s="28">
        <v>1.4113952524192196E-3</v>
      </c>
    </row>
    <row r="27" spans="1:7" x14ac:dyDescent="0.2">
      <c r="A27" s="290"/>
      <c r="B27" s="17">
        <v>42644</v>
      </c>
      <c r="C27" s="63">
        <v>114143</v>
      </c>
      <c r="D27" s="291">
        <v>3885</v>
      </c>
      <c r="E27" s="28">
        <v>3.5235538464329121E-2</v>
      </c>
      <c r="F27" s="291">
        <v>620</v>
      </c>
      <c r="G27" s="28">
        <v>5.4614483408648466E-3</v>
      </c>
    </row>
    <row r="28" spans="1:7" x14ac:dyDescent="0.2">
      <c r="A28" s="290"/>
      <c r="B28" s="17">
        <v>42675</v>
      </c>
      <c r="C28" s="63">
        <v>115374</v>
      </c>
      <c r="D28" s="291">
        <v>2807</v>
      </c>
      <c r="E28" s="28">
        <v>2.4936260182824452E-2</v>
      </c>
      <c r="F28" s="291">
        <v>1231</v>
      </c>
      <c r="G28" s="28">
        <v>1.0784717415873071E-2</v>
      </c>
    </row>
    <row r="29" spans="1:7" x14ac:dyDescent="0.2">
      <c r="A29" s="290"/>
      <c r="B29" s="17">
        <v>42705</v>
      </c>
      <c r="C29" s="63">
        <v>115738</v>
      </c>
      <c r="D29" s="291">
        <v>3035</v>
      </c>
      <c r="E29" s="28">
        <v>2.6929185558503321E-2</v>
      </c>
      <c r="F29" s="291">
        <v>364</v>
      </c>
      <c r="G29" s="28">
        <v>3.1549569227035555E-3</v>
      </c>
    </row>
    <row r="30" spans="1:7" x14ac:dyDescent="0.2">
      <c r="A30" s="290">
        <v>42736</v>
      </c>
      <c r="B30" s="17">
        <v>42736</v>
      </c>
      <c r="C30" s="63">
        <v>116118</v>
      </c>
      <c r="D30" s="291">
        <v>4029</v>
      </c>
      <c r="E30" s="28">
        <v>3.5944651125444961E-2</v>
      </c>
      <c r="F30" s="291">
        <v>380</v>
      </c>
      <c r="G30" s="28">
        <v>3.283277748017073E-3</v>
      </c>
    </row>
    <row r="31" spans="1:7" x14ac:dyDescent="0.2">
      <c r="A31" s="290"/>
      <c r="B31" s="17">
        <v>42767</v>
      </c>
      <c r="C31" s="63">
        <v>117662</v>
      </c>
      <c r="D31" s="291">
        <v>4544</v>
      </c>
      <c r="E31" s="28">
        <v>4.0170441485882002E-2</v>
      </c>
      <c r="F31" s="291">
        <v>1544</v>
      </c>
      <c r="G31" s="28">
        <v>1.3296818753337122E-2</v>
      </c>
    </row>
    <row r="32" spans="1:7" x14ac:dyDescent="0.2">
      <c r="A32" s="290"/>
      <c r="B32" s="17">
        <v>42795</v>
      </c>
      <c r="C32" s="63">
        <v>118916</v>
      </c>
      <c r="D32" s="291">
        <v>5637</v>
      </c>
      <c r="E32" s="28">
        <v>4.9762091826375587E-2</v>
      </c>
      <c r="F32" s="291">
        <v>1254</v>
      </c>
      <c r="G32" s="28">
        <v>1.065764647889718E-2</v>
      </c>
    </row>
    <row r="33" spans="1:7" x14ac:dyDescent="0.2">
      <c r="A33" s="290"/>
      <c r="B33" s="17">
        <v>42826</v>
      </c>
      <c r="C33" s="63">
        <v>118516</v>
      </c>
      <c r="D33" s="291">
        <v>5643</v>
      </c>
      <c r="E33" s="28">
        <v>4.9994241315460736E-2</v>
      </c>
      <c r="F33" s="291">
        <v>-400</v>
      </c>
      <c r="G33" s="28">
        <v>-3.3637189276464058E-3</v>
      </c>
    </row>
    <row r="34" spans="1:7" x14ac:dyDescent="0.2">
      <c r="A34" s="290"/>
      <c r="B34" s="17">
        <v>42856</v>
      </c>
      <c r="C34" s="63">
        <v>117677</v>
      </c>
      <c r="D34" s="291">
        <v>5099</v>
      </c>
      <c r="E34" s="28">
        <v>4.5293041269164488E-2</v>
      </c>
      <c r="F34" s="291">
        <v>-839</v>
      </c>
      <c r="G34" s="28">
        <v>-7.0792129332748321E-3</v>
      </c>
    </row>
    <row r="35" spans="1:7" x14ac:dyDescent="0.2">
      <c r="A35" s="290"/>
      <c r="B35" s="17">
        <v>42887</v>
      </c>
      <c r="C35" s="63">
        <v>118993</v>
      </c>
      <c r="D35" s="291">
        <v>5653</v>
      </c>
      <c r="E35" s="28">
        <v>4.9876477854243866E-2</v>
      </c>
      <c r="F35" s="291">
        <v>1316</v>
      </c>
      <c r="G35" s="28">
        <v>1.1183153887335673E-2</v>
      </c>
    </row>
    <row r="36" spans="1:7" x14ac:dyDescent="0.2">
      <c r="A36" s="290"/>
      <c r="B36" s="17">
        <v>42917</v>
      </c>
      <c r="C36" s="63">
        <v>121169</v>
      </c>
      <c r="D36" s="291">
        <v>6203</v>
      </c>
      <c r="E36" s="28">
        <v>5.3955082372179601E-2</v>
      </c>
      <c r="F36" s="291">
        <v>2176</v>
      </c>
      <c r="G36" s="28">
        <v>1.8286789979242477E-2</v>
      </c>
    </row>
    <row r="37" spans="1:7" x14ac:dyDescent="0.2">
      <c r="A37" s="290"/>
      <c r="B37" s="17">
        <v>42948</v>
      </c>
      <c r="C37" s="63">
        <v>121224</v>
      </c>
      <c r="D37" s="291">
        <v>7861</v>
      </c>
      <c r="E37" s="28">
        <v>6.9343612995421786E-2</v>
      </c>
      <c r="F37" s="291">
        <v>55</v>
      </c>
      <c r="G37" s="28">
        <v>4.5391147900865732E-4</v>
      </c>
    </row>
    <row r="38" spans="1:7" x14ac:dyDescent="0.2">
      <c r="A38" s="290"/>
      <c r="B38" s="17">
        <v>42979</v>
      </c>
      <c r="C38" s="63">
        <v>121311</v>
      </c>
      <c r="D38" s="291">
        <v>7788</v>
      </c>
      <c r="E38" s="28">
        <v>6.8602838191379717E-2</v>
      </c>
      <c r="F38" s="291">
        <v>87</v>
      </c>
      <c r="G38" s="28">
        <v>7.1767966739259554E-4</v>
      </c>
    </row>
    <row r="39" spans="1:7" x14ac:dyDescent="0.2">
      <c r="A39" s="290"/>
      <c r="B39" s="17">
        <v>43009</v>
      </c>
      <c r="C39" s="63">
        <v>121963</v>
      </c>
      <c r="D39" s="291">
        <v>7820</v>
      </c>
      <c r="E39" s="28">
        <v>6.8510552552499937E-2</v>
      </c>
      <c r="F39" s="291">
        <v>652</v>
      </c>
      <c r="G39" s="28">
        <v>5.3746156572775762E-3</v>
      </c>
    </row>
    <row r="40" spans="1:7" x14ac:dyDescent="0.2">
      <c r="A40" s="290"/>
      <c r="B40" s="17">
        <v>43040</v>
      </c>
      <c r="C40" s="63">
        <v>123560</v>
      </c>
      <c r="D40" s="291">
        <v>8186</v>
      </c>
      <c r="E40" s="28">
        <v>7.0951860904536548E-2</v>
      </c>
      <c r="F40" s="291">
        <v>1597</v>
      </c>
      <c r="G40" s="28">
        <v>1.3094135106548707E-2</v>
      </c>
    </row>
    <row r="41" spans="1:7" x14ac:dyDescent="0.2">
      <c r="A41" s="290"/>
      <c r="B41" s="17">
        <v>43070</v>
      </c>
      <c r="C41" s="63">
        <v>122756</v>
      </c>
      <c r="D41" s="291">
        <v>7018</v>
      </c>
      <c r="E41" s="28">
        <v>6.0636955883115309E-2</v>
      </c>
      <c r="F41" s="291">
        <v>-804</v>
      </c>
      <c r="G41" s="28">
        <v>-6.5069601812884426E-3</v>
      </c>
    </row>
    <row r="42" spans="1:7" x14ac:dyDescent="0.2">
      <c r="A42" s="290">
        <v>43101</v>
      </c>
      <c r="B42" s="17">
        <v>43101</v>
      </c>
      <c r="C42" s="63">
        <v>122331</v>
      </c>
      <c r="D42" s="291">
        <v>6213</v>
      </c>
      <c r="E42" s="28">
        <v>5.3505916395390894E-2</v>
      </c>
      <c r="F42" s="291">
        <v>-425</v>
      </c>
      <c r="G42" s="28">
        <v>-3.4621525628075207E-3</v>
      </c>
    </row>
    <row r="43" spans="1:7" x14ac:dyDescent="0.2">
      <c r="A43" s="290"/>
      <c r="B43" s="17">
        <v>43132</v>
      </c>
      <c r="C43" s="63">
        <v>122603</v>
      </c>
      <c r="D43" s="291">
        <v>4941</v>
      </c>
      <c r="E43" s="28">
        <v>4.1993166867807789E-2</v>
      </c>
      <c r="F43" s="291">
        <v>272</v>
      </c>
      <c r="G43" s="28">
        <v>2.223475652124155E-3</v>
      </c>
    </row>
    <row r="44" spans="1:7" x14ac:dyDescent="0.2">
      <c r="A44" s="290"/>
      <c r="B44" s="17">
        <v>43160</v>
      </c>
      <c r="C44" s="63">
        <v>122822</v>
      </c>
      <c r="D44" s="291">
        <v>3906</v>
      </c>
      <c r="E44" s="28">
        <v>3.2846715328467155E-2</v>
      </c>
      <c r="F44" s="291">
        <v>219</v>
      </c>
      <c r="G44" s="28">
        <v>1.7862531911943427E-3</v>
      </c>
    </row>
    <row r="45" spans="1:7" x14ac:dyDescent="0.2">
      <c r="A45" s="290"/>
      <c r="B45" s="17">
        <v>43191</v>
      </c>
      <c r="C45" s="63">
        <v>122918</v>
      </c>
      <c r="D45" s="291">
        <v>4402</v>
      </c>
      <c r="E45" s="28">
        <v>3.7142664281615986E-2</v>
      </c>
      <c r="F45" s="291">
        <v>96</v>
      </c>
      <c r="G45" s="28">
        <v>7.8161892820504471E-4</v>
      </c>
    </row>
    <row r="46" spans="1:7" x14ac:dyDescent="0.2">
      <c r="A46" s="290"/>
      <c r="B46" s="17">
        <v>43221</v>
      </c>
      <c r="C46" s="63">
        <v>122079</v>
      </c>
      <c r="D46" s="291">
        <v>4402</v>
      </c>
      <c r="E46" s="28">
        <v>3.7407479796391821E-2</v>
      </c>
      <c r="F46" s="291">
        <v>-839</v>
      </c>
      <c r="G46" s="28">
        <v>-6.8256886704957777E-3</v>
      </c>
    </row>
    <row r="47" spans="1:7" x14ac:dyDescent="0.2">
      <c r="A47" s="290"/>
      <c r="B47" s="17">
        <v>43252</v>
      </c>
      <c r="C47" s="63">
        <v>122022</v>
      </c>
      <c r="D47" s="291">
        <v>3029</v>
      </c>
      <c r="E47" s="28">
        <v>2.5455278881951038E-2</v>
      </c>
      <c r="F47" s="291">
        <v>-57</v>
      </c>
      <c r="G47" s="28">
        <v>-4.6691077089425697E-4</v>
      </c>
    </row>
    <row r="48" spans="1:7" x14ac:dyDescent="0.2">
      <c r="A48" s="290"/>
      <c r="B48" s="17">
        <v>43282</v>
      </c>
      <c r="C48" s="63">
        <v>122975</v>
      </c>
      <c r="D48" s="291">
        <v>1806</v>
      </c>
      <c r="E48" s="28">
        <v>1.4904802383447912E-2</v>
      </c>
      <c r="F48" s="291">
        <v>953</v>
      </c>
      <c r="G48" s="28">
        <v>7.8100670370916721E-3</v>
      </c>
    </row>
    <row r="49" spans="1:7" x14ac:dyDescent="0.2">
      <c r="A49" s="290"/>
      <c r="B49" s="17">
        <v>43313</v>
      </c>
      <c r="C49" s="63">
        <v>122836</v>
      </c>
      <c r="D49" s="291">
        <v>1612</v>
      </c>
      <c r="E49" s="28">
        <v>1.3297696825711081E-2</v>
      </c>
      <c r="F49" s="291">
        <v>-139</v>
      </c>
      <c r="G49" s="28">
        <v>-1.1303110388290302E-3</v>
      </c>
    </row>
    <row r="50" spans="1:7" x14ac:dyDescent="0.2">
      <c r="A50" s="290"/>
      <c r="B50" s="17">
        <v>43344</v>
      </c>
      <c r="C50" s="63">
        <v>123233</v>
      </c>
      <c r="D50" s="291">
        <v>1922</v>
      </c>
      <c r="E50" s="28">
        <v>1.5843575603201689E-2</v>
      </c>
      <c r="F50" s="291">
        <v>397</v>
      </c>
      <c r="G50" s="28">
        <v>3.2319515451496306E-3</v>
      </c>
    </row>
    <row r="51" spans="1:7" x14ac:dyDescent="0.2">
      <c r="A51" s="290"/>
      <c r="B51" s="17">
        <v>43374</v>
      </c>
      <c r="C51" s="63">
        <v>124543</v>
      </c>
      <c r="D51" s="291">
        <v>2580</v>
      </c>
      <c r="E51" s="28">
        <v>2.1153956527799413E-2</v>
      </c>
      <c r="F51" s="291">
        <v>1310</v>
      </c>
      <c r="G51" s="28">
        <v>1.0630269489503623E-2</v>
      </c>
    </row>
    <row r="52" spans="1:7" x14ac:dyDescent="0.2">
      <c r="A52" s="290"/>
      <c r="B52" s="17">
        <v>43405</v>
      </c>
      <c r="C52" s="63">
        <v>125780</v>
      </c>
      <c r="D52" s="291">
        <v>2220</v>
      </c>
      <c r="E52" s="28">
        <v>1.7966979605050178E-2</v>
      </c>
      <c r="F52" s="291">
        <v>1237</v>
      </c>
      <c r="G52" s="28">
        <v>9.9323125346265952E-3</v>
      </c>
    </row>
    <row r="53" spans="1:7" x14ac:dyDescent="0.2">
      <c r="A53" s="290"/>
      <c r="B53" s="17">
        <v>43435</v>
      </c>
      <c r="C53" s="63">
        <v>125509</v>
      </c>
      <c r="D53" s="291">
        <v>2753</v>
      </c>
      <c r="E53" s="28">
        <v>2.2426602365668482E-2</v>
      </c>
      <c r="F53" s="291">
        <v>-271</v>
      </c>
      <c r="G53" s="28">
        <v>-2.1545555732230878E-3</v>
      </c>
    </row>
    <row r="54" spans="1:7" x14ac:dyDescent="0.2">
      <c r="A54" s="290">
        <v>43466</v>
      </c>
      <c r="B54" s="17">
        <v>43466</v>
      </c>
      <c r="C54" s="63">
        <v>125514</v>
      </c>
      <c r="D54" s="291">
        <v>3183</v>
      </c>
      <c r="E54" s="28">
        <v>2.6019569855555827E-2</v>
      </c>
      <c r="F54" s="291">
        <v>5</v>
      </c>
      <c r="G54" s="28">
        <v>3.9837780557569573E-5</v>
      </c>
    </row>
    <row r="55" spans="1:7" x14ac:dyDescent="0.2">
      <c r="A55" s="290"/>
      <c r="B55" s="17">
        <v>43497</v>
      </c>
      <c r="C55" s="63">
        <v>126770</v>
      </c>
      <c r="D55" s="291">
        <v>4167</v>
      </c>
      <c r="E55" s="28">
        <v>3.3987749076286877E-2</v>
      </c>
      <c r="F55" s="291">
        <v>1256</v>
      </c>
      <c r="G55" s="28">
        <v>1.0006851825294389E-2</v>
      </c>
    </row>
    <row r="56" spans="1:7" x14ac:dyDescent="0.2">
      <c r="A56" s="290"/>
      <c r="B56" s="17">
        <v>43525</v>
      </c>
      <c r="C56" s="63">
        <v>127506</v>
      </c>
      <c r="D56" s="291">
        <v>4684</v>
      </c>
      <c r="E56" s="28">
        <v>3.8136490205337804E-2</v>
      </c>
      <c r="F56" s="291">
        <v>736</v>
      </c>
      <c r="G56" s="28">
        <v>5.8057900134101132E-3</v>
      </c>
    </row>
    <row r="57" spans="1:7" x14ac:dyDescent="0.2">
      <c r="A57" s="290"/>
      <c r="B57" s="17">
        <v>43556</v>
      </c>
      <c r="C57" s="63">
        <v>128837</v>
      </c>
      <c r="D57" s="291">
        <v>5919</v>
      </c>
      <c r="E57" s="28">
        <v>4.8154053922126946E-2</v>
      </c>
      <c r="F57" s="291">
        <v>1331</v>
      </c>
      <c r="G57" s="28">
        <v>1.0438724452182642E-2</v>
      </c>
    </row>
    <row r="58" spans="1:7" x14ac:dyDescent="0.2">
      <c r="A58" s="290"/>
      <c r="B58" s="17">
        <v>43586</v>
      </c>
      <c r="C58" s="63">
        <v>128606</v>
      </c>
      <c r="D58" s="291">
        <v>6527</v>
      </c>
      <c r="E58" s="28">
        <v>5.3465378975909042E-2</v>
      </c>
      <c r="F58" s="291">
        <v>-231</v>
      </c>
      <c r="G58" s="28">
        <v>-1.792963201564768E-3</v>
      </c>
    </row>
    <row r="59" spans="1:7" x14ac:dyDescent="0.2">
      <c r="A59" s="290"/>
      <c r="B59" s="17">
        <v>43617</v>
      </c>
      <c r="C59" s="63">
        <v>129478</v>
      </c>
      <c r="D59" s="291">
        <v>7456</v>
      </c>
      <c r="E59" s="28">
        <v>6.1103735391978498E-2</v>
      </c>
      <c r="F59" s="291">
        <v>872</v>
      </c>
      <c r="G59" s="28">
        <v>6.7803990482559135E-3</v>
      </c>
    </row>
    <row r="60" spans="1:7" x14ac:dyDescent="0.2">
      <c r="A60" s="290"/>
      <c r="B60" s="17">
        <v>43647</v>
      </c>
      <c r="C60" s="63">
        <v>130724</v>
      </c>
      <c r="D60" s="291">
        <v>7749</v>
      </c>
      <c r="E60" s="28">
        <v>6.3012807481195365E-2</v>
      </c>
      <c r="F60" s="291">
        <v>1246</v>
      </c>
      <c r="G60" s="28">
        <v>9.6232564605570059E-3</v>
      </c>
    </row>
    <row r="61" spans="1:7" x14ac:dyDescent="0.2">
      <c r="A61" s="290"/>
      <c r="B61" s="17">
        <v>43678</v>
      </c>
      <c r="C61" s="63">
        <v>129151</v>
      </c>
      <c r="D61" s="291">
        <v>6315</v>
      </c>
      <c r="E61" s="28">
        <v>5.1410010094760497E-2</v>
      </c>
      <c r="F61" s="291">
        <v>-1573</v>
      </c>
      <c r="G61" s="28">
        <v>-1.2032985526758667E-2</v>
      </c>
    </row>
    <row r="62" spans="1:7" x14ac:dyDescent="0.2">
      <c r="A62" s="290"/>
      <c r="B62" s="17">
        <v>43709</v>
      </c>
      <c r="C62" s="63">
        <v>129378</v>
      </c>
      <c r="D62" s="291">
        <v>6145</v>
      </c>
      <c r="E62" s="28">
        <v>4.9864890086259363E-2</v>
      </c>
      <c r="F62" s="291">
        <v>227</v>
      </c>
      <c r="G62" s="28">
        <v>1.7576325386563015E-3</v>
      </c>
    </row>
    <row r="63" spans="1:7" x14ac:dyDescent="0.2">
      <c r="A63" s="290"/>
      <c r="B63" s="17">
        <v>43739</v>
      </c>
      <c r="C63" s="63">
        <v>130695</v>
      </c>
      <c r="D63" s="291">
        <v>6152</v>
      </c>
      <c r="E63" s="28">
        <v>4.9396593947471958E-2</v>
      </c>
      <c r="F63" s="291">
        <v>1317</v>
      </c>
      <c r="G63" s="28">
        <v>1.0179474099151323E-2</v>
      </c>
    </row>
    <row r="64" spans="1:7" x14ac:dyDescent="0.2">
      <c r="A64" s="290"/>
      <c r="B64" s="17">
        <v>43770</v>
      </c>
      <c r="C64" s="63">
        <v>131903</v>
      </c>
      <c r="D64" s="291">
        <v>6123</v>
      </c>
      <c r="E64" s="28">
        <v>4.8680235331531242E-2</v>
      </c>
      <c r="F64" s="291">
        <v>1208</v>
      </c>
      <c r="G64" s="28">
        <v>9.2428937602815724E-3</v>
      </c>
    </row>
    <row r="65" spans="1:7" x14ac:dyDescent="0.2">
      <c r="A65" s="290"/>
      <c r="B65" s="17">
        <v>43800</v>
      </c>
      <c r="C65" s="63">
        <v>130985</v>
      </c>
      <c r="D65" s="291">
        <v>5476</v>
      </c>
      <c r="E65" s="28">
        <v>4.36303372666502E-2</v>
      </c>
      <c r="F65" s="291">
        <v>-918</v>
      </c>
      <c r="G65" s="28">
        <v>-6.9596597499677797E-3</v>
      </c>
    </row>
    <row r="66" spans="1:7" x14ac:dyDescent="0.2">
      <c r="A66" s="290">
        <v>43831</v>
      </c>
      <c r="B66" s="17">
        <v>43831</v>
      </c>
      <c r="C66" s="63">
        <v>130255</v>
      </c>
      <c r="D66" s="291">
        <v>4741</v>
      </c>
      <c r="E66" s="28">
        <v>3.7772678745000558E-2</v>
      </c>
      <c r="F66" s="291">
        <v>-730</v>
      </c>
      <c r="G66" s="28">
        <v>-5.5731572317440931E-3</v>
      </c>
    </row>
    <row r="67" spans="1:7" x14ac:dyDescent="0.2">
      <c r="A67" s="290"/>
      <c r="B67" s="17">
        <v>43862</v>
      </c>
      <c r="C67" s="63">
        <v>131946</v>
      </c>
      <c r="D67" s="291">
        <v>5176</v>
      </c>
      <c r="E67" s="28">
        <v>4.0829849333438507E-2</v>
      </c>
      <c r="F67" s="291">
        <v>1691</v>
      </c>
      <c r="G67" s="28">
        <v>1.298222716978235E-2</v>
      </c>
    </row>
    <row r="68" spans="1:7" x14ac:dyDescent="0.2">
      <c r="A68" s="290"/>
      <c r="B68" s="17">
        <v>43891</v>
      </c>
      <c r="C68" s="63">
        <v>127827</v>
      </c>
      <c r="D68" s="291">
        <v>321</v>
      </c>
      <c r="E68" s="28">
        <v>2.5175285868900285E-3</v>
      </c>
      <c r="F68" s="291">
        <v>-4119</v>
      </c>
      <c r="G68" s="28">
        <v>-3.1217316174798782E-2</v>
      </c>
    </row>
    <row r="69" spans="1:7" x14ac:dyDescent="0.2">
      <c r="A69" s="290"/>
      <c r="B69" s="17">
        <v>43922</v>
      </c>
      <c r="C69" s="63">
        <v>117956</v>
      </c>
      <c r="D69" s="291">
        <v>-10881</v>
      </c>
      <c r="E69" s="28">
        <v>-8.4455552364615757E-2</v>
      </c>
      <c r="F69" s="291">
        <v>-9871</v>
      </c>
      <c r="G69" s="28">
        <v>-7.7221557260985549E-2</v>
      </c>
    </row>
    <row r="70" spans="1:7" x14ac:dyDescent="0.2">
      <c r="A70" s="290"/>
      <c r="B70" s="17">
        <v>43952</v>
      </c>
      <c r="C70" s="63">
        <v>113515</v>
      </c>
      <c r="D70" s="291">
        <v>-15091</v>
      </c>
      <c r="E70" s="28">
        <v>-0.1173428922445298</v>
      </c>
      <c r="F70" s="291">
        <v>-4441</v>
      </c>
      <c r="G70" s="28">
        <v>-3.7649632066194177E-2</v>
      </c>
    </row>
    <row r="71" spans="1:7" x14ac:dyDescent="0.2">
      <c r="A71" s="290"/>
      <c r="B71" s="17">
        <v>43983</v>
      </c>
      <c r="C71" s="63">
        <v>110253</v>
      </c>
      <c r="D71" s="291">
        <v>-19225</v>
      </c>
      <c r="E71" s="28">
        <v>-0.148480822996957</v>
      </c>
      <c r="F71" s="291">
        <v>-3262</v>
      </c>
      <c r="G71" s="28">
        <v>-2.8736290358102455E-2</v>
      </c>
    </row>
    <row r="72" spans="1:7" x14ac:dyDescent="0.2">
      <c r="A72" s="290"/>
      <c r="B72" s="17">
        <v>44013</v>
      </c>
      <c r="C72" s="63">
        <v>110007</v>
      </c>
      <c r="D72" s="291">
        <v>-20717</v>
      </c>
      <c r="E72" s="28">
        <v>-0.15847893271319727</v>
      </c>
      <c r="F72" s="291">
        <v>-246</v>
      </c>
      <c r="G72" s="28">
        <v>-2.2312318032162389E-3</v>
      </c>
    </row>
    <row r="73" spans="1:7" x14ac:dyDescent="0.2">
      <c r="A73" s="290"/>
      <c r="B73" s="17">
        <v>44044</v>
      </c>
      <c r="C73" s="63">
        <v>109718</v>
      </c>
      <c r="D73" s="291">
        <v>-19433</v>
      </c>
      <c r="E73" s="28">
        <v>-0.15046728248329475</v>
      </c>
      <c r="F73" s="291">
        <v>-289</v>
      </c>
      <c r="G73" s="28">
        <v>-2.6271055478287743E-3</v>
      </c>
    </row>
    <row r="74" spans="1:7" x14ac:dyDescent="0.2">
      <c r="A74" s="290"/>
      <c r="B74" s="17">
        <v>44075</v>
      </c>
      <c r="C74" s="63">
        <v>109645</v>
      </c>
      <c r="D74" s="291">
        <v>-19733</v>
      </c>
      <c r="E74" s="28">
        <v>-0.15252206712114888</v>
      </c>
      <c r="F74" s="291">
        <v>-73</v>
      </c>
      <c r="G74" s="28">
        <v>-6.6534205873238666E-4</v>
      </c>
    </row>
    <row r="75" spans="1:7" x14ac:dyDescent="0.2">
      <c r="A75" s="290"/>
      <c r="B75" s="17">
        <v>44105</v>
      </c>
      <c r="C75" s="63">
        <v>111091</v>
      </c>
      <c r="D75" s="291">
        <v>-19604</v>
      </c>
      <c r="E75" s="28">
        <v>-0.14999808714947013</v>
      </c>
      <c r="F75" s="291">
        <v>1446</v>
      </c>
      <c r="G75" s="28">
        <v>1.3188015869396689E-2</v>
      </c>
    </row>
    <row r="76" spans="1:7" x14ac:dyDescent="0.2">
      <c r="A76" s="290"/>
      <c r="B76" s="17">
        <v>44136</v>
      </c>
      <c r="C76" s="63">
        <v>112630</v>
      </c>
      <c r="D76" s="291">
        <v>-19273</v>
      </c>
      <c r="E76" s="28">
        <v>-0.14611494810580503</v>
      </c>
      <c r="F76" s="291">
        <v>1539</v>
      </c>
      <c r="G76" s="28">
        <v>1.3853507484854758E-2</v>
      </c>
    </row>
    <row r="77" spans="1:7" x14ac:dyDescent="0.2">
      <c r="A77" s="290"/>
      <c r="B77" s="17">
        <v>44166</v>
      </c>
      <c r="C77" s="63">
        <v>112226</v>
      </c>
      <c r="D77" s="291">
        <v>-18759</v>
      </c>
      <c r="E77" s="28">
        <v>-0.14321487193190061</v>
      </c>
      <c r="F77" s="291">
        <v>-404</v>
      </c>
      <c r="G77" s="28">
        <v>-3.5869661724229778E-3</v>
      </c>
    </row>
    <row r="78" spans="1:7" x14ac:dyDescent="0.2">
      <c r="A78" s="290">
        <v>44197</v>
      </c>
      <c r="B78" s="17">
        <v>44197</v>
      </c>
      <c r="C78" s="63">
        <v>110277</v>
      </c>
      <c r="D78" s="291">
        <v>-19978</v>
      </c>
      <c r="E78" s="28">
        <v>-0.15337607001650608</v>
      </c>
      <c r="F78" s="291">
        <v>-1949</v>
      </c>
      <c r="G78" s="28">
        <v>-1.7366742109671554E-2</v>
      </c>
    </row>
    <row r="79" spans="1:7" x14ac:dyDescent="0.2">
      <c r="A79" s="290"/>
      <c r="B79" s="17">
        <v>44228</v>
      </c>
      <c r="C79" s="63">
        <v>109926</v>
      </c>
      <c r="D79" s="291">
        <v>-22020</v>
      </c>
      <c r="E79" s="28">
        <v>-0.16688645354917922</v>
      </c>
      <c r="F79" s="291">
        <v>-351</v>
      </c>
      <c r="G79" s="28">
        <v>-3.1828939851464948E-3</v>
      </c>
    </row>
    <row r="80" spans="1:7" x14ac:dyDescent="0.2">
      <c r="A80" s="290"/>
      <c r="B80" s="17">
        <v>44256</v>
      </c>
      <c r="C80" s="63">
        <v>110564</v>
      </c>
      <c r="D80" s="291">
        <v>-17263</v>
      </c>
      <c r="E80" s="28">
        <v>-0.1350497156312829</v>
      </c>
      <c r="F80" s="291">
        <v>638</v>
      </c>
      <c r="G80" s="28">
        <v>5.8039044448083259E-3</v>
      </c>
    </row>
    <row r="81" spans="1:7" x14ac:dyDescent="0.2">
      <c r="A81" s="290"/>
      <c r="B81" s="17">
        <v>44287</v>
      </c>
      <c r="C81" s="63">
        <v>111454</v>
      </c>
      <c r="D81" s="291">
        <v>-6502</v>
      </c>
      <c r="E81" s="28">
        <v>-5.5122248974193766E-2</v>
      </c>
      <c r="F81" s="291">
        <v>890</v>
      </c>
      <c r="G81" s="28">
        <v>8.0496364096812704E-3</v>
      </c>
    </row>
    <row r="82" spans="1:7" x14ac:dyDescent="0.2">
      <c r="A82" s="290"/>
      <c r="B82" s="17">
        <v>44317</v>
      </c>
      <c r="C82" s="63">
        <v>112774</v>
      </c>
      <c r="D82" s="291">
        <v>-741</v>
      </c>
      <c r="E82" s="28">
        <v>-6.527771660133022E-3</v>
      </c>
      <c r="F82" s="291">
        <v>1320</v>
      </c>
      <c r="G82" s="28">
        <v>1.1843451109874926E-2</v>
      </c>
    </row>
    <row r="83" spans="1:7" x14ac:dyDescent="0.2">
      <c r="A83" s="290"/>
      <c r="B83" s="17">
        <v>44348</v>
      </c>
      <c r="C83" s="63">
        <v>117956</v>
      </c>
      <c r="D83" s="291">
        <v>7703</v>
      </c>
      <c r="E83" s="28">
        <v>6.9866579594206057E-2</v>
      </c>
      <c r="F83" s="291">
        <v>5182</v>
      </c>
      <c r="G83" s="28">
        <v>4.5950307695036087E-2</v>
      </c>
    </row>
    <row r="84" spans="1:7" x14ac:dyDescent="0.2">
      <c r="A84" s="290"/>
      <c r="B84" s="17">
        <v>44378</v>
      </c>
      <c r="C84" s="63">
        <v>123830</v>
      </c>
      <c r="D84" s="291">
        <v>13823</v>
      </c>
      <c r="E84" s="28">
        <v>0.12565564009563027</v>
      </c>
      <c r="F84" s="291">
        <v>5874</v>
      </c>
      <c r="G84" s="28">
        <v>4.9798229848418057E-2</v>
      </c>
    </row>
    <row r="85" spans="1:7" x14ac:dyDescent="0.2">
      <c r="A85" s="290"/>
      <c r="B85" s="17">
        <v>44409</v>
      </c>
      <c r="C85" s="63">
        <v>122663</v>
      </c>
      <c r="D85" s="291">
        <v>12945</v>
      </c>
      <c r="E85" s="28">
        <v>0.11798428699028418</v>
      </c>
      <c r="F85" s="291">
        <v>-1167</v>
      </c>
      <c r="G85" s="28">
        <v>-9.4242106113219745E-3</v>
      </c>
    </row>
    <row r="86" spans="1:7" x14ac:dyDescent="0.2">
      <c r="A86" s="290"/>
      <c r="B86" s="17">
        <v>44440</v>
      </c>
      <c r="C86" s="63">
        <v>121731</v>
      </c>
      <c r="D86" s="291">
        <v>12086</v>
      </c>
      <c r="E86" s="28">
        <v>0.1102284645902686</v>
      </c>
      <c r="F86" s="291">
        <v>-932</v>
      </c>
      <c r="G86" s="28">
        <v>-7.5980532026772539E-3</v>
      </c>
    </row>
    <row r="87" spans="1:7" x14ac:dyDescent="0.2">
      <c r="A87" s="290"/>
      <c r="B87" s="17">
        <v>44470</v>
      </c>
      <c r="C87" s="63">
        <v>123708</v>
      </c>
      <c r="D87" s="291">
        <v>12617</v>
      </c>
      <c r="E87" s="28">
        <v>0.1135735568137833</v>
      </c>
      <c r="F87" s="291">
        <v>1977</v>
      </c>
      <c r="G87" s="28">
        <v>1.6240727505729847E-2</v>
      </c>
    </row>
    <row r="88" spans="1:7" x14ac:dyDescent="0.2">
      <c r="A88" s="290"/>
      <c r="B88" s="17">
        <v>44501</v>
      </c>
      <c r="C88" s="63">
        <v>126082</v>
      </c>
      <c r="D88" s="291">
        <v>13452</v>
      </c>
      <c r="E88" s="28">
        <v>0.11943531918671757</v>
      </c>
      <c r="F88" s="291">
        <v>2374</v>
      </c>
      <c r="G88" s="28">
        <v>1.9190351472823098E-2</v>
      </c>
    </row>
    <row r="89" spans="1:7" x14ac:dyDescent="0.2">
      <c r="A89" s="290"/>
      <c r="B89" s="17">
        <v>44531</v>
      </c>
      <c r="C89" s="63">
        <v>126998</v>
      </c>
      <c r="D89" s="291">
        <v>14772</v>
      </c>
      <c r="E89" s="28">
        <v>0.13162725215190776</v>
      </c>
      <c r="F89" s="291">
        <v>916</v>
      </c>
      <c r="G89" s="28">
        <v>7.2651131803112261E-3</v>
      </c>
    </row>
    <row r="90" spans="1:7" x14ac:dyDescent="0.2">
      <c r="A90" s="290">
        <v>44562</v>
      </c>
      <c r="B90" s="17">
        <v>44562</v>
      </c>
      <c r="C90" s="63">
        <v>127062</v>
      </c>
      <c r="D90" s="291">
        <v>16785</v>
      </c>
      <c r="E90" s="28">
        <v>0.15220762262303109</v>
      </c>
      <c r="F90" s="291">
        <v>64</v>
      </c>
      <c r="G90" s="28">
        <v>5.0394494401486637E-4</v>
      </c>
    </row>
    <row r="91" spans="1:7" x14ac:dyDescent="0.2">
      <c r="A91" s="290"/>
      <c r="B91" s="17">
        <v>44593</v>
      </c>
      <c r="C91" s="63">
        <v>128939</v>
      </c>
      <c r="D91" s="291">
        <v>19013</v>
      </c>
      <c r="E91" s="28">
        <v>0.17296181067263433</v>
      </c>
      <c r="F91" s="291">
        <v>1877</v>
      </c>
      <c r="G91" s="28">
        <v>1.4772315877288254E-2</v>
      </c>
    </row>
    <row r="92" spans="1:7" x14ac:dyDescent="0.2">
      <c r="A92" s="290"/>
      <c r="B92" s="17">
        <v>44621</v>
      </c>
      <c r="C92" s="63">
        <v>129615</v>
      </c>
      <c r="D92" s="291">
        <v>19051</v>
      </c>
      <c r="E92" s="28">
        <v>0.17230744184363808</v>
      </c>
      <c r="F92" s="291">
        <v>676</v>
      </c>
      <c r="G92" s="28">
        <v>5.242789225913029E-3</v>
      </c>
    </row>
    <row r="93" spans="1:7" x14ac:dyDescent="0.2">
      <c r="B93" s="17">
        <v>44287</v>
      </c>
      <c r="C93" s="63">
        <v>130420</v>
      </c>
      <c r="D93" s="291">
        <v>18966</v>
      </c>
      <c r="E93" s="28">
        <v>0.17016885890143019</v>
      </c>
      <c r="F93" s="291">
        <v>805</v>
      </c>
      <c r="G93" s="28">
        <v>6.2107009219611927E-3</v>
      </c>
    </row>
    <row r="94" spans="1:7" x14ac:dyDescent="0.2">
      <c r="B94" s="17">
        <v>43952</v>
      </c>
      <c r="C94" s="63">
        <v>131075</v>
      </c>
      <c r="D94" s="288">
        <v>18301</v>
      </c>
      <c r="E94" s="28">
        <v>0.16228031283806552</v>
      </c>
      <c r="F94" s="288">
        <v>655</v>
      </c>
      <c r="G94" s="28">
        <v>5.0222358533967186E-3</v>
      </c>
    </row>
    <row r="95" spans="1:7" x14ac:dyDescent="0.2">
      <c r="B95" s="18" t="s">
        <v>694</v>
      </c>
      <c r="C95" s="63">
        <v>132748</v>
      </c>
      <c r="D95" s="288">
        <v>14792</v>
      </c>
      <c r="E95" s="28">
        <v>0.12540269252941774</v>
      </c>
      <c r="F95" s="288">
        <v>1673</v>
      </c>
      <c r="G95" s="28">
        <v>1.2763684913217624E-2</v>
      </c>
    </row>
    <row r="96" spans="1:7" x14ac:dyDescent="0.2">
      <c r="B96" s="19" t="s">
        <v>695</v>
      </c>
      <c r="C96" s="63">
        <v>133487</v>
      </c>
      <c r="D96" s="291">
        <v>9657</v>
      </c>
      <c r="E96" s="28">
        <v>7.7985948477751865E-2</v>
      </c>
      <c r="F96" s="291">
        <v>739</v>
      </c>
      <c r="G96" s="28">
        <v>5.5669388616024218E-3</v>
      </c>
    </row>
    <row r="97" spans="1:7" x14ac:dyDescent="0.2">
      <c r="B97" s="19" t="s">
        <v>696</v>
      </c>
      <c r="C97" s="63">
        <v>133842</v>
      </c>
      <c r="D97" s="291">
        <f t="shared" ref="D97:D102" si="0">C97-C85</f>
        <v>11179</v>
      </c>
      <c r="E97" s="28">
        <f t="shared" ref="E97:E102" si="1">C97/C85-1</f>
        <v>9.1135876344129896E-2</v>
      </c>
      <c r="F97" s="291">
        <f t="shared" ref="F97:F102" si="2">C97-C96</f>
        <v>355</v>
      </c>
      <c r="G97" s="28">
        <f t="shared" ref="G97:G102" si="3">C97/C96-1</f>
        <v>2.659435001161059E-3</v>
      </c>
    </row>
    <row r="98" spans="1:7" x14ac:dyDescent="0.2">
      <c r="B98" s="64">
        <v>44440</v>
      </c>
      <c r="C98" s="22">
        <v>135056</v>
      </c>
      <c r="D98" s="291">
        <f t="shared" si="0"/>
        <v>13325</v>
      </c>
      <c r="E98" s="28">
        <f t="shared" si="1"/>
        <v>0.1094626676853061</v>
      </c>
      <c r="F98" s="291">
        <f t="shared" si="2"/>
        <v>1214</v>
      </c>
      <c r="G98" s="28">
        <f t="shared" si="3"/>
        <v>9.0703964375906665E-3</v>
      </c>
    </row>
    <row r="99" spans="1:7" x14ac:dyDescent="0.2">
      <c r="B99" s="64">
        <v>44470</v>
      </c>
      <c r="C99" s="65">
        <v>137270</v>
      </c>
      <c r="D99" s="291">
        <f t="shared" si="0"/>
        <v>13562</v>
      </c>
      <c r="E99" s="28">
        <f t="shared" si="1"/>
        <v>0.10962912665308622</v>
      </c>
      <c r="F99" s="291">
        <f t="shared" si="2"/>
        <v>2214</v>
      </c>
      <c r="G99" s="28">
        <f t="shared" si="3"/>
        <v>1.6393199857836827E-2</v>
      </c>
    </row>
    <row r="100" spans="1:7" x14ac:dyDescent="0.2">
      <c r="B100" s="8" t="s">
        <v>702</v>
      </c>
      <c r="C100" s="63">
        <v>139180</v>
      </c>
      <c r="D100" s="291">
        <f t="shared" si="0"/>
        <v>13098</v>
      </c>
      <c r="E100" s="28">
        <f t="shared" si="1"/>
        <v>0.1038847734014372</v>
      </c>
      <c r="F100" s="291">
        <f t="shared" si="2"/>
        <v>1910</v>
      </c>
      <c r="G100" s="28">
        <f t="shared" si="3"/>
        <v>1.391418372550457E-2</v>
      </c>
    </row>
    <row r="101" spans="1:7" x14ac:dyDescent="0.2">
      <c r="B101" s="8" t="s">
        <v>704</v>
      </c>
      <c r="C101" s="63">
        <v>138762</v>
      </c>
      <c r="D101" s="291">
        <f t="shared" si="0"/>
        <v>11764</v>
      </c>
      <c r="E101" s="28">
        <f t="shared" si="1"/>
        <v>9.2631380021732657E-2</v>
      </c>
      <c r="F101" s="291">
        <f t="shared" si="2"/>
        <v>-418</v>
      </c>
      <c r="G101" s="28">
        <f t="shared" si="3"/>
        <v>-3.0033050725678523E-3</v>
      </c>
    </row>
    <row r="102" spans="1:7" x14ac:dyDescent="0.2">
      <c r="A102" s="288">
        <v>2023</v>
      </c>
      <c r="B102" s="8" t="s">
        <v>1153</v>
      </c>
      <c r="C102" s="63">
        <v>138891</v>
      </c>
      <c r="D102" s="291">
        <f t="shared" si="0"/>
        <v>11829</v>
      </c>
      <c r="E102" s="28">
        <f t="shared" si="1"/>
        <v>9.3096283704018568E-2</v>
      </c>
      <c r="F102" s="291">
        <f t="shared" si="2"/>
        <v>129</v>
      </c>
      <c r="G102" s="28">
        <f t="shared" si="3"/>
        <v>9.2964932762562569E-4</v>
      </c>
    </row>
    <row r="103" spans="1:7" x14ac:dyDescent="0.2">
      <c r="B103" s="8" t="s">
        <v>687</v>
      </c>
      <c r="C103" s="63">
        <v>140132</v>
      </c>
      <c r="D103" s="291">
        <f t="shared" ref="D103" si="4">C103-C91</f>
        <v>11193</v>
      </c>
      <c r="E103" s="28">
        <f t="shared" ref="E103" si="5">C103/C91-1</f>
        <v>8.680849083675235E-2</v>
      </c>
      <c r="F103" s="291">
        <f t="shared" ref="F103" si="6">C103-C102</f>
        <v>1241</v>
      </c>
      <c r="G103" s="28">
        <f t="shared" ref="G103" si="7">C103/C102-1</f>
        <v>8.9350641870242775E-3</v>
      </c>
    </row>
    <row r="104" spans="1:7" x14ac:dyDescent="0.2">
      <c r="B104" s="8"/>
    </row>
    <row r="105" spans="1:7" x14ac:dyDescent="0.2">
      <c r="B105" s="8"/>
    </row>
    <row r="106" spans="1:7" x14ac:dyDescent="0.2">
      <c r="B106" s="8"/>
    </row>
    <row r="107" spans="1:7" x14ac:dyDescent="0.2">
      <c r="B107" s="8"/>
    </row>
    <row r="108" spans="1:7" x14ac:dyDescent="0.2">
      <c r="B108" s="8"/>
    </row>
    <row r="109" spans="1:7" x14ac:dyDescent="0.2">
      <c r="B109" s="8"/>
    </row>
    <row r="110" spans="1:7" x14ac:dyDescent="0.2">
      <c r="B110" s="8"/>
    </row>
    <row r="111" spans="1:7" x14ac:dyDescent="0.2">
      <c r="B111" s="8"/>
    </row>
    <row r="112" spans="1:7" x14ac:dyDescent="0.2">
      <c r="B112" s="8"/>
    </row>
    <row r="113" spans="2:2" x14ac:dyDescent="0.2">
      <c r="B113" s="8"/>
    </row>
    <row r="114" spans="2:2" x14ac:dyDescent="0.2">
      <c r="B114" s="8"/>
    </row>
    <row r="115" spans="2:2" x14ac:dyDescent="0.2">
      <c r="B115" s="8"/>
    </row>
    <row r="116" spans="2:2" x14ac:dyDescent="0.2">
      <c r="B116" s="8"/>
    </row>
    <row r="117" spans="2:2" x14ac:dyDescent="0.2">
      <c r="B117" s="8"/>
    </row>
    <row r="118" spans="2:2" x14ac:dyDescent="0.2">
      <c r="B118" s="8"/>
    </row>
    <row r="119" spans="2:2" x14ac:dyDescent="0.2">
      <c r="B119" s="8"/>
    </row>
    <row r="120" spans="2:2" x14ac:dyDescent="0.2">
      <c r="B120" s="8"/>
    </row>
    <row r="121" spans="2:2" x14ac:dyDescent="0.2">
      <c r="B121" s="8"/>
    </row>
    <row r="122" spans="2:2" x14ac:dyDescent="0.2">
      <c r="B122" s="8"/>
    </row>
    <row r="123" spans="2:2" x14ac:dyDescent="0.2">
      <c r="B123" s="8"/>
    </row>
    <row r="124" spans="2:2" x14ac:dyDescent="0.2">
      <c r="B124" s="8"/>
    </row>
    <row r="125" spans="2:2" x14ac:dyDescent="0.2">
      <c r="B125" s="8"/>
    </row>
    <row r="126" spans="2:2" x14ac:dyDescent="0.2">
      <c r="B126" s="8"/>
    </row>
    <row r="127" spans="2:2" x14ac:dyDescent="0.2">
      <c r="B127" s="8"/>
    </row>
    <row r="128" spans="2:2" x14ac:dyDescent="0.2">
      <c r="B128" s="8"/>
    </row>
    <row r="129" spans="2:2" x14ac:dyDescent="0.2">
      <c r="B129" s="8"/>
    </row>
    <row r="130" spans="2:2" x14ac:dyDescent="0.2">
      <c r="B130" s="8"/>
    </row>
    <row r="131" spans="2:2" x14ac:dyDescent="0.2">
      <c r="B131" s="8"/>
    </row>
    <row r="132" spans="2:2" x14ac:dyDescent="0.2">
      <c r="B132" s="8"/>
    </row>
    <row r="133" spans="2:2" x14ac:dyDescent="0.2">
      <c r="B133" s="8"/>
    </row>
    <row r="134" spans="2:2" x14ac:dyDescent="0.2">
      <c r="B134" s="8"/>
    </row>
    <row r="135" spans="2:2" x14ac:dyDescent="0.2">
      <c r="B135" s="8"/>
    </row>
    <row r="136" spans="2:2" x14ac:dyDescent="0.2">
      <c r="B136" s="8"/>
    </row>
    <row r="137" spans="2:2" x14ac:dyDescent="0.2">
      <c r="B137" s="8"/>
    </row>
    <row r="138" spans="2:2" x14ac:dyDescent="0.2">
      <c r="B138" s="8"/>
    </row>
    <row r="139" spans="2:2" x14ac:dyDescent="0.2">
      <c r="B139" s="8"/>
    </row>
    <row r="140" spans="2:2" x14ac:dyDescent="0.2">
      <c r="B140" s="8"/>
    </row>
    <row r="141" spans="2:2" x14ac:dyDescent="0.2">
      <c r="B141" s="8"/>
    </row>
    <row r="142" spans="2:2" x14ac:dyDescent="0.2">
      <c r="B142" s="8"/>
    </row>
    <row r="143" spans="2:2" x14ac:dyDescent="0.2">
      <c r="B143" s="8"/>
    </row>
    <row r="144" spans="2:2" x14ac:dyDescent="0.2">
      <c r="B144" s="8"/>
    </row>
    <row r="145" spans="2:2" x14ac:dyDescent="0.2">
      <c r="B145" s="8"/>
    </row>
    <row r="146" spans="2:2" x14ac:dyDescent="0.2">
      <c r="B146" s="8"/>
    </row>
    <row r="147" spans="2:2" x14ac:dyDescent="0.2">
      <c r="B147" s="8"/>
    </row>
    <row r="148" spans="2:2" x14ac:dyDescent="0.2">
      <c r="B148" s="8"/>
    </row>
    <row r="149" spans="2:2" x14ac:dyDescent="0.2">
      <c r="B149" s="8"/>
    </row>
    <row r="150" spans="2:2" x14ac:dyDescent="0.2">
      <c r="B150" s="8"/>
    </row>
    <row r="151" spans="2:2" x14ac:dyDescent="0.2">
      <c r="B151" s="8"/>
    </row>
    <row r="152" spans="2:2" x14ac:dyDescent="0.2">
      <c r="B152" s="8"/>
    </row>
    <row r="153" spans="2:2" x14ac:dyDescent="0.2">
      <c r="B153" s="8"/>
    </row>
    <row r="154" spans="2:2" x14ac:dyDescent="0.2">
      <c r="B154" s="8"/>
    </row>
    <row r="155" spans="2:2" x14ac:dyDescent="0.2">
      <c r="B155" s="8"/>
    </row>
    <row r="156" spans="2:2" x14ac:dyDescent="0.2">
      <c r="B156" s="8"/>
    </row>
    <row r="157" spans="2:2" x14ac:dyDescent="0.2">
      <c r="B157" s="8"/>
    </row>
    <row r="158" spans="2:2" x14ac:dyDescent="0.2">
      <c r="B158" s="8"/>
    </row>
    <row r="159" spans="2:2" x14ac:dyDescent="0.2">
      <c r="B159" s="8"/>
    </row>
    <row r="160" spans="2:2" x14ac:dyDescent="0.2">
      <c r="B160" s="8"/>
    </row>
    <row r="161" spans="2:2" x14ac:dyDescent="0.2">
      <c r="B161" s="8"/>
    </row>
    <row r="162" spans="2:2" x14ac:dyDescent="0.2">
      <c r="B162" s="8"/>
    </row>
    <row r="163" spans="2:2" x14ac:dyDescent="0.2">
      <c r="B163" s="8"/>
    </row>
    <row r="164" spans="2:2" x14ac:dyDescent="0.2">
      <c r="B164" s="8"/>
    </row>
    <row r="165" spans="2:2" x14ac:dyDescent="0.2">
      <c r="B165" s="8"/>
    </row>
    <row r="166" spans="2:2" x14ac:dyDescent="0.2">
      <c r="B166" s="8"/>
    </row>
    <row r="167" spans="2:2" x14ac:dyDescent="0.2">
      <c r="B167" s="8"/>
    </row>
    <row r="168" spans="2:2" x14ac:dyDescent="0.2">
      <c r="B168" s="8"/>
    </row>
    <row r="169" spans="2:2" x14ac:dyDescent="0.2">
      <c r="B169" s="8"/>
    </row>
    <row r="170" spans="2:2" x14ac:dyDescent="0.2">
      <c r="B170" s="8"/>
    </row>
    <row r="171" spans="2:2" x14ac:dyDescent="0.2">
      <c r="B171" s="8"/>
    </row>
    <row r="172" spans="2:2" x14ac:dyDescent="0.2">
      <c r="B172" s="8"/>
    </row>
    <row r="173" spans="2:2" x14ac:dyDescent="0.2">
      <c r="B173" s="8"/>
    </row>
    <row r="174" spans="2:2" x14ac:dyDescent="0.2">
      <c r="B174" s="8"/>
    </row>
    <row r="175" spans="2:2" x14ac:dyDescent="0.2">
      <c r="B175" s="8"/>
    </row>
    <row r="176" spans="2:2" x14ac:dyDescent="0.2">
      <c r="B176" s="8"/>
    </row>
    <row r="177" spans="2:2" x14ac:dyDescent="0.2">
      <c r="B177" s="8"/>
    </row>
    <row r="178" spans="2:2" x14ac:dyDescent="0.2">
      <c r="B178" s="8"/>
    </row>
    <row r="179" spans="2:2" x14ac:dyDescent="0.2">
      <c r="B179" s="8"/>
    </row>
    <row r="180" spans="2:2" x14ac:dyDescent="0.2">
      <c r="B180" s="8"/>
    </row>
    <row r="181" spans="2:2" x14ac:dyDescent="0.2">
      <c r="B181" s="8"/>
    </row>
    <row r="182" spans="2:2" x14ac:dyDescent="0.2">
      <c r="B182" s="8"/>
    </row>
    <row r="183" spans="2:2" x14ac:dyDescent="0.2">
      <c r="B183" s="8"/>
    </row>
    <row r="184" spans="2:2" x14ac:dyDescent="0.2">
      <c r="B184" s="8"/>
    </row>
    <row r="185" spans="2:2" x14ac:dyDescent="0.2">
      <c r="B185" s="8"/>
    </row>
    <row r="186" spans="2:2" x14ac:dyDescent="0.2">
      <c r="B186" s="8"/>
    </row>
    <row r="187" spans="2:2" x14ac:dyDescent="0.2">
      <c r="B187" s="8"/>
    </row>
    <row r="188" spans="2:2" x14ac:dyDescent="0.2">
      <c r="B188" s="8"/>
    </row>
    <row r="189" spans="2:2" x14ac:dyDescent="0.2">
      <c r="B189" s="8"/>
    </row>
    <row r="190" spans="2:2" x14ac:dyDescent="0.2">
      <c r="B190" s="8"/>
    </row>
    <row r="191" spans="2:2" x14ac:dyDescent="0.2">
      <c r="B191" s="8"/>
    </row>
    <row r="192" spans="2:2" x14ac:dyDescent="0.2">
      <c r="B192" s="8"/>
    </row>
    <row r="193" spans="2:2" x14ac:dyDescent="0.2">
      <c r="B193" s="8"/>
    </row>
    <row r="194" spans="2:2" x14ac:dyDescent="0.2">
      <c r="B194" s="8"/>
    </row>
    <row r="195" spans="2:2" x14ac:dyDescent="0.2">
      <c r="B195" s="8"/>
    </row>
    <row r="196" spans="2:2" x14ac:dyDescent="0.2">
      <c r="B196" s="8"/>
    </row>
    <row r="197" spans="2:2" x14ac:dyDescent="0.2">
      <c r="B197" s="8"/>
    </row>
    <row r="198" spans="2:2" x14ac:dyDescent="0.2">
      <c r="B198" s="8"/>
    </row>
    <row r="199" spans="2:2" x14ac:dyDescent="0.2">
      <c r="B199" s="8"/>
    </row>
    <row r="200" spans="2:2" x14ac:dyDescent="0.2">
      <c r="B200" s="8"/>
    </row>
    <row r="201" spans="2:2" x14ac:dyDescent="0.2">
      <c r="B201" s="8"/>
    </row>
    <row r="202" spans="2:2" x14ac:dyDescent="0.2">
      <c r="B202" s="8"/>
    </row>
    <row r="203" spans="2:2" x14ac:dyDescent="0.2">
      <c r="B203" s="8"/>
    </row>
    <row r="204" spans="2:2" x14ac:dyDescent="0.2">
      <c r="B204" s="8"/>
    </row>
    <row r="205" spans="2:2" x14ac:dyDescent="0.2">
      <c r="B205" s="8"/>
    </row>
    <row r="206" spans="2:2" x14ac:dyDescent="0.2">
      <c r="B206" s="8"/>
    </row>
    <row r="207" spans="2:2" x14ac:dyDescent="0.2">
      <c r="B207" s="8"/>
    </row>
    <row r="208" spans="2:2" x14ac:dyDescent="0.2">
      <c r="B208" s="8"/>
    </row>
    <row r="209" spans="2:2" x14ac:dyDescent="0.2">
      <c r="B209" s="8"/>
    </row>
    <row r="210" spans="2:2" x14ac:dyDescent="0.2">
      <c r="B210" s="8"/>
    </row>
    <row r="211" spans="2:2" x14ac:dyDescent="0.2">
      <c r="B211" s="8"/>
    </row>
    <row r="212" spans="2:2" x14ac:dyDescent="0.2">
      <c r="B212" s="8"/>
    </row>
    <row r="213" spans="2:2" x14ac:dyDescent="0.2">
      <c r="B213" s="8"/>
    </row>
    <row r="214" spans="2:2" x14ac:dyDescent="0.2">
      <c r="B214" s="8"/>
    </row>
    <row r="215" spans="2:2" x14ac:dyDescent="0.2">
      <c r="B215" s="8"/>
    </row>
    <row r="216" spans="2:2" x14ac:dyDescent="0.2">
      <c r="B216" s="8"/>
    </row>
  </sheetData>
  <mergeCells count="1">
    <mergeCell ref="H1:I1"/>
  </mergeCells>
  <hyperlinks>
    <hyperlink ref="H1:I1" location="Index!A1" display="Regresar al Índice" xr:uid="{00000000-0004-0000-5B00-000000000000}"/>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37"/>
  <dimension ref="A1:P217"/>
  <sheetViews>
    <sheetView zoomScaleNormal="100" workbookViewId="0">
      <pane xSplit="11" topLeftCell="P1" activePane="topRight" state="frozen"/>
      <selection activeCell="A2" sqref="A2"/>
      <selection pane="topRight" activeCell="A2" sqref="A2"/>
    </sheetView>
  </sheetViews>
  <sheetFormatPr baseColWidth="10" defaultColWidth="15.28515625" defaultRowHeight="12.75" x14ac:dyDescent="0.2"/>
  <cols>
    <col min="1" max="1" width="15.28515625" style="238"/>
    <col min="2" max="2" width="15.28515625" style="49"/>
    <col min="3" max="10" width="15.28515625" style="238"/>
    <col min="11" max="11" width="21.42578125" style="238" hidden="1" customWidth="1"/>
    <col min="12" max="12" width="13.85546875" style="238" hidden="1" customWidth="1"/>
    <col min="13" max="13" width="11.140625" style="238" hidden="1" customWidth="1"/>
    <col min="14" max="15" width="9.7109375" style="238" hidden="1" customWidth="1"/>
    <col min="16" max="17" width="14.5703125" style="238" customWidth="1"/>
    <col min="18" max="22" width="15.28515625" style="238" customWidth="1"/>
    <col min="23" max="16384" width="15.28515625" style="238"/>
  </cols>
  <sheetData>
    <row r="1" spans="1:16" x14ac:dyDescent="0.2">
      <c r="A1" s="107" t="s">
        <v>1741</v>
      </c>
      <c r="H1" s="409" t="s">
        <v>38</v>
      </c>
      <c r="I1" s="409"/>
      <c r="O1" s="435"/>
      <c r="P1" s="435"/>
    </row>
    <row r="2" spans="1:16" x14ac:dyDescent="0.2">
      <c r="A2" s="238" t="s">
        <v>152</v>
      </c>
    </row>
    <row r="5" spans="1:16" x14ac:dyDescent="0.2">
      <c r="A5" s="238" t="s">
        <v>300</v>
      </c>
      <c r="B5" s="10" t="s">
        <v>301</v>
      </c>
      <c r="C5" s="277" t="s">
        <v>282</v>
      </c>
      <c r="D5" s="277" t="s">
        <v>302</v>
      </c>
      <c r="E5" s="277" t="s">
        <v>303</v>
      </c>
      <c r="F5" s="277" t="s">
        <v>304</v>
      </c>
      <c r="G5" s="277" t="s">
        <v>305</v>
      </c>
      <c r="H5" s="277" t="s">
        <v>287</v>
      </c>
      <c r="I5" s="277" t="s">
        <v>306</v>
      </c>
    </row>
    <row r="6" spans="1:16" x14ac:dyDescent="0.2">
      <c r="A6" s="238">
        <v>2013</v>
      </c>
      <c r="B6" s="9">
        <v>70246</v>
      </c>
      <c r="C6" s="278">
        <v>282499</v>
      </c>
      <c r="D6" s="278">
        <v>98394</v>
      </c>
      <c r="E6" s="278">
        <v>9369</v>
      </c>
      <c r="F6" s="278">
        <v>347298</v>
      </c>
      <c r="G6" s="278">
        <v>3034</v>
      </c>
      <c r="H6" s="278">
        <v>523456</v>
      </c>
      <c r="I6" s="278">
        <v>62952</v>
      </c>
      <c r="K6" s="282" t="s">
        <v>307</v>
      </c>
      <c r="L6" s="277" t="s">
        <v>1214</v>
      </c>
      <c r="M6" s="277" t="s">
        <v>1246</v>
      </c>
    </row>
    <row r="7" spans="1:16" x14ac:dyDescent="0.2">
      <c r="A7" s="238">
        <v>2014</v>
      </c>
      <c r="B7" s="9">
        <v>77509</v>
      </c>
      <c r="C7" s="278">
        <v>295797</v>
      </c>
      <c r="D7" s="278">
        <v>107248</v>
      </c>
      <c r="E7" s="278">
        <v>9548</v>
      </c>
      <c r="F7" s="278">
        <v>363344</v>
      </c>
      <c r="G7" s="278">
        <v>2860</v>
      </c>
      <c r="H7" s="278">
        <v>540644</v>
      </c>
      <c r="I7" s="278">
        <v>66390</v>
      </c>
      <c r="K7" s="282" t="s">
        <v>301</v>
      </c>
      <c r="L7" s="238">
        <v>118708</v>
      </c>
      <c r="M7" s="238">
        <v>125411</v>
      </c>
      <c r="N7" s="46">
        <f>M7/$M$15</f>
        <v>6.4271935614804002E-2</v>
      </c>
      <c r="O7" s="285"/>
    </row>
    <row r="8" spans="1:16" x14ac:dyDescent="0.2">
      <c r="A8" s="238">
        <v>2015</v>
      </c>
      <c r="B8" s="9">
        <v>82606</v>
      </c>
      <c r="C8" s="278">
        <v>312586</v>
      </c>
      <c r="D8" s="278">
        <v>119587</v>
      </c>
      <c r="E8" s="278">
        <v>9329</v>
      </c>
      <c r="F8" s="278">
        <v>385457</v>
      </c>
      <c r="G8" s="278">
        <v>2875</v>
      </c>
      <c r="H8" s="278">
        <v>551836</v>
      </c>
      <c r="I8" s="278">
        <v>70979</v>
      </c>
      <c r="K8" s="282" t="s">
        <v>282</v>
      </c>
      <c r="L8" s="238">
        <v>399607</v>
      </c>
      <c r="M8" s="238">
        <v>397405</v>
      </c>
      <c r="N8" s="46">
        <f t="shared" ref="N8:N14" si="0">M8/$M$15</f>
        <v>0.20366625394105131</v>
      </c>
      <c r="O8" s="285"/>
    </row>
    <row r="9" spans="1:16" x14ac:dyDescent="0.2">
      <c r="A9" s="238">
        <v>2016</v>
      </c>
      <c r="B9" s="9">
        <v>89558</v>
      </c>
      <c r="C9" s="278">
        <v>334254</v>
      </c>
      <c r="D9" s="278">
        <v>130890</v>
      </c>
      <c r="E9" s="278">
        <v>9329</v>
      </c>
      <c r="F9" s="278">
        <v>407270</v>
      </c>
      <c r="G9" s="278">
        <v>3040</v>
      </c>
      <c r="H9" s="278">
        <v>575641</v>
      </c>
      <c r="I9" s="278">
        <v>74255</v>
      </c>
      <c r="K9" s="282" t="s">
        <v>302</v>
      </c>
      <c r="L9" s="238">
        <v>145346</v>
      </c>
      <c r="M9" s="238">
        <v>148827</v>
      </c>
      <c r="N9" s="46">
        <f t="shared" si="0"/>
        <v>7.6272411205910454E-2</v>
      </c>
      <c r="O9" s="285"/>
    </row>
    <row r="10" spans="1:16" x14ac:dyDescent="0.2">
      <c r="A10" s="238">
        <v>2017</v>
      </c>
      <c r="B10" s="9">
        <v>96726</v>
      </c>
      <c r="C10" s="278">
        <v>343480</v>
      </c>
      <c r="D10" s="278">
        <v>144472</v>
      </c>
      <c r="E10" s="278">
        <v>9194</v>
      </c>
      <c r="F10" s="278">
        <v>435724</v>
      </c>
      <c r="G10" s="278">
        <v>3204</v>
      </c>
      <c r="H10" s="278">
        <v>605107</v>
      </c>
      <c r="I10" s="278">
        <v>79961</v>
      </c>
      <c r="K10" s="282" t="s">
        <v>303</v>
      </c>
      <c r="L10" s="238">
        <v>9814</v>
      </c>
      <c r="M10" s="238">
        <v>9847</v>
      </c>
      <c r="N10" s="46">
        <f t="shared" si="0"/>
        <v>5.0464931305784578E-3</v>
      </c>
      <c r="O10" s="285"/>
    </row>
    <row r="11" spans="1:16" x14ac:dyDescent="0.2">
      <c r="A11" s="238">
        <v>2018</v>
      </c>
      <c r="B11" s="9">
        <v>104065</v>
      </c>
      <c r="C11" s="278">
        <v>354114</v>
      </c>
      <c r="D11" s="278">
        <v>141254</v>
      </c>
      <c r="E11" s="278">
        <v>9458</v>
      </c>
      <c r="F11" s="278">
        <v>452017</v>
      </c>
      <c r="G11" s="278">
        <v>2703</v>
      </c>
      <c r="H11" s="278">
        <v>614655</v>
      </c>
      <c r="I11" s="278">
        <v>82734</v>
      </c>
      <c r="K11" s="282" t="s">
        <v>304</v>
      </c>
      <c r="L11" s="238">
        <v>508146</v>
      </c>
      <c r="M11" s="238">
        <v>512903</v>
      </c>
      <c r="N11" s="46">
        <f t="shared" si="0"/>
        <v>0.26285787205779254</v>
      </c>
      <c r="O11" s="285"/>
    </row>
    <row r="12" spans="1:16" x14ac:dyDescent="0.2">
      <c r="A12" s="238">
        <v>2019</v>
      </c>
      <c r="B12" s="9">
        <v>109333</v>
      </c>
      <c r="C12" s="278">
        <v>363625</v>
      </c>
      <c r="D12" s="278">
        <v>141943</v>
      </c>
      <c r="E12" s="278">
        <v>9697</v>
      </c>
      <c r="F12" s="278">
        <v>458198</v>
      </c>
      <c r="G12" s="278">
        <v>2683</v>
      </c>
      <c r="H12" s="278">
        <v>640252</v>
      </c>
      <c r="I12" s="278">
        <v>86968</v>
      </c>
      <c r="K12" s="282" t="s">
        <v>305</v>
      </c>
      <c r="L12" s="238">
        <v>2500</v>
      </c>
      <c r="M12" s="238">
        <v>2580</v>
      </c>
      <c r="N12" s="46">
        <f t="shared" si="0"/>
        <v>1.322225274387369E-3</v>
      </c>
      <c r="O12" s="285"/>
    </row>
    <row r="13" spans="1:16" x14ac:dyDescent="0.2">
      <c r="A13" s="238">
        <v>2020</v>
      </c>
      <c r="B13" s="9">
        <v>111767</v>
      </c>
      <c r="C13" s="278">
        <v>366999</v>
      </c>
      <c r="D13" s="278">
        <v>133149</v>
      </c>
      <c r="E13" s="278">
        <v>9984</v>
      </c>
      <c r="F13" s="278">
        <v>452541</v>
      </c>
      <c r="G13" s="278">
        <v>2738</v>
      </c>
      <c r="H13" s="278">
        <v>614772</v>
      </c>
      <c r="I13" s="278">
        <v>88417</v>
      </c>
      <c r="J13" s="278"/>
      <c r="K13" s="282" t="s">
        <v>287</v>
      </c>
      <c r="L13" s="238">
        <v>644397</v>
      </c>
      <c r="M13" s="238">
        <v>649778</v>
      </c>
      <c r="N13" s="46">
        <f t="shared" si="0"/>
        <v>0.33300499780654103</v>
      </c>
      <c r="O13" s="285"/>
    </row>
    <row r="14" spans="1:16" x14ac:dyDescent="0.2">
      <c r="A14" s="238">
        <v>2021</v>
      </c>
      <c r="B14" s="9">
        <v>116251</v>
      </c>
      <c r="C14" s="278">
        <v>388949</v>
      </c>
      <c r="D14" s="278">
        <v>134547</v>
      </c>
      <c r="E14" s="278">
        <v>9393</v>
      </c>
      <c r="F14" s="278">
        <v>480660</v>
      </c>
      <c r="G14" s="278">
        <v>2624</v>
      </c>
      <c r="H14" s="278">
        <v>620320</v>
      </c>
      <c r="I14" s="278">
        <v>97255</v>
      </c>
      <c r="J14" s="62"/>
      <c r="K14" s="282" t="s">
        <v>306</v>
      </c>
      <c r="L14" s="238">
        <v>104444</v>
      </c>
      <c r="M14" s="238">
        <v>104505</v>
      </c>
      <c r="N14" s="46">
        <f t="shared" si="0"/>
        <v>5.3557810968934881E-2</v>
      </c>
      <c r="O14" s="285"/>
    </row>
    <row r="15" spans="1:16" x14ac:dyDescent="0.2">
      <c r="A15" s="280">
        <v>2022</v>
      </c>
      <c r="B15" s="9">
        <v>118708</v>
      </c>
      <c r="C15" s="278">
        <v>399607</v>
      </c>
      <c r="D15" s="278">
        <v>145346</v>
      </c>
      <c r="E15" s="278">
        <v>9814</v>
      </c>
      <c r="F15" s="278">
        <v>508146</v>
      </c>
      <c r="G15" s="278">
        <v>2500</v>
      </c>
      <c r="H15" s="278">
        <v>644397</v>
      </c>
      <c r="I15" s="278">
        <v>104444</v>
      </c>
      <c r="K15" s="282" t="s">
        <v>308</v>
      </c>
      <c r="L15" s="238">
        <f>SUM(L7:L14)</f>
        <v>1932962</v>
      </c>
      <c r="M15" s="238">
        <f>SUM(M7:M14)</f>
        <v>1951256</v>
      </c>
      <c r="N15" s="46">
        <f>SUM(N7:N14)</f>
        <v>1.0000000000000002</v>
      </c>
    </row>
    <row r="16" spans="1:16" x14ac:dyDescent="0.2">
      <c r="A16" s="286">
        <v>44958</v>
      </c>
      <c r="B16" s="9">
        <v>126199</v>
      </c>
      <c r="C16" s="278">
        <v>399812</v>
      </c>
      <c r="D16" s="278">
        <v>150599</v>
      </c>
      <c r="E16" s="278">
        <v>9971</v>
      </c>
      <c r="F16" s="278">
        <v>517652</v>
      </c>
      <c r="G16" s="278">
        <v>2633</v>
      </c>
      <c r="H16" s="278">
        <v>653050</v>
      </c>
      <c r="I16" s="278">
        <v>104603</v>
      </c>
      <c r="K16" s="282"/>
      <c r="N16" s="46"/>
    </row>
    <row r="17" spans="1:11" x14ac:dyDescent="0.2">
      <c r="B17" s="8"/>
    </row>
    <row r="18" spans="1:11" x14ac:dyDescent="0.2">
      <c r="A18" s="238" t="s">
        <v>1339</v>
      </c>
      <c r="B18" s="11">
        <f>B16/B15-1</f>
        <v>6.3104424301647644E-2</v>
      </c>
      <c r="C18" s="46">
        <f t="shared" ref="C18:I18" si="1">C16/C15-1</f>
        <v>5.1300402645604315E-4</v>
      </c>
      <c r="D18" s="46">
        <f t="shared" si="1"/>
        <v>3.614134547906378E-2</v>
      </c>
      <c r="E18" s="46">
        <f t="shared" si="1"/>
        <v>1.5997554513959678E-2</v>
      </c>
      <c r="F18" s="46">
        <f t="shared" si="1"/>
        <v>1.8707221940150953E-2</v>
      </c>
      <c r="G18" s="46">
        <f t="shared" si="1"/>
        <v>5.3199999999999914E-2</v>
      </c>
      <c r="H18" s="46">
        <f t="shared" si="1"/>
        <v>1.3428057548374728E-2</v>
      </c>
      <c r="I18" s="46">
        <f t="shared" si="1"/>
        <v>1.5223469036038662E-3</v>
      </c>
      <c r="J18" s="278"/>
    </row>
    <row r="19" spans="1:11" x14ac:dyDescent="0.2">
      <c r="A19" s="238" t="s">
        <v>1340</v>
      </c>
      <c r="B19" s="9">
        <f>B16-B15</f>
        <v>7491</v>
      </c>
      <c r="C19" s="278">
        <f t="shared" ref="C19:I19" si="2">C16-C15</f>
        <v>205</v>
      </c>
      <c r="D19" s="278">
        <f t="shared" si="2"/>
        <v>5253</v>
      </c>
      <c r="E19" s="278">
        <f t="shared" si="2"/>
        <v>157</v>
      </c>
      <c r="F19" s="278">
        <f t="shared" si="2"/>
        <v>9506</v>
      </c>
      <c r="G19" s="278">
        <f t="shared" si="2"/>
        <v>133</v>
      </c>
      <c r="H19" s="278">
        <f t="shared" si="2"/>
        <v>8653</v>
      </c>
      <c r="I19" s="278">
        <f t="shared" si="2"/>
        <v>159</v>
      </c>
    </row>
    <row r="20" spans="1:11" x14ac:dyDescent="0.2">
      <c r="B20" s="8"/>
      <c r="K20" s="29"/>
    </row>
    <row r="21" spans="1:11" x14ac:dyDescent="0.2">
      <c r="B21" s="8"/>
      <c r="K21" s="29"/>
    </row>
    <row r="22" spans="1:11" x14ac:dyDescent="0.2">
      <c r="B22" s="8"/>
      <c r="K22" s="29"/>
    </row>
    <row r="23" spans="1:11" x14ac:dyDescent="0.2">
      <c r="B23" s="8"/>
      <c r="K23" s="29"/>
    </row>
    <row r="24" spans="1:11" x14ac:dyDescent="0.2">
      <c r="B24" s="8"/>
      <c r="K24" s="29"/>
    </row>
    <row r="25" spans="1:11" x14ac:dyDescent="0.2">
      <c r="B25" s="8"/>
      <c r="K25" s="29"/>
    </row>
    <row r="26" spans="1:11" x14ac:dyDescent="0.2">
      <c r="B26" s="8"/>
      <c r="K26" s="29"/>
    </row>
    <row r="27" spans="1:11" x14ac:dyDescent="0.2">
      <c r="B27" s="8"/>
      <c r="K27" s="29"/>
    </row>
    <row r="28" spans="1:11" x14ac:dyDescent="0.2">
      <c r="B28" s="8"/>
      <c r="K28" s="29"/>
    </row>
    <row r="29" spans="1:11" x14ac:dyDescent="0.2">
      <c r="B29" s="8"/>
      <c r="K29" s="29"/>
    </row>
    <row r="30" spans="1:11" x14ac:dyDescent="0.2">
      <c r="B30" s="8"/>
      <c r="K30" s="287"/>
    </row>
    <row r="31" spans="1:11" x14ac:dyDescent="0.2">
      <c r="B31" s="8"/>
      <c r="K31" s="287"/>
    </row>
    <row r="32" spans="1:11" x14ac:dyDescent="0.2">
      <c r="B32" s="8"/>
    </row>
    <row r="33" spans="2:2" x14ac:dyDescent="0.2">
      <c r="B33" s="8"/>
    </row>
    <row r="34" spans="2:2" x14ac:dyDescent="0.2">
      <c r="B34" s="8"/>
    </row>
    <row r="35" spans="2:2" x14ac:dyDescent="0.2">
      <c r="B35" s="8"/>
    </row>
    <row r="36" spans="2:2" x14ac:dyDescent="0.2">
      <c r="B36" s="8"/>
    </row>
    <row r="37" spans="2:2" x14ac:dyDescent="0.2">
      <c r="B37" s="8"/>
    </row>
    <row r="38" spans="2:2" x14ac:dyDescent="0.2">
      <c r="B38" s="8"/>
    </row>
    <row r="39" spans="2:2" x14ac:dyDescent="0.2">
      <c r="B39" s="8"/>
    </row>
    <row r="40" spans="2:2" x14ac:dyDescent="0.2">
      <c r="B40" s="8"/>
    </row>
    <row r="41" spans="2:2" x14ac:dyDescent="0.2">
      <c r="B41" s="8"/>
    </row>
    <row r="42" spans="2:2" x14ac:dyDescent="0.2">
      <c r="B42" s="8"/>
    </row>
    <row r="43" spans="2:2" x14ac:dyDescent="0.2">
      <c r="B43" s="8"/>
    </row>
    <row r="44" spans="2:2" x14ac:dyDescent="0.2">
      <c r="B44" s="8"/>
    </row>
    <row r="45" spans="2:2" x14ac:dyDescent="0.2">
      <c r="B45" s="8"/>
    </row>
    <row r="46" spans="2:2" x14ac:dyDescent="0.2">
      <c r="B46" s="8"/>
    </row>
    <row r="47" spans="2:2" x14ac:dyDescent="0.2">
      <c r="B47" s="8"/>
    </row>
    <row r="48" spans="2:2" x14ac:dyDescent="0.2">
      <c r="B48" s="8"/>
    </row>
    <row r="49" spans="2:2" x14ac:dyDescent="0.2">
      <c r="B49" s="8"/>
    </row>
    <row r="50" spans="2:2" x14ac:dyDescent="0.2">
      <c r="B50" s="8"/>
    </row>
    <row r="51" spans="2:2" x14ac:dyDescent="0.2">
      <c r="B51" s="8"/>
    </row>
    <row r="52" spans="2:2" x14ac:dyDescent="0.2">
      <c r="B52" s="8"/>
    </row>
    <row r="53" spans="2:2" x14ac:dyDescent="0.2">
      <c r="B53" s="8"/>
    </row>
    <row r="54" spans="2:2" x14ac:dyDescent="0.2">
      <c r="B54" s="8"/>
    </row>
    <row r="55" spans="2:2" x14ac:dyDescent="0.2">
      <c r="B55" s="8"/>
    </row>
    <row r="56" spans="2:2" x14ac:dyDescent="0.2">
      <c r="B56" s="8"/>
    </row>
    <row r="57" spans="2:2" x14ac:dyDescent="0.2">
      <c r="B57" s="8"/>
    </row>
    <row r="58" spans="2:2" x14ac:dyDescent="0.2">
      <c r="B58" s="8"/>
    </row>
    <row r="59" spans="2:2" x14ac:dyDescent="0.2">
      <c r="B59" s="8"/>
    </row>
    <row r="60" spans="2:2" x14ac:dyDescent="0.2">
      <c r="B60" s="8"/>
    </row>
    <row r="61" spans="2:2" x14ac:dyDescent="0.2">
      <c r="B61" s="8"/>
    </row>
    <row r="62" spans="2:2" x14ac:dyDescent="0.2">
      <c r="B62" s="8"/>
    </row>
    <row r="63" spans="2:2" x14ac:dyDescent="0.2">
      <c r="B63" s="8"/>
    </row>
    <row r="64" spans="2:2" x14ac:dyDescent="0.2">
      <c r="B64" s="8"/>
    </row>
    <row r="65" spans="2:2" x14ac:dyDescent="0.2">
      <c r="B65" s="8"/>
    </row>
    <row r="66" spans="2:2" x14ac:dyDescent="0.2">
      <c r="B66" s="8"/>
    </row>
    <row r="67" spans="2:2" x14ac:dyDescent="0.2">
      <c r="B67" s="8"/>
    </row>
    <row r="68" spans="2:2" x14ac:dyDescent="0.2">
      <c r="B68" s="8"/>
    </row>
    <row r="69" spans="2:2" x14ac:dyDescent="0.2">
      <c r="B69" s="8"/>
    </row>
    <row r="70" spans="2:2" x14ac:dyDescent="0.2">
      <c r="B70" s="8"/>
    </row>
    <row r="71" spans="2:2" x14ac:dyDescent="0.2">
      <c r="B71" s="8"/>
    </row>
    <row r="72" spans="2:2" x14ac:dyDescent="0.2">
      <c r="B72" s="8"/>
    </row>
    <row r="73" spans="2:2" x14ac:dyDescent="0.2">
      <c r="B73" s="8"/>
    </row>
    <row r="74" spans="2:2" x14ac:dyDescent="0.2">
      <c r="B74" s="8"/>
    </row>
    <row r="75" spans="2:2" x14ac:dyDescent="0.2">
      <c r="B75" s="8"/>
    </row>
    <row r="76" spans="2:2" x14ac:dyDescent="0.2">
      <c r="B76" s="8"/>
    </row>
    <row r="77" spans="2:2" x14ac:dyDescent="0.2">
      <c r="B77" s="8"/>
    </row>
    <row r="78" spans="2:2" x14ac:dyDescent="0.2">
      <c r="B78" s="8"/>
    </row>
    <row r="79" spans="2:2" x14ac:dyDescent="0.2">
      <c r="B79" s="8"/>
    </row>
    <row r="80" spans="2:2" x14ac:dyDescent="0.2">
      <c r="B80" s="8"/>
    </row>
    <row r="81" spans="2:2" x14ac:dyDescent="0.2">
      <c r="B81" s="8"/>
    </row>
    <row r="82" spans="2:2" x14ac:dyDescent="0.2">
      <c r="B82" s="8"/>
    </row>
    <row r="83" spans="2:2" x14ac:dyDescent="0.2">
      <c r="B83" s="8"/>
    </row>
    <row r="84" spans="2:2" x14ac:dyDescent="0.2">
      <c r="B84" s="8"/>
    </row>
    <row r="85" spans="2:2" x14ac:dyDescent="0.2">
      <c r="B85" s="8"/>
    </row>
    <row r="86" spans="2:2" x14ac:dyDescent="0.2">
      <c r="B86" s="8"/>
    </row>
    <row r="87" spans="2:2" x14ac:dyDescent="0.2">
      <c r="B87" s="8"/>
    </row>
    <row r="88" spans="2:2" x14ac:dyDescent="0.2">
      <c r="B88" s="8"/>
    </row>
    <row r="89" spans="2:2" x14ac:dyDescent="0.2">
      <c r="B89" s="8"/>
    </row>
    <row r="90" spans="2:2" x14ac:dyDescent="0.2">
      <c r="B90" s="8"/>
    </row>
    <row r="91" spans="2:2" x14ac:dyDescent="0.2">
      <c r="B91" s="8"/>
    </row>
    <row r="92" spans="2:2" x14ac:dyDescent="0.2">
      <c r="B92" s="8"/>
    </row>
    <row r="93" spans="2:2" x14ac:dyDescent="0.2">
      <c r="B93" s="8"/>
    </row>
    <row r="94" spans="2:2" x14ac:dyDescent="0.2">
      <c r="B94" s="8"/>
    </row>
    <row r="95" spans="2:2" x14ac:dyDescent="0.2">
      <c r="B95" s="8"/>
    </row>
    <row r="96" spans="2:2" x14ac:dyDescent="0.2">
      <c r="B96" s="8"/>
    </row>
    <row r="97" spans="2:2" x14ac:dyDescent="0.2">
      <c r="B97" s="8"/>
    </row>
    <row r="98" spans="2:2" x14ac:dyDescent="0.2">
      <c r="B98" s="8"/>
    </row>
    <row r="99" spans="2:2" x14ac:dyDescent="0.2">
      <c r="B99" s="8"/>
    </row>
    <row r="100" spans="2:2" x14ac:dyDescent="0.2">
      <c r="B100" s="8"/>
    </row>
    <row r="101" spans="2:2" x14ac:dyDescent="0.2">
      <c r="B101" s="8"/>
    </row>
    <row r="102" spans="2:2" x14ac:dyDescent="0.2">
      <c r="B102" s="8"/>
    </row>
    <row r="103" spans="2:2" x14ac:dyDescent="0.2">
      <c r="B103" s="8"/>
    </row>
    <row r="104" spans="2:2" x14ac:dyDescent="0.2">
      <c r="B104" s="8"/>
    </row>
    <row r="105" spans="2:2" x14ac:dyDescent="0.2">
      <c r="B105" s="8"/>
    </row>
    <row r="106" spans="2:2" x14ac:dyDescent="0.2">
      <c r="B106" s="8"/>
    </row>
    <row r="107" spans="2:2" x14ac:dyDescent="0.2">
      <c r="B107" s="8"/>
    </row>
    <row r="108" spans="2:2" x14ac:dyDescent="0.2">
      <c r="B108" s="8"/>
    </row>
    <row r="109" spans="2:2" x14ac:dyDescent="0.2">
      <c r="B109" s="8"/>
    </row>
    <row r="110" spans="2:2" x14ac:dyDescent="0.2">
      <c r="B110" s="8"/>
    </row>
    <row r="111" spans="2:2" x14ac:dyDescent="0.2">
      <c r="B111" s="8"/>
    </row>
    <row r="112" spans="2:2" x14ac:dyDescent="0.2">
      <c r="B112" s="8"/>
    </row>
    <row r="113" spans="2:2" x14ac:dyDescent="0.2">
      <c r="B113" s="8"/>
    </row>
    <row r="114" spans="2:2" x14ac:dyDescent="0.2">
      <c r="B114" s="8"/>
    </row>
    <row r="115" spans="2:2" x14ac:dyDescent="0.2">
      <c r="B115" s="8"/>
    </row>
    <row r="116" spans="2:2" x14ac:dyDescent="0.2">
      <c r="B116" s="8"/>
    </row>
    <row r="117" spans="2:2" x14ac:dyDescent="0.2">
      <c r="B117" s="8"/>
    </row>
    <row r="118" spans="2:2" x14ac:dyDescent="0.2">
      <c r="B118" s="8"/>
    </row>
    <row r="119" spans="2:2" x14ac:dyDescent="0.2">
      <c r="B119" s="8"/>
    </row>
    <row r="120" spans="2:2" x14ac:dyDescent="0.2">
      <c r="B120" s="8"/>
    </row>
    <row r="121" spans="2:2" x14ac:dyDescent="0.2">
      <c r="B121" s="8"/>
    </row>
    <row r="122" spans="2:2" x14ac:dyDescent="0.2">
      <c r="B122" s="8"/>
    </row>
    <row r="123" spans="2:2" x14ac:dyDescent="0.2">
      <c r="B123" s="8"/>
    </row>
    <row r="124" spans="2:2" x14ac:dyDescent="0.2">
      <c r="B124" s="8"/>
    </row>
    <row r="125" spans="2:2" x14ac:dyDescent="0.2">
      <c r="B125" s="8"/>
    </row>
    <row r="126" spans="2:2" x14ac:dyDescent="0.2">
      <c r="B126" s="8"/>
    </row>
    <row r="127" spans="2:2" x14ac:dyDescent="0.2">
      <c r="B127" s="8"/>
    </row>
    <row r="128" spans="2:2" x14ac:dyDescent="0.2">
      <c r="B128" s="8"/>
    </row>
    <row r="129" spans="2:2" x14ac:dyDescent="0.2">
      <c r="B129" s="8"/>
    </row>
    <row r="130" spans="2:2" x14ac:dyDescent="0.2">
      <c r="B130" s="8"/>
    </row>
    <row r="131" spans="2:2" x14ac:dyDescent="0.2">
      <c r="B131" s="8"/>
    </row>
    <row r="132" spans="2:2" x14ac:dyDescent="0.2">
      <c r="B132" s="8"/>
    </row>
    <row r="133" spans="2:2" x14ac:dyDescent="0.2">
      <c r="B133" s="8"/>
    </row>
    <row r="134" spans="2:2" x14ac:dyDescent="0.2">
      <c r="B134" s="8"/>
    </row>
    <row r="135" spans="2:2" x14ac:dyDescent="0.2">
      <c r="B135" s="8"/>
    </row>
    <row r="136" spans="2:2" x14ac:dyDescent="0.2">
      <c r="B136" s="8"/>
    </row>
    <row r="137" spans="2:2" x14ac:dyDescent="0.2">
      <c r="B137" s="8"/>
    </row>
    <row r="138" spans="2:2" x14ac:dyDescent="0.2">
      <c r="B138" s="8"/>
    </row>
    <row r="139" spans="2:2" x14ac:dyDescent="0.2">
      <c r="B139" s="8"/>
    </row>
    <row r="140" spans="2:2" x14ac:dyDescent="0.2">
      <c r="B140" s="8"/>
    </row>
    <row r="141" spans="2:2" x14ac:dyDescent="0.2">
      <c r="B141" s="8"/>
    </row>
    <row r="142" spans="2:2" x14ac:dyDescent="0.2">
      <c r="B142" s="8"/>
    </row>
    <row r="143" spans="2:2" x14ac:dyDescent="0.2">
      <c r="B143" s="8"/>
    </row>
    <row r="144" spans="2:2" x14ac:dyDescent="0.2">
      <c r="B144" s="8"/>
    </row>
    <row r="145" spans="2:2" x14ac:dyDescent="0.2">
      <c r="B145" s="8"/>
    </row>
    <row r="146" spans="2:2" x14ac:dyDescent="0.2">
      <c r="B146" s="8"/>
    </row>
    <row r="147" spans="2:2" x14ac:dyDescent="0.2">
      <c r="B147" s="8"/>
    </row>
    <row r="148" spans="2:2" x14ac:dyDescent="0.2">
      <c r="B148" s="8"/>
    </row>
    <row r="149" spans="2:2" x14ac:dyDescent="0.2">
      <c r="B149" s="8"/>
    </row>
    <row r="150" spans="2:2" x14ac:dyDescent="0.2">
      <c r="B150" s="8"/>
    </row>
    <row r="151" spans="2:2" x14ac:dyDescent="0.2">
      <c r="B151" s="8"/>
    </row>
    <row r="152" spans="2:2" x14ac:dyDescent="0.2">
      <c r="B152" s="8"/>
    </row>
    <row r="153" spans="2:2" x14ac:dyDescent="0.2">
      <c r="B153" s="8"/>
    </row>
    <row r="154" spans="2:2" x14ac:dyDescent="0.2">
      <c r="B154" s="8"/>
    </row>
    <row r="155" spans="2:2" x14ac:dyDescent="0.2">
      <c r="B155" s="8"/>
    </row>
    <row r="156" spans="2:2" x14ac:dyDescent="0.2">
      <c r="B156" s="8"/>
    </row>
    <row r="157" spans="2:2" x14ac:dyDescent="0.2">
      <c r="B157" s="8"/>
    </row>
    <row r="158" spans="2:2" x14ac:dyDescent="0.2">
      <c r="B158" s="8"/>
    </row>
    <row r="159" spans="2:2" x14ac:dyDescent="0.2">
      <c r="B159" s="8"/>
    </row>
    <row r="160" spans="2:2" x14ac:dyDescent="0.2">
      <c r="B160" s="8"/>
    </row>
    <row r="161" spans="2:2" x14ac:dyDescent="0.2">
      <c r="B161" s="8"/>
    </row>
    <row r="162" spans="2:2" x14ac:dyDescent="0.2">
      <c r="B162" s="8"/>
    </row>
    <row r="163" spans="2:2" x14ac:dyDescent="0.2">
      <c r="B163" s="8"/>
    </row>
    <row r="164" spans="2:2" x14ac:dyDescent="0.2">
      <c r="B164" s="8"/>
    </row>
    <row r="165" spans="2:2" x14ac:dyDescent="0.2">
      <c r="B165" s="8"/>
    </row>
    <row r="166" spans="2:2" x14ac:dyDescent="0.2">
      <c r="B166" s="8"/>
    </row>
    <row r="167" spans="2:2" x14ac:dyDescent="0.2">
      <c r="B167" s="8"/>
    </row>
    <row r="168" spans="2:2" x14ac:dyDescent="0.2">
      <c r="B168" s="8"/>
    </row>
    <row r="169" spans="2:2" x14ac:dyDescent="0.2">
      <c r="B169" s="8"/>
    </row>
    <row r="170" spans="2:2" x14ac:dyDescent="0.2">
      <c r="B170" s="8"/>
    </row>
    <row r="171" spans="2:2" x14ac:dyDescent="0.2">
      <c r="B171" s="8"/>
    </row>
    <row r="172" spans="2:2" x14ac:dyDescent="0.2">
      <c r="B172" s="8"/>
    </row>
    <row r="173" spans="2:2" x14ac:dyDescent="0.2">
      <c r="B173" s="8"/>
    </row>
    <row r="174" spans="2:2" x14ac:dyDescent="0.2">
      <c r="B174" s="8"/>
    </row>
    <row r="175" spans="2:2" x14ac:dyDescent="0.2">
      <c r="B175" s="8"/>
    </row>
    <row r="176" spans="2:2" x14ac:dyDescent="0.2">
      <c r="B176" s="8"/>
    </row>
    <row r="177" spans="2:2" x14ac:dyDescent="0.2">
      <c r="B177" s="8"/>
    </row>
    <row r="178" spans="2:2" x14ac:dyDescent="0.2">
      <c r="B178" s="8"/>
    </row>
    <row r="179" spans="2:2" x14ac:dyDescent="0.2">
      <c r="B179" s="8"/>
    </row>
    <row r="180" spans="2:2" x14ac:dyDescent="0.2">
      <c r="B180" s="8"/>
    </row>
    <row r="181" spans="2:2" x14ac:dyDescent="0.2">
      <c r="B181" s="8"/>
    </row>
    <row r="182" spans="2:2" x14ac:dyDescent="0.2">
      <c r="B182" s="8"/>
    </row>
    <row r="183" spans="2:2" x14ac:dyDescent="0.2">
      <c r="B183" s="8"/>
    </row>
    <row r="184" spans="2:2" x14ac:dyDescent="0.2">
      <c r="B184" s="8"/>
    </row>
    <row r="185" spans="2:2" x14ac:dyDescent="0.2">
      <c r="B185" s="8"/>
    </row>
    <row r="186" spans="2:2" x14ac:dyDescent="0.2">
      <c r="B186" s="8"/>
    </row>
    <row r="187" spans="2:2" x14ac:dyDescent="0.2">
      <c r="B187" s="8"/>
    </row>
    <row r="188" spans="2:2" x14ac:dyDescent="0.2">
      <c r="B188" s="8"/>
    </row>
    <row r="189" spans="2:2" x14ac:dyDescent="0.2">
      <c r="B189" s="8"/>
    </row>
    <row r="190" spans="2:2" x14ac:dyDescent="0.2">
      <c r="B190" s="8"/>
    </row>
    <row r="191" spans="2:2" x14ac:dyDescent="0.2">
      <c r="B191" s="8"/>
    </row>
    <row r="192" spans="2:2" x14ac:dyDescent="0.2">
      <c r="B192" s="8"/>
    </row>
    <row r="193" spans="2:2" x14ac:dyDescent="0.2">
      <c r="B193" s="8"/>
    </row>
    <row r="194" spans="2:2" x14ac:dyDescent="0.2">
      <c r="B194" s="8"/>
    </row>
    <row r="195" spans="2:2" x14ac:dyDescent="0.2">
      <c r="B195" s="8"/>
    </row>
    <row r="196" spans="2:2" x14ac:dyDescent="0.2">
      <c r="B196" s="8"/>
    </row>
    <row r="197" spans="2:2" x14ac:dyDescent="0.2">
      <c r="B197" s="8"/>
    </row>
    <row r="198" spans="2:2" x14ac:dyDescent="0.2">
      <c r="B198" s="8"/>
    </row>
    <row r="199" spans="2:2" x14ac:dyDescent="0.2">
      <c r="B199" s="8"/>
    </row>
    <row r="200" spans="2:2" x14ac:dyDescent="0.2">
      <c r="B200" s="8"/>
    </row>
    <row r="201" spans="2:2" x14ac:dyDescent="0.2">
      <c r="B201" s="8"/>
    </row>
    <row r="202" spans="2:2" x14ac:dyDescent="0.2">
      <c r="B202" s="8"/>
    </row>
    <row r="203" spans="2:2" x14ac:dyDescent="0.2">
      <c r="B203" s="8"/>
    </row>
    <row r="204" spans="2:2" x14ac:dyDescent="0.2">
      <c r="B204" s="8"/>
    </row>
    <row r="205" spans="2:2" x14ac:dyDescent="0.2">
      <c r="B205" s="8"/>
    </row>
    <row r="206" spans="2:2" x14ac:dyDescent="0.2">
      <c r="B206" s="8"/>
    </row>
    <row r="207" spans="2:2" x14ac:dyDescent="0.2">
      <c r="B207" s="8"/>
    </row>
    <row r="208" spans="2:2" x14ac:dyDescent="0.2">
      <c r="B208" s="8"/>
    </row>
    <row r="209" spans="2:2" x14ac:dyDescent="0.2">
      <c r="B209" s="8"/>
    </row>
    <row r="210" spans="2:2" x14ac:dyDescent="0.2">
      <c r="B210" s="8"/>
    </row>
    <row r="211" spans="2:2" x14ac:dyDescent="0.2">
      <c r="B211" s="8"/>
    </row>
    <row r="212" spans="2:2" x14ac:dyDescent="0.2">
      <c r="B212" s="8"/>
    </row>
    <row r="213" spans="2:2" x14ac:dyDescent="0.2">
      <c r="B213" s="8"/>
    </row>
    <row r="214" spans="2:2" x14ac:dyDescent="0.2">
      <c r="B214" s="8"/>
    </row>
    <row r="215" spans="2:2" x14ac:dyDescent="0.2">
      <c r="B215" s="8"/>
    </row>
    <row r="216" spans="2:2" x14ac:dyDescent="0.2">
      <c r="B216" s="8"/>
    </row>
    <row r="217" spans="2:2" x14ac:dyDescent="0.2">
      <c r="B217" s="8"/>
    </row>
  </sheetData>
  <mergeCells count="2">
    <mergeCell ref="H1:I1"/>
    <mergeCell ref="O1:P1"/>
  </mergeCells>
  <hyperlinks>
    <hyperlink ref="H1:I1" location="Index!A1" display="Regresar al Índice" xr:uid="{00000000-0004-0000-5C00-000000000000}"/>
  </hyperlinks>
  <pageMargins left="0.7" right="0.7" top="0.75" bottom="0.75" header="0.3" footer="0.3"/>
  <pageSetup orientation="portrait" horizontalDpi="4294967295" verticalDpi="4294967295"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38"/>
  <dimension ref="A1:P216"/>
  <sheetViews>
    <sheetView zoomScaleNormal="100" workbookViewId="0">
      <selection activeCell="A2" sqref="A2"/>
    </sheetView>
  </sheetViews>
  <sheetFormatPr baseColWidth="10" defaultColWidth="11.42578125" defaultRowHeight="12.75" x14ac:dyDescent="0.2"/>
  <cols>
    <col min="1" max="1" width="34.85546875" style="238" customWidth="1"/>
    <col min="2" max="2" width="15.28515625" style="49" customWidth="1"/>
    <col min="3" max="12" width="11.42578125" style="238"/>
    <col min="13" max="13" width="0" style="238" hidden="1" customWidth="1"/>
    <col min="14" max="14" width="26.28515625" style="238" hidden="1" customWidth="1"/>
    <col min="15" max="16" width="11.42578125" style="238" hidden="1" customWidth="1"/>
    <col min="17" max="17" width="11.42578125" style="238" customWidth="1"/>
    <col min="18" max="16384" width="11.42578125" style="238"/>
  </cols>
  <sheetData>
    <row r="1" spans="1:14" ht="15" customHeight="1" x14ac:dyDescent="0.2">
      <c r="A1" s="107" t="s">
        <v>1742</v>
      </c>
      <c r="H1" s="409" t="s">
        <v>38</v>
      </c>
      <c r="I1" s="409"/>
      <c r="J1" s="409"/>
    </row>
    <row r="4" spans="1:14" x14ac:dyDescent="0.2">
      <c r="A4" s="238" t="s">
        <v>294</v>
      </c>
      <c r="B4" s="54" t="s">
        <v>1247</v>
      </c>
      <c r="C4" s="277" t="s">
        <v>296</v>
      </c>
      <c r="N4" s="238" t="s">
        <v>309</v>
      </c>
    </row>
    <row r="5" spans="1:14" x14ac:dyDescent="0.2">
      <c r="A5" s="238" t="s">
        <v>301</v>
      </c>
      <c r="B5" s="9">
        <v>126199</v>
      </c>
      <c r="C5" s="46">
        <f>B5/$B$13</f>
        <v>6.4239134363169817E-2</v>
      </c>
      <c r="D5" s="284"/>
      <c r="N5" s="238">
        <v>108770</v>
      </c>
    </row>
    <row r="6" spans="1:14" x14ac:dyDescent="0.2">
      <c r="A6" s="238" t="s">
        <v>282</v>
      </c>
      <c r="B6" s="278">
        <v>399812</v>
      </c>
      <c r="C6" s="46">
        <f t="shared" ref="C6:C12" si="0">B6/$B$13</f>
        <v>0.20351648418773247</v>
      </c>
      <c r="D6" s="284"/>
      <c r="N6" s="238">
        <v>364270</v>
      </c>
    </row>
    <row r="7" spans="1:14" x14ac:dyDescent="0.2">
      <c r="A7" s="238" t="s">
        <v>302</v>
      </c>
      <c r="B7" s="278">
        <v>150599</v>
      </c>
      <c r="C7" s="46">
        <f t="shared" si="0"/>
        <v>7.6659477459876946E-2</v>
      </c>
      <c r="D7" s="284"/>
      <c r="N7" s="238">
        <v>150933</v>
      </c>
    </row>
    <row r="8" spans="1:14" x14ac:dyDescent="0.2">
      <c r="A8" s="238" t="s">
        <v>303</v>
      </c>
      <c r="B8" s="278">
        <v>9971</v>
      </c>
      <c r="C8" s="46">
        <f>B8/$B$13</f>
        <v>5.0755426646420833E-3</v>
      </c>
      <c r="D8" s="284"/>
      <c r="N8" s="238">
        <v>9755</v>
      </c>
    </row>
    <row r="9" spans="1:14" x14ac:dyDescent="0.2">
      <c r="A9" s="238" t="s">
        <v>304</v>
      </c>
      <c r="B9" s="278">
        <v>517652</v>
      </c>
      <c r="C9" s="46">
        <f t="shared" si="0"/>
        <v>0.26350063297937054</v>
      </c>
      <c r="D9" s="284"/>
      <c r="N9" s="238">
        <v>464598</v>
      </c>
    </row>
    <row r="10" spans="1:14" x14ac:dyDescent="0.2">
      <c r="A10" s="238" t="s">
        <v>305</v>
      </c>
      <c r="B10" s="278">
        <v>2633</v>
      </c>
      <c r="C10" s="46">
        <f>B10/$B$13</f>
        <v>1.3402771874438475E-3</v>
      </c>
      <c r="D10" s="284"/>
      <c r="N10" s="238">
        <v>2733</v>
      </c>
    </row>
    <row r="11" spans="1:14" x14ac:dyDescent="0.2">
      <c r="A11" s="238" t="s">
        <v>287</v>
      </c>
      <c r="B11" s="278">
        <v>653050</v>
      </c>
      <c r="C11" s="46">
        <f t="shared" si="0"/>
        <v>0.33242233849608988</v>
      </c>
      <c r="D11" s="284"/>
      <c r="N11" s="238">
        <v>641445</v>
      </c>
    </row>
    <row r="12" spans="1:14" x14ac:dyDescent="0.2">
      <c r="A12" s="238" t="s">
        <v>306</v>
      </c>
      <c r="B12" s="278">
        <v>104603</v>
      </c>
      <c r="C12" s="46">
        <f t="shared" si="0"/>
        <v>5.3246112661674436E-2</v>
      </c>
      <c r="D12" s="284"/>
      <c r="N12" s="238">
        <v>86187</v>
      </c>
    </row>
    <row r="13" spans="1:14" x14ac:dyDescent="0.2">
      <c r="A13" s="47" t="s">
        <v>53</v>
      </c>
      <c r="B13" s="15">
        <f>SUM(B5:B12)</f>
        <v>1964519</v>
      </c>
      <c r="C13" s="61">
        <f>SUM(C5:C12)</f>
        <v>1</v>
      </c>
      <c r="D13" s="284"/>
      <c r="N13" s="238">
        <v>1828691</v>
      </c>
    </row>
    <row r="14" spans="1:14" x14ac:dyDescent="0.2">
      <c r="B14" s="8"/>
    </row>
    <row r="15" spans="1:14" x14ac:dyDescent="0.2">
      <c r="B15" s="8"/>
    </row>
    <row r="16" spans="1:14" x14ac:dyDescent="0.2">
      <c r="B16" s="8"/>
      <c r="C16" s="284"/>
    </row>
    <row r="17" spans="1:3" x14ac:dyDescent="0.2">
      <c r="A17" s="282"/>
      <c r="B17" s="8"/>
      <c r="C17" s="284"/>
    </row>
    <row r="18" spans="1:3" x14ac:dyDescent="0.2">
      <c r="A18" s="282"/>
      <c r="B18" s="8"/>
      <c r="C18" s="284"/>
    </row>
    <row r="19" spans="1:3" x14ac:dyDescent="0.2">
      <c r="A19" s="282"/>
      <c r="B19" s="8"/>
      <c r="C19" s="284"/>
    </row>
    <row r="20" spans="1:3" x14ac:dyDescent="0.2">
      <c r="A20" s="282"/>
      <c r="B20" s="8"/>
      <c r="C20" s="284"/>
    </row>
    <row r="21" spans="1:3" x14ac:dyDescent="0.2">
      <c r="A21" s="282"/>
      <c r="B21" s="8"/>
      <c r="C21" s="284"/>
    </row>
    <row r="22" spans="1:3" x14ac:dyDescent="0.2">
      <c r="A22" s="282"/>
      <c r="B22" s="8"/>
      <c r="C22" s="284"/>
    </row>
    <row r="23" spans="1:3" x14ac:dyDescent="0.2">
      <c r="A23" s="282"/>
      <c r="B23" s="8"/>
      <c r="C23" s="284"/>
    </row>
    <row r="24" spans="1:3" x14ac:dyDescent="0.2">
      <c r="A24" s="282"/>
      <c r="B24" s="8"/>
      <c r="C24" s="51"/>
    </row>
    <row r="25" spans="1:3" x14ac:dyDescent="0.2">
      <c r="B25" s="8"/>
      <c r="C25" s="51"/>
    </row>
    <row r="26" spans="1:3" x14ac:dyDescent="0.2">
      <c r="B26" s="8"/>
    </row>
    <row r="27" spans="1:3" x14ac:dyDescent="0.2">
      <c r="B27" s="8"/>
    </row>
    <row r="28" spans="1:3" x14ac:dyDescent="0.2">
      <c r="B28" s="8"/>
    </row>
    <row r="29" spans="1:3" x14ac:dyDescent="0.2">
      <c r="B29" s="8"/>
    </row>
    <row r="30" spans="1:3" x14ac:dyDescent="0.2">
      <c r="B30" s="8"/>
    </row>
    <row r="31" spans="1:3" x14ac:dyDescent="0.2">
      <c r="B31" s="8"/>
    </row>
    <row r="32" spans="1:3" x14ac:dyDescent="0.2">
      <c r="B32" s="8"/>
    </row>
    <row r="33" spans="2:2" x14ac:dyDescent="0.2">
      <c r="B33" s="8"/>
    </row>
    <row r="34" spans="2:2" x14ac:dyDescent="0.2">
      <c r="B34" s="8"/>
    </row>
    <row r="35" spans="2:2" x14ac:dyDescent="0.2">
      <c r="B35" s="8"/>
    </row>
    <row r="36" spans="2:2" x14ac:dyDescent="0.2">
      <c r="B36" s="8"/>
    </row>
    <row r="37" spans="2:2" x14ac:dyDescent="0.2">
      <c r="B37" s="8"/>
    </row>
    <row r="38" spans="2:2" x14ac:dyDescent="0.2">
      <c r="B38" s="8"/>
    </row>
    <row r="39" spans="2:2" x14ac:dyDescent="0.2">
      <c r="B39" s="8"/>
    </row>
    <row r="40" spans="2:2" x14ac:dyDescent="0.2">
      <c r="B40" s="8"/>
    </row>
    <row r="41" spans="2:2" x14ac:dyDescent="0.2">
      <c r="B41" s="8"/>
    </row>
    <row r="42" spans="2:2" x14ac:dyDescent="0.2">
      <c r="B42" s="8"/>
    </row>
    <row r="43" spans="2:2" x14ac:dyDescent="0.2">
      <c r="B43" s="8"/>
    </row>
    <row r="44" spans="2:2" x14ac:dyDescent="0.2">
      <c r="B44" s="8"/>
    </row>
    <row r="45" spans="2:2" x14ac:dyDescent="0.2">
      <c r="B45" s="8"/>
    </row>
    <row r="46" spans="2:2" x14ac:dyDescent="0.2">
      <c r="B46" s="8"/>
    </row>
    <row r="47" spans="2:2" x14ac:dyDescent="0.2">
      <c r="B47" s="8"/>
    </row>
    <row r="48" spans="2:2" x14ac:dyDescent="0.2">
      <c r="B48" s="8"/>
    </row>
    <row r="49" spans="2:2" x14ac:dyDescent="0.2">
      <c r="B49" s="8"/>
    </row>
    <row r="50" spans="2:2" x14ac:dyDescent="0.2">
      <c r="B50" s="8"/>
    </row>
    <row r="51" spans="2:2" x14ac:dyDescent="0.2">
      <c r="B51" s="8"/>
    </row>
    <row r="52" spans="2:2" x14ac:dyDescent="0.2">
      <c r="B52" s="8"/>
    </row>
    <row r="53" spans="2:2" x14ac:dyDescent="0.2">
      <c r="B53" s="8"/>
    </row>
    <row r="54" spans="2:2" x14ac:dyDescent="0.2">
      <c r="B54" s="8"/>
    </row>
    <row r="55" spans="2:2" x14ac:dyDescent="0.2">
      <c r="B55" s="8"/>
    </row>
    <row r="56" spans="2:2" x14ac:dyDescent="0.2">
      <c r="B56" s="8"/>
    </row>
    <row r="57" spans="2:2" x14ac:dyDescent="0.2">
      <c r="B57" s="8"/>
    </row>
    <row r="58" spans="2:2" x14ac:dyDescent="0.2">
      <c r="B58" s="8"/>
    </row>
    <row r="59" spans="2:2" x14ac:dyDescent="0.2">
      <c r="B59" s="8"/>
    </row>
    <row r="60" spans="2:2" x14ac:dyDescent="0.2">
      <c r="B60" s="8"/>
    </row>
    <row r="61" spans="2:2" x14ac:dyDescent="0.2">
      <c r="B61" s="8"/>
    </row>
    <row r="62" spans="2:2" x14ac:dyDescent="0.2">
      <c r="B62" s="8"/>
    </row>
    <row r="63" spans="2:2" x14ac:dyDescent="0.2">
      <c r="B63" s="8"/>
    </row>
    <row r="64" spans="2:2" x14ac:dyDescent="0.2">
      <c r="B64" s="8"/>
    </row>
    <row r="65" spans="2:2" x14ac:dyDescent="0.2">
      <c r="B65" s="8"/>
    </row>
    <row r="66" spans="2:2" x14ac:dyDescent="0.2">
      <c r="B66" s="8"/>
    </row>
    <row r="67" spans="2:2" x14ac:dyDescent="0.2">
      <c r="B67" s="8"/>
    </row>
    <row r="68" spans="2:2" x14ac:dyDescent="0.2">
      <c r="B68" s="8"/>
    </row>
    <row r="69" spans="2:2" x14ac:dyDescent="0.2">
      <c r="B69" s="8"/>
    </row>
    <row r="70" spans="2:2" x14ac:dyDescent="0.2">
      <c r="B70" s="8"/>
    </row>
    <row r="71" spans="2:2" x14ac:dyDescent="0.2">
      <c r="B71" s="8"/>
    </row>
    <row r="72" spans="2:2" x14ac:dyDescent="0.2">
      <c r="B72" s="8"/>
    </row>
    <row r="73" spans="2:2" x14ac:dyDescent="0.2">
      <c r="B73" s="8"/>
    </row>
    <row r="74" spans="2:2" x14ac:dyDescent="0.2">
      <c r="B74" s="8"/>
    </row>
    <row r="75" spans="2:2" x14ac:dyDescent="0.2">
      <c r="B75" s="8"/>
    </row>
    <row r="76" spans="2:2" x14ac:dyDescent="0.2">
      <c r="B76" s="8"/>
    </row>
    <row r="77" spans="2:2" x14ac:dyDescent="0.2">
      <c r="B77" s="8"/>
    </row>
    <row r="78" spans="2:2" x14ac:dyDescent="0.2">
      <c r="B78" s="8"/>
    </row>
    <row r="79" spans="2:2" x14ac:dyDescent="0.2">
      <c r="B79" s="8"/>
    </row>
    <row r="80" spans="2:2" x14ac:dyDescent="0.2">
      <c r="B80" s="8"/>
    </row>
    <row r="81" spans="2:2" x14ac:dyDescent="0.2">
      <c r="B81" s="8"/>
    </row>
    <row r="82" spans="2:2" x14ac:dyDescent="0.2">
      <c r="B82" s="8"/>
    </row>
    <row r="83" spans="2:2" x14ac:dyDescent="0.2">
      <c r="B83" s="8"/>
    </row>
    <row r="84" spans="2:2" x14ac:dyDescent="0.2">
      <c r="B84" s="8"/>
    </row>
    <row r="85" spans="2:2" x14ac:dyDescent="0.2">
      <c r="B85" s="8"/>
    </row>
    <row r="86" spans="2:2" x14ac:dyDescent="0.2">
      <c r="B86" s="8"/>
    </row>
    <row r="87" spans="2:2" x14ac:dyDescent="0.2">
      <c r="B87" s="8"/>
    </row>
    <row r="88" spans="2:2" x14ac:dyDescent="0.2">
      <c r="B88" s="8"/>
    </row>
    <row r="89" spans="2:2" x14ac:dyDescent="0.2">
      <c r="B89" s="8"/>
    </row>
    <row r="90" spans="2:2" x14ac:dyDescent="0.2">
      <c r="B90" s="8"/>
    </row>
    <row r="91" spans="2:2" x14ac:dyDescent="0.2">
      <c r="B91" s="8"/>
    </row>
    <row r="92" spans="2:2" x14ac:dyDescent="0.2">
      <c r="B92" s="8"/>
    </row>
    <row r="93" spans="2:2" x14ac:dyDescent="0.2">
      <c r="B93" s="8"/>
    </row>
    <row r="94" spans="2:2" x14ac:dyDescent="0.2">
      <c r="B94" s="8"/>
    </row>
    <row r="95" spans="2:2" x14ac:dyDescent="0.2">
      <c r="B95" s="8"/>
    </row>
    <row r="96" spans="2:2" x14ac:dyDescent="0.2">
      <c r="B96" s="8"/>
    </row>
    <row r="97" spans="2:2" x14ac:dyDescent="0.2">
      <c r="B97" s="8"/>
    </row>
    <row r="98" spans="2:2" x14ac:dyDescent="0.2">
      <c r="B98" s="8"/>
    </row>
    <row r="99" spans="2:2" x14ac:dyDescent="0.2">
      <c r="B99" s="8"/>
    </row>
    <row r="100" spans="2:2" x14ac:dyDescent="0.2">
      <c r="B100" s="8"/>
    </row>
    <row r="101" spans="2:2" x14ac:dyDescent="0.2">
      <c r="B101" s="8"/>
    </row>
    <row r="102" spans="2:2" x14ac:dyDescent="0.2">
      <c r="B102" s="8"/>
    </row>
    <row r="103" spans="2:2" x14ac:dyDescent="0.2">
      <c r="B103" s="8"/>
    </row>
    <row r="104" spans="2:2" x14ac:dyDescent="0.2">
      <c r="B104" s="8"/>
    </row>
    <row r="105" spans="2:2" x14ac:dyDescent="0.2">
      <c r="B105" s="8"/>
    </row>
    <row r="106" spans="2:2" x14ac:dyDescent="0.2">
      <c r="B106" s="8"/>
    </row>
    <row r="107" spans="2:2" x14ac:dyDescent="0.2">
      <c r="B107" s="8"/>
    </row>
    <row r="108" spans="2:2" x14ac:dyDescent="0.2">
      <c r="B108" s="8"/>
    </row>
    <row r="109" spans="2:2" x14ac:dyDescent="0.2">
      <c r="B109" s="8"/>
    </row>
    <row r="110" spans="2:2" x14ac:dyDescent="0.2">
      <c r="B110" s="8"/>
    </row>
    <row r="111" spans="2:2" x14ac:dyDescent="0.2">
      <c r="B111" s="8"/>
    </row>
    <row r="112" spans="2:2" x14ac:dyDescent="0.2">
      <c r="B112" s="8"/>
    </row>
    <row r="113" spans="2:2" x14ac:dyDescent="0.2">
      <c r="B113" s="8"/>
    </row>
    <row r="114" spans="2:2" x14ac:dyDescent="0.2">
      <c r="B114" s="8"/>
    </row>
    <row r="115" spans="2:2" x14ac:dyDescent="0.2">
      <c r="B115" s="8"/>
    </row>
    <row r="116" spans="2:2" x14ac:dyDescent="0.2">
      <c r="B116" s="8"/>
    </row>
    <row r="117" spans="2:2" x14ac:dyDescent="0.2">
      <c r="B117" s="8"/>
    </row>
    <row r="118" spans="2:2" x14ac:dyDescent="0.2">
      <c r="B118" s="8"/>
    </row>
    <row r="119" spans="2:2" x14ac:dyDescent="0.2">
      <c r="B119" s="8"/>
    </row>
    <row r="120" spans="2:2" x14ac:dyDescent="0.2">
      <c r="B120" s="8"/>
    </row>
    <row r="121" spans="2:2" x14ac:dyDescent="0.2">
      <c r="B121" s="8"/>
    </row>
    <row r="122" spans="2:2" x14ac:dyDescent="0.2">
      <c r="B122" s="8"/>
    </row>
    <row r="123" spans="2:2" x14ac:dyDescent="0.2">
      <c r="B123" s="8"/>
    </row>
    <row r="124" spans="2:2" x14ac:dyDescent="0.2">
      <c r="B124" s="8"/>
    </row>
    <row r="125" spans="2:2" x14ac:dyDescent="0.2">
      <c r="B125" s="8"/>
    </row>
    <row r="126" spans="2:2" x14ac:dyDescent="0.2">
      <c r="B126" s="8"/>
    </row>
    <row r="127" spans="2:2" x14ac:dyDescent="0.2">
      <c r="B127" s="8"/>
    </row>
    <row r="128" spans="2:2" x14ac:dyDescent="0.2">
      <c r="B128" s="8"/>
    </row>
    <row r="129" spans="2:2" x14ac:dyDescent="0.2">
      <c r="B129" s="8"/>
    </row>
    <row r="130" spans="2:2" x14ac:dyDescent="0.2">
      <c r="B130" s="8"/>
    </row>
    <row r="131" spans="2:2" x14ac:dyDescent="0.2">
      <c r="B131" s="8"/>
    </row>
    <row r="132" spans="2:2" x14ac:dyDescent="0.2">
      <c r="B132" s="8"/>
    </row>
    <row r="133" spans="2:2" x14ac:dyDescent="0.2">
      <c r="B133" s="8"/>
    </row>
    <row r="134" spans="2:2" x14ac:dyDescent="0.2">
      <c r="B134" s="8"/>
    </row>
    <row r="135" spans="2:2" x14ac:dyDescent="0.2">
      <c r="B135" s="8"/>
    </row>
    <row r="136" spans="2:2" x14ac:dyDescent="0.2">
      <c r="B136" s="8"/>
    </row>
    <row r="137" spans="2:2" x14ac:dyDescent="0.2">
      <c r="B137" s="8"/>
    </row>
    <row r="138" spans="2:2" x14ac:dyDescent="0.2">
      <c r="B138" s="8"/>
    </row>
    <row r="139" spans="2:2" x14ac:dyDescent="0.2">
      <c r="B139" s="8"/>
    </row>
    <row r="140" spans="2:2" x14ac:dyDescent="0.2">
      <c r="B140" s="8"/>
    </row>
    <row r="141" spans="2:2" x14ac:dyDescent="0.2">
      <c r="B141" s="8"/>
    </row>
    <row r="142" spans="2:2" x14ac:dyDescent="0.2">
      <c r="B142" s="8"/>
    </row>
    <row r="143" spans="2:2" x14ac:dyDescent="0.2">
      <c r="B143" s="8"/>
    </row>
    <row r="144" spans="2:2" x14ac:dyDescent="0.2">
      <c r="B144" s="8"/>
    </row>
    <row r="145" spans="2:2" x14ac:dyDescent="0.2">
      <c r="B145" s="8"/>
    </row>
    <row r="146" spans="2:2" x14ac:dyDescent="0.2">
      <c r="B146" s="8"/>
    </row>
    <row r="147" spans="2:2" x14ac:dyDescent="0.2">
      <c r="B147" s="8"/>
    </row>
    <row r="148" spans="2:2" x14ac:dyDescent="0.2">
      <c r="B148" s="8"/>
    </row>
    <row r="149" spans="2:2" x14ac:dyDescent="0.2">
      <c r="B149" s="8"/>
    </row>
    <row r="150" spans="2:2" x14ac:dyDescent="0.2">
      <c r="B150" s="8"/>
    </row>
    <row r="151" spans="2:2" x14ac:dyDescent="0.2">
      <c r="B151" s="8"/>
    </row>
    <row r="152" spans="2:2" x14ac:dyDescent="0.2">
      <c r="B152" s="8"/>
    </row>
    <row r="153" spans="2:2" x14ac:dyDescent="0.2">
      <c r="B153" s="8"/>
    </row>
    <row r="154" spans="2:2" x14ac:dyDescent="0.2">
      <c r="B154" s="8"/>
    </row>
    <row r="155" spans="2:2" x14ac:dyDescent="0.2">
      <c r="B155" s="8"/>
    </row>
    <row r="156" spans="2:2" x14ac:dyDescent="0.2">
      <c r="B156" s="8"/>
    </row>
    <row r="157" spans="2:2" x14ac:dyDescent="0.2">
      <c r="B157" s="8"/>
    </row>
    <row r="158" spans="2:2" x14ac:dyDescent="0.2">
      <c r="B158" s="8"/>
    </row>
    <row r="159" spans="2:2" x14ac:dyDescent="0.2">
      <c r="B159" s="8"/>
    </row>
    <row r="160" spans="2:2" x14ac:dyDescent="0.2">
      <c r="B160" s="8"/>
    </row>
    <row r="161" spans="2:2" x14ac:dyDescent="0.2">
      <c r="B161" s="8"/>
    </row>
    <row r="162" spans="2:2" x14ac:dyDescent="0.2">
      <c r="B162" s="8"/>
    </row>
    <row r="163" spans="2:2" x14ac:dyDescent="0.2">
      <c r="B163" s="8"/>
    </row>
    <row r="164" spans="2:2" x14ac:dyDescent="0.2">
      <c r="B164" s="8"/>
    </row>
    <row r="165" spans="2:2" x14ac:dyDescent="0.2">
      <c r="B165" s="8"/>
    </row>
    <row r="166" spans="2:2" x14ac:dyDescent="0.2">
      <c r="B166" s="8"/>
    </row>
    <row r="167" spans="2:2" x14ac:dyDescent="0.2">
      <c r="B167" s="8"/>
    </row>
    <row r="168" spans="2:2" x14ac:dyDescent="0.2">
      <c r="B168" s="8"/>
    </row>
    <row r="169" spans="2:2" x14ac:dyDescent="0.2">
      <c r="B169" s="8"/>
    </row>
    <row r="170" spans="2:2" x14ac:dyDescent="0.2">
      <c r="B170" s="8"/>
    </row>
    <row r="171" spans="2:2" x14ac:dyDescent="0.2">
      <c r="B171" s="8"/>
    </row>
    <row r="172" spans="2:2" x14ac:dyDescent="0.2">
      <c r="B172" s="8"/>
    </row>
    <row r="173" spans="2:2" x14ac:dyDescent="0.2">
      <c r="B173" s="8"/>
    </row>
    <row r="174" spans="2:2" x14ac:dyDescent="0.2">
      <c r="B174" s="8"/>
    </row>
    <row r="175" spans="2:2" x14ac:dyDescent="0.2">
      <c r="B175" s="8"/>
    </row>
    <row r="176" spans="2:2" x14ac:dyDescent="0.2">
      <c r="B176" s="8"/>
    </row>
    <row r="177" spans="2:2" x14ac:dyDescent="0.2">
      <c r="B177" s="8"/>
    </row>
    <row r="178" spans="2:2" x14ac:dyDescent="0.2">
      <c r="B178" s="8"/>
    </row>
    <row r="179" spans="2:2" x14ac:dyDescent="0.2">
      <c r="B179" s="8"/>
    </row>
    <row r="180" spans="2:2" x14ac:dyDescent="0.2">
      <c r="B180" s="8"/>
    </row>
    <row r="181" spans="2:2" x14ac:dyDescent="0.2">
      <c r="B181" s="8"/>
    </row>
    <row r="182" spans="2:2" x14ac:dyDescent="0.2">
      <c r="B182" s="8"/>
    </row>
    <row r="183" spans="2:2" x14ac:dyDescent="0.2">
      <c r="B183" s="8"/>
    </row>
    <row r="184" spans="2:2" x14ac:dyDescent="0.2">
      <c r="B184" s="8"/>
    </row>
    <row r="185" spans="2:2" x14ac:dyDescent="0.2">
      <c r="B185" s="8"/>
    </row>
    <row r="186" spans="2:2" x14ac:dyDescent="0.2">
      <c r="B186" s="8"/>
    </row>
    <row r="187" spans="2:2" x14ac:dyDescent="0.2">
      <c r="B187" s="8"/>
    </row>
    <row r="188" spans="2:2" x14ac:dyDescent="0.2">
      <c r="B188" s="8"/>
    </row>
    <row r="189" spans="2:2" x14ac:dyDescent="0.2">
      <c r="B189" s="8"/>
    </row>
    <row r="190" spans="2:2" x14ac:dyDescent="0.2">
      <c r="B190" s="8"/>
    </row>
    <row r="191" spans="2:2" x14ac:dyDescent="0.2">
      <c r="B191" s="8"/>
    </row>
    <row r="192" spans="2:2" x14ac:dyDescent="0.2">
      <c r="B192" s="8"/>
    </row>
    <row r="193" spans="2:2" x14ac:dyDescent="0.2">
      <c r="B193" s="8"/>
    </row>
    <row r="194" spans="2:2" x14ac:dyDescent="0.2">
      <c r="B194" s="8"/>
    </row>
    <row r="195" spans="2:2" x14ac:dyDescent="0.2">
      <c r="B195" s="8"/>
    </row>
    <row r="196" spans="2:2" x14ac:dyDescent="0.2">
      <c r="B196" s="8"/>
    </row>
    <row r="197" spans="2:2" x14ac:dyDescent="0.2">
      <c r="B197" s="8"/>
    </row>
    <row r="198" spans="2:2" x14ac:dyDescent="0.2">
      <c r="B198" s="8"/>
    </row>
    <row r="199" spans="2:2" x14ac:dyDescent="0.2">
      <c r="B199" s="8"/>
    </row>
    <row r="200" spans="2:2" x14ac:dyDescent="0.2">
      <c r="B200" s="8"/>
    </row>
    <row r="201" spans="2:2" x14ac:dyDescent="0.2">
      <c r="B201" s="8"/>
    </row>
    <row r="202" spans="2:2" x14ac:dyDescent="0.2">
      <c r="B202" s="8"/>
    </row>
    <row r="203" spans="2:2" x14ac:dyDescent="0.2">
      <c r="B203" s="8"/>
    </row>
    <row r="204" spans="2:2" x14ac:dyDescent="0.2">
      <c r="B204" s="8"/>
    </row>
    <row r="205" spans="2:2" x14ac:dyDescent="0.2">
      <c r="B205" s="8"/>
    </row>
    <row r="206" spans="2:2" x14ac:dyDescent="0.2">
      <c r="B206" s="8"/>
    </row>
    <row r="207" spans="2:2" x14ac:dyDescent="0.2">
      <c r="B207" s="8"/>
    </row>
    <row r="208" spans="2:2" x14ac:dyDescent="0.2">
      <c r="B208" s="8"/>
    </row>
    <row r="209" spans="2:2" x14ac:dyDescent="0.2">
      <c r="B209" s="8"/>
    </row>
    <row r="210" spans="2:2" x14ac:dyDescent="0.2">
      <c r="B210" s="8"/>
    </row>
    <row r="211" spans="2:2" x14ac:dyDescent="0.2">
      <c r="B211" s="8"/>
    </row>
    <row r="212" spans="2:2" x14ac:dyDescent="0.2">
      <c r="B212" s="8"/>
    </row>
    <row r="213" spans="2:2" x14ac:dyDescent="0.2">
      <c r="B213" s="8"/>
    </row>
    <row r="214" spans="2:2" x14ac:dyDescent="0.2">
      <c r="B214" s="8"/>
    </row>
    <row r="215" spans="2:2" x14ac:dyDescent="0.2">
      <c r="B215" s="8"/>
    </row>
    <row r="216" spans="2:2" x14ac:dyDescent="0.2">
      <c r="B216" s="8"/>
    </row>
  </sheetData>
  <mergeCells count="1">
    <mergeCell ref="H1:J1"/>
  </mergeCells>
  <hyperlinks>
    <hyperlink ref="H1" location="Index!A1" display="Regresar al Índice" xr:uid="{00000000-0004-0000-5D00-000000000000}"/>
    <hyperlink ref="H1:I1" location="Index!A1" display="Regresar al Índice" xr:uid="{00000000-0004-0000-5D00-000001000000}"/>
  </hyperlink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39"/>
  <dimension ref="A1:P217"/>
  <sheetViews>
    <sheetView zoomScaleNormal="100" workbookViewId="0">
      <selection activeCell="A2" sqref="A2"/>
    </sheetView>
  </sheetViews>
  <sheetFormatPr baseColWidth="10" defaultColWidth="11.42578125" defaultRowHeight="12.75" x14ac:dyDescent="0.2"/>
  <cols>
    <col min="1" max="1" width="15.140625" style="238" customWidth="1"/>
    <col min="2" max="2" width="11.42578125" style="49"/>
    <col min="3" max="16384" width="11.42578125" style="238"/>
  </cols>
  <sheetData>
    <row r="1" spans="1:16" ht="15" customHeight="1" x14ac:dyDescent="0.2">
      <c r="A1" s="107" t="s">
        <v>1743</v>
      </c>
      <c r="B1" s="59"/>
      <c r="C1" s="59"/>
      <c r="D1" s="59"/>
      <c r="E1" s="59"/>
      <c r="F1" s="59"/>
      <c r="G1" s="59"/>
      <c r="H1" s="409" t="s">
        <v>38</v>
      </c>
      <c r="I1" s="409"/>
      <c r="J1" s="283"/>
      <c r="K1" s="60"/>
      <c r="L1" s="60"/>
      <c r="O1" s="435"/>
      <c r="P1" s="435"/>
    </row>
    <row r="2" spans="1:16" x14ac:dyDescent="0.2">
      <c r="A2" s="238" t="s">
        <v>152</v>
      </c>
    </row>
    <row r="5" spans="1:16" x14ac:dyDescent="0.2">
      <c r="A5" s="238" t="s">
        <v>300</v>
      </c>
      <c r="B5" s="8" t="s">
        <v>310</v>
      </c>
    </row>
    <row r="6" spans="1:16" x14ac:dyDescent="0.2">
      <c r="A6" s="238">
        <v>2013</v>
      </c>
      <c r="B6" s="9">
        <v>70246</v>
      </c>
    </row>
    <row r="7" spans="1:16" x14ac:dyDescent="0.2">
      <c r="A7" s="238">
        <v>2014</v>
      </c>
      <c r="B7" s="9">
        <v>77509</v>
      </c>
    </row>
    <row r="8" spans="1:16" x14ac:dyDescent="0.2">
      <c r="A8" s="238">
        <v>2015</v>
      </c>
      <c r="B8" s="9">
        <v>82606</v>
      </c>
    </row>
    <row r="9" spans="1:16" x14ac:dyDescent="0.2">
      <c r="A9" s="238">
        <v>2016</v>
      </c>
      <c r="B9" s="9">
        <v>89558</v>
      </c>
    </row>
    <row r="10" spans="1:16" x14ac:dyDescent="0.2">
      <c r="A10" s="238">
        <v>2017</v>
      </c>
      <c r="B10" s="9">
        <v>96726</v>
      </c>
    </row>
    <row r="11" spans="1:16" x14ac:dyDescent="0.2">
      <c r="A11" s="238">
        <v>2018</v>
      </c>
      <c r="B11" s="9">
        <v>104065</v>
      </c>
    </row>
    <row r="12" spans="1:16" x14ac:dyDescent="0.2">
      <c r="A12" s="238">
        <v>2019</v>
      </c>
      <c r="B12" s="9">
        <v>109333</v>
      </c>
    </row>
    <row r="13" spans="1:16" x14ac:dyDescent="0.2">
      <c r="A13" s="238">
        <v>2020</v>
      </c>
      <c r="B13" s="9">
        <v>111767</v>
      </c>
      <c r="C13" s="46"/>
    </row>
    <row r="14" spans="1:16" x14ac:dyDescent="0.2">
      <c r="A14" s="238">
        <v>2021</v>
      </c>
      <c r="B14" s="9">
        <v>116251</v>
      </c>
      <c r="C14" s="278"/>
    </row>
    <row r="15" spans="1:16" x14ac:dyDescent="0.2">
      <c r="A15" s="280">
        <v>2022</v>
      </c>
      <c r="B15" s="9">
        <v>118708</v>
      </c>
    </row>
    <row r="16" spans="1:16" x14ac:dyDescent="0.2">
      <c r="A16" s="281">
        <v>44958</v>
      </c>
      <c r="B16" s="9">
        <v>126199</v>
      </c>
    </row>
    <row r="17" spans="1:2" x14ac:dyDescent="0.2">
      <c r="B17" s="8"/>
    </row>
    <row r="18" spans="1:2" x14ac:dyDescent="0.2">
      <c r="A18" s="238" t="s">
        <v>1342</v>
      </c>
      <c r="B18" s="11">
        <f>B16/B15-1</f>
        <v>6.3104424301647644E-2</v>
      </c>
    </row>
    <row r="19" spans="1:2" x14ac:dyDescent="0.2">
      <c r="A19" s="238" t="s">
        <v>1341</v>
      </c>
      <c r="B19" s="9">
        <f>B16-B15</f>
        <v>7491</v>
      </c>
    </row>
    <row r="20" spans="1:2" x14ac:dyDescent="0.2">
      <c r="B20" s="8"/>
    </row>
    <row r="21" spans="1:2" x14ac:dyDescent="0.2">
      <c r="B21" s="8"/>
    </row>
    <row r="22" spans="1:2" x14ac:dyDescent="0.2">
      <c r="B22" s="8"/>
    </row>
    <row r="23" spans="1:2" x14ac:dyDescent="0.2">
      <c r="B23" s="8"/>
    </row>
    <row r="24" spans="1:2" x14ac:dyDescent="0.2">
      <c r="B24" s="8"/>
    </row>
    <row r="25" spans="1:2" x14ac:dyDescent="0.2">
      <c r="B25" s="8"/>
    </row>
    <row r="26" spans="1:2" x14ac:dyDescent="0.2">
      <c r="B26" s="8"/>
    </row>
    <row r="27" spans="1:2" x14ac:dyDescent="0.2">
      <c r="B27" s="8"/>
    </row>
    <row r="28" spans="1:2" x14ac:dyDescent="0.2">
      <c r="B28" s="8"/>
    </row>
    <row r="29" spans="1:2" x14ac:dyDescent="0.2">
      <c r="B29" s="8"/>
    </row>
    <row r="30" spans="1:2" x14ac:dyDescent="0.2">
      <c r="B30" s="8"/>
    </row>
    <row r="31" spans="1:2" x14ac:dyDescent="0.2">
      <c r="B31" s="8"/>
    </row>
    <row r="32" spans="1:2" x14ac:dyDescent="0.2">
      <c r="B32" s="8"/>
    </row>
    <row r="33" spans="2:2" x14ac:dyDescent="0.2">
      <c r="B33" s="8"/>
    </row>
    <row r="34" spans="2:2" x14ac:dyDescent="0.2">
      <c r="B34" s="8"/>
    </row>
    <row r="35" spans="2:2" x14ac:dyDescent="0.2">
      <c r="B35" s="8"/>
    </row>
    <row r="36" spans="2:2" x14ac:dyDescent="0.2">
      <c r="B36" s="8"/>
    </row>
    <row r="37" spans="2:2" x14ac:dyDescent="0.2">
      <c r="B37" s="8"/>
    </row>
    <row r="38" spans="2:2" x14ac:dyDescent="0.2">
      <c r="B38" s="8"/>
    </row>
    <row r="39" spans="2:2" x14ac:dyDescent="0.2">
      <c r="B39" s="8"/>
    </row>
    <row r="40" spans="2:2" x14ac:dyDescent="0.2">
      <c r="B40" s="8"/>
    </row>
    <row r="41" spans="2:2" x14ac:dyDescent="0.2">
      <c r="B41" s="8"/>
    </row>
    <row r="42" spans="2:2" x14ac:dyDescent="0.2">
      <c r="B42" s="8"/>
    </row>
    <row r="43" spans="2:2" x14ac:dyDescent="0.2">
      <c r="B43" s="8"/>
    </row>
    <row r="44" spans="2:2" x14ac:dyDescent="0.2">
      <c r="B44" s="8"/>
    </row>
    <row r="45" spans="2:2" x14ac:dyDescent="0.2">
      <c r="B45" s="8"/>
    </row>
    <row r="46" spans="2:2" x14ac:dyDescent="0.2">
      <c r="B46" s="8"/>
    </row>
    <row r="47" spans="2:2" x14ac:dyDescent="0.2">
      <c r="B47" s="8"/>
    </row>
    <row r="48" spans="2:2" x14ac:dyDescent="0.2">
      <c r="B48" s="8"/>
    </row>
    <row r="49" spans="2:2" x14ac:dyDescent="0.2">
      <c r="B49" s="8"/>
    </row>
    <row r="50" spans="2:2" x14ac:dyDescent="0.2">
      <c r="B50" s="8"/>
    </row>
    <row r="51" spans="2:2" x14ac:dyDescent="0.2">
      <c r="B51" s="8"/>
    </row>
    <row r="52" spans="2:2" x14ac:dyDescent="0.2">
      <c r="B52" s="8"/>
    </row>
    <row r="53" spans="2:2" x14ac:dyDescent="0.2">
      <c r="B53" s="8"/>
    </row>
    <row r="54" spans="2:2" x14ac:dyDescent="0.2">
      <c r="B54" s="8"/>
    </row>
    <row r="55" spans="2:2" x14ac:dyDescent="0.2">
      <c r="B55" s="8"/>
    </row>
    <row r="56" spans="2:2" x14ac:dyDescent="0.2">
      <c r="B56" s="8"/>
    </row>
    <row r="57" spans="2:2" x14ac:dyDescent="0.2">
      <c r="B57" s="8"/>
    </row>
    <row r="58" spans="2:2" x14ac:dyDescent="0.2">
      <c r="B58" s="8"/>
    </row>
    <row r="59" spans="2:2" x14ac:dyDescent="0.2">
      <c r="B59" s="8"/>
    </row>
    <row r="60" spans="2:2" x14ac:dyDescent="0.2">
      <c r="B60" s="8"/>
    </row>
    <row r="61" spans="2:2" x14ac:dyDescent="0.2">
      <c r="B61" s="8"/>
    </row>
    <row r="62" spans="2:2" x14ac:dyDescent="0.2">
      <c r="B62" s="8"/>
    </row>
    <row r="63" spans="2:2" x14ac:dyDescent="0.2">
      <c r="B63" s="8"/>
    </row>
    <row r="64" spans="2:2" x14ac:dyDescent="0.2">
      <c r="B64" s="8"/>
    </row>
    <row r="65" spans="2:2" x14ac:dyDescent="0.2">
      <c r="B65" s="8"/>
    </row>
    <row r="66" spans="2:2" x14ac:dyDescent="0.2">
      <c r="B66" s="8"/>
    </row>
    <row r="67" spans="2:2" x14ac:dyDescent="0.2">
      <c r="B67" s="8"/>
    </row>
    <row r="68" spans="2:2" x14ac:dyDescent="0.2">
      <c r="B68" s="8"/>
    </row>
    <row r="69" spans="2:2" x14ac:dyDescent="0.2">
      <c r="B69" s="8"/>
    </row>
    <row r="70" spans="2:2" x14ac:dyDescent="0.2">
      <c r="B70" s="8"/>
    </row>
    <row r="71" spans="2:2" x14ac:dyDescent="0.2">
      <c r="B71" s="8"/>
    </row>
    <row r="72" spans="2:2" x14ac:dyDescent="0.2">
      <c r="B72" s="8"/>
    </row>
    <row r="73" spans="2:2" x14ac:dyDescent="0.2">
      <c r="B73" s="8"/>
    </row>
    <row r="74" spans="2:2" x14ac:dyDescent="0.2">
      <c r="B74" s="8"/>
    </row>
    <row r="75" spans="2:2" x14ac:dyDescent="0.2">
      <c r="B75" s="8"/>
    </row>
    <row r="76" spans="2:2" x14ac:dyDescent="0.2">
      <c r="B76" s="8"/>
    </row>
    <row r="77" spans="2:2" x14ac:dyDescent="0.2">
      <c r="B77" s="8"/>
    </row>
    <row r="78" spans="2:2" x14ac:dyDescent="0.2">
      <c r="B78" s="8"/>
    </row>
    <row r="79" spans="2:2" x14ac:dyDescent="0.2">
      <c r="B79" s="8"/>
    </row>
    <row r="80" spans="2:2" x14ac:dyDescent="0.2">
      <c r="B80" s="8"/>
    </row>
    <row r="81" spans="2:2" x14ac:dyDescent="0.2">
      <c r="B81" s="8"/>
    </row>
    <row r="82" spans="2:2" x14ac:dyDescent="0.2">
      <c r="B82" s="8"/>
    </row>
    <row r="83" spans="2:2" x14ac:dyDescent="0.2">
      <c r="B83" s="8"/>
    </row>
    <row r="84" spans="2:2" x14ac:dyDescent="0.2">
      <c r="B84" s="8"/>
    </row>
    <row r="85" spans="2:2" x14ac:dyDescent="0.2">
      <c r="B85" s="8"/>
    </row>
    <row r="86" spans="2:2" x14ac:dyDescent="0.2">
      <c r="B86" s="8"/>
    </row>
    <row r="87" spans="2:2" x14ac:dyDescent="0.2">
      <c r="B87" s="8"/>
    </row>
    <row r="88" spans="2:2" x14ac:dyDescent="0.2">
      <c r="B88" s="8"/>
    </row>
    <row r="89" spans="2:2" x14ac:dyDescent="0.2">
      <c r="B89" s="8"/>
    </row>
    <row r="90" spans="2:2" x14ac:dyDescent="0.2">
      <c r="B90" s="8"/>
    </row>
    <row r="91" spans="2:2" x14ac:dyDescent="0.2">
      <c r="B91" s="8"/>
    </row>
    <row r="92" spans="2:2" x14ac:dyDescent="0.2">
      <c r="B92" s="8"/>
    </row>
    <row r="93" spans="2:2" x14ac:dyDescent="0.2">
      <c r="B93" s="8"/>
    </row>
    <row r="94" spans="2:2" x14ac:dyDescent="0.2">
      <c r="B94" s="8"/>
    </row>
    <row r="95" spans="2:2" x14ac:dyDescent="0.2">
      <c r="B95" s="8"/>
    </row>
    <row r="96" spans="2:2" x14ac:dyDescent="0.2">
      <c r="B96" s="8"/>
    </row>
    <row r="97" spans="2:2" x14ac:dyDescent="0.2">
      <c r="B97" s="8"/>
    </row>
    <row r="98" spans="2:2" x14ac:dyDescent="0.2">
      <c r="B98" s="8"/>
    </row>
    <row r="99" spans="2:2" x14ac:dyDescent="0.2">
      <c r="B99" s="8"/>
    </row>
    <row r="100" spans="2:2" x14ac:dyDescent="0.2">
      <c r="B100" s="8"/>
    </row>
    <row r="101" spans="2:2" x14ac:dyDescent="0.2">
      <c r="B101" s="8"/>
    </row>
    <row r="102" spans="2:2" x14ac:dyDescent="0.2">
      <c r="B102" s="8"/>
    </row>
    <row r="103" spans="2:2" x14ac:dyDescent="0.2">
      <c r="B103" s="8"/>
    </row>
    <row r="104" spans="2:2" x14ac:dyDescent="0.2">
      <c r="B104" s="8"/>
    </row>
    <row r="105" spans="2:2" x14ac:dyDescent="0.2">
      <c r="B105" s="8"/>
    </row>
    <row r="106" spans="2:2" x14ac:dyDescent="0.2">
      <c r="B106" s="8"/>
    </row>
    <row r="107" spans="2:2" x14ac:dyDescent="0.2">
      <c r="B107" s="8"/>
    </row>
    <row r="108" spans="2:2" x14ac:dyDescent="0.2">
      <c r="B108" s="8"/>
    </row>
    <row r="109" spans="2:2" x14ac:dyDescent="0.2">
      <c r="B109" s="8"/>
    </row>
    <row r="110" spans="2:2" x14ac:dyDescent="0.2">
      <c r="B110" s="8"/>
    </row>
    <row r="111" spans="2:2" x14ac:dyDescent="0.2">
      <c r="B111" s="8"/>
    </row>
    <row r="112" spans="2:2" x14ac:dyDescent="0.2">
      <c r="B112" s="8"/>
    </row>
    <row r="113" spans="2:2" x14ac:dyDescent="0.2">
      <c r="B113" s="8"/>
    </row>
    <row r="114" spans="2:2" x14ac:dyDescent="0.2">
      <c r="B114" s="8"/>
    </row>
    <row r="115" spans="2:2" x14ac:dyDescent="0.2">
      <c r="B115" s="8"/>
    </row>
    <row r="116" spans="2:2" x14ac:dyDescent="0.2">
      <c r="B116" s="8"/>
    </row>
    <row r="117" spans="2:2" x14ac:dyDescent="0.2">
      <c r="B117" s="8"/>
    </row>
    <row r="118" spans="2:2" x14ac:dyDescent="0.2">
      <c r="B118" s="8"/>
    </row>
    <row r="119" spans="2:2" x14ac:dyDescent="0.2">
      <c r="B119" s="8"/>
    </row>
    <row r="120" spans="2:2" x14ac:dyDescent="0.2">
      <c r="B120" s="8"/>
    </row>
    <row r="121" spans="2:2" x14ac:dyDescent="0.2">
      <c r="B121" s="8"/>
    </row>
    <row r="122" spans="2:2" x14ac:dyDescent="0.2">
      <c r="B122" s="8"/>
    </row>
    <row r="123" spans="2:2" x14ac:dyDescent="0.2">
      <c r="B123" s="8"/>
    </row>
    <row r="124" spans="2:2" x14ac:dyDescent="0.2">
      <c r="B124" s="8"/>
    </row>
    <row r="125" spans="2:2" x14ac:dyDescent="0.2">
      <c r="B125" s="8"/>
    </row>
    <row r="126" spans="2:2" x14ac:dyDescent="0.2">
      <c r="B126" s="8"/>
    </row>
    <row r="127" spans="2:2" x14ac:dyDescent="0.2">
      <c r="B127" s="8"/>
    </row>
    <row r="128" spans="2:2" x14ac:dyDescent="0.2">
      <c r="B128" s="8"/>
    </row>
    <row r="129" spans="2:2" x14ac:dyDescent="0.2">
      <c r="B129" s="8"/>
    </row>
    <row r="130" spans="2:2" x14ac:dyDescent="0.2">
      <c r="B130" s="8"/>
    </row>
    <row r="131" spans="2:2" x14ac:dyDescent="0.2">
      <c r="B131" s="8"/>
    </row>
    <row r="132" spans="2:2" x14ac:dyDescent="0.2">
      <c r="B132" s="8"/>
    </row>
    <row r="133" spans="2:2" x14ac:dyDescent="0.2">
      <c r="B133" s="8"/>
    </row>
    <row r="134" spans="2:2" x14ac:dyDescent="0.2">
      <c r="B134" s="8"/>
    </row>
    <row r="135" spans="2:2" x14ac:dyDescent="0.2">
      <c r="B135" s="8"/>
    </row>
    <row r="136" spans="2:2" x14ac:dyDescent="0.2">
      <c r="B136" s="8"/>
    </row>
    <row r="137" spans="2:2" x14ac:dyDescent="0.2">
      <c r="B137" s="8"/>
    </row>
    <row r="138" spans="2:2" x14ac:dyDescent="0.2">
      <c r="B138" s="8"/>
    </row>
    <row r="139" spans="2:2" x14ac:dyDescent="0.2">
      <c r="B139" s="8"/>
    </row>
    <row r="140" spans="2:2" x14ac:dyDescent="0.2">
      <c r="B140" s="8"/>
    </row>
    <row r="141" spans="2:2" x14ac:dyDescent="0.2">
      <c r="B141" s="8"/>
    </row>
    <row r="142" spans="2:2" x14ac:dyDescent="0.2">
      <c r="B142" s="8"/>
    </row>
    <row r="143" spans="2:2" x14ac:dyDescent="0.2">
      <c r="B143" s="8"/>
    </row>
    <row r="144" spans="2:2" x14ac:dyDescent="0.2">
      <c r="B144" s="8"/>
    </row>
    <row r="145" spans="2:2" x14ac:dyDescent="0.2">
      <c r="B145" s="8"/>
    </row>
    <row r="146" spans="2:2" x14ac:dyDescent="0.2">
      <c r="B146" s="8"/>
    </row>
    <row r="147" spans="2:2" x14ac:dyDescent="0.2">
      <c r="B147" s="8"/>
    </row>
    <row r="148" spans="2:2" x14ac:dyDescent="0.2">
      <c r="B148" s="8"/>
    </row>
    <row r="149" spans="2:2" x14ac:dyDescent="0.2">
      <c r="B149" s="8"/>
    </row>
    <row r="150" spans="2:2" x14ac:dyDescent="0.2">
      <c r="B150" s="8"/>
    </row>
    <row r="151" spans="2:2" x14ac:dyDescent="0.2">
      <c r="B151" s="8"/>
    </row>
    <row r="152" spans="2:2" x14ac:dyDescent="0.2">
      <c r="B152" s="8"/>
    </row>
    <row r="153" spans="2:2" x14ac:dyDescent="0.2">
      <c r="B153" s="8"/>
    </row>
    <row r="154" spans="2:2" x14ac:dyDescent="0.2">
      <c r="B154" s="8"/>
    </row>
    <row r="155" spans="2:2" x14ac:dyDescent="0.2">
      <c r="B155" s="8"/>
    </row>
    <row r="156" spans="2:2" x14ac:dyDescent="0.2">
      <c r="B156" s="8"/>
    </row>
    <row r="157" spans="2:2" x14ac:dyDescent="0.2">
      <c r="B157" s="8"/>
    </row>
    <row r="158" spans="2:2" x14ac:dyDescent="0.2">
      <c r="B158" s="8"/>
    </row>
    <row r="159" spans="2:2" x14ac:dyDescent="0.2">
      <c r="B159" s="8"/>
    </row>
    <row r="160" spans="2:2" x14ac:dyDescent="0.2">
      <c r="B160" s="8"/>
    </row>
    <row r="161" spans="2:2" x14ac:dyDescent="0.2">
      <c r="B161" s="8"/>
    </row>
    <row r="162" spans="2:2" x14ac:dyDescent="0.2">
      <c r="B162" s="8"/>
    </row>
    <row r="163" spans="2:2" x14ac:dyDescent="0.2">
      <c r="B163" s="8"/>
    </row>
    <row r="164" spans="2:2" x14ac:dyDescent="0.2">
      <c r="B164" s="8"/>
    </row>
    <row r="165" spans="2:2" x14ac:dyDescent="0.2">
      <c r="B165" s="8"/>
    </row>
    <row r="166" spans="2:2" x14ac:dyDescent="0.2">
      <c r="B166" s="8"/>
    </row>
    <row r="167" spans="2:2" x14ac:dyDescent="0.2">
      <c r="B167" s="8"/>
    </row>
    <row r="168" spans="2:2" x14ac:dyDescent="0.2">
      <c r="B168" s="8"/>
    </row>
    <row r="169" spans="2:2" x14ac:dyDescent="0.2">
      <c r="B169" s="8"/>
    </row>
    <row r="170" spans="2:2" x14ac:dyDescent="0.2">
      <c r="B170" s="8"/>
    </row>
    <row r="171" spans="2:2" x14ac:dyDescent="0.2">
      <c r="B171" s="8"/>
    </row>
    <row r="172" spans="2:2" x14ac:dyDescent="0.2">
      <c r="B172" s="8"/>
    </row>
    <row r="173" spans="2:2" x14ac:dyDescent="0.2">
      <c r="B173" s="8"/>
    </row>
    <row r="174" spans="2:2" x14ac:dyDescent="0.2">
      <c r="B174" s="8"/>
    </row>
    <row r="175" spans="2:2" x14ac:dyDescent="0.2">
      <c r="B175" s="8"/>
    </row>
    <row r="176" spans="2:2" x14ac:dyDescent="0.2">
      <c r="B176" s="8"/>
    </row>
    <row r="177" spans="2:2" x14ac:dyDescent="0.2">
      <c r="B177" s="8"/>
    </row>
    <row r="178" spans="2:2" x14ac:dyDescent="0.2">
      <c r="B178" s="8"/>
    </row>
    <row r="179" spans="2:2" x14ac:dyDescent="0.2">
      <c r="B179" s="8"/>
    </row>
    <row r="180" spans="2:2" x14ac:dyDescent="0.2">
      <c r="B180" s="8"/>
    </row>
    <row r="181" spans="2:2" x14ac:dyDescent="0.2">
      <c r="B181" s="8"/>
    </row>
    <row r="182" spans="2:2" x14ac:dyDescent="0.2">
      <c r="B182" s="8"/>
    </row>
    <row r="183" spans="2:2" x14ac:dyDescent="0.2">
      <c r="B183" s="8"/>
    </row>
    <row r="184" spans="2:2" x14ac:dyDescent="0.2">
      <c r="B184" s="8"/>
    </row>
    <row r="185" spans="2:2" x14ac:dyDescent="0.2">
      <c r="B185" s="8"/>
    </row>
    <row r="186" spans="2:2" x14ac:dyDescent="0.2">
      <c r="B186" s="8"/>
    </row>
    <row r="187" spans="2:2" x14ac:dyDescent="0.2">
      <c r="B187" s="8"/>
    </row>
    <row r="188" spans="2:2" x14ac:dyDescent="0.2">
      <c r="B188" s="8"/>
    </row>
    <row r="189" spans="2:2" x14ac:dyDescent="0.2">
      <c r="B189" s="8"/>
    </row>
    <row r="190" spans="2:2" x14ac:dyDescent="0.2">
      <c r="B190" s="8"/>
    </row>
    <row r="191" spans="2:2" x14ac:dyDescent="0.2">
      <c r="B191" s="8"/>
    </row>
    <row r="192" spans="2:2" x14ac:dyDescent="0.2">
      <c r="B192" s="8"/>
    </row>
    <row r="193" spans="2:2" x14ac:dyDescent="0.2">
      <c r="B193" s="8"/>
    </row>
    <row r="194" spans="2:2" x14ac:dyDescent="0.2">
      <c r="B194" s="8"/>
    </row>
    <row r="195" spans="2:2" x14ac:dyDescent="0.2">
      <c r="B195" s="8"/>
    </row>
    <row r="196" spans="2:2" x14ac:dyDescent="0.2">
      <c r="B196" s="8"/>
    </row>
    <row r="197" spans="2:2" x14ac:dyDescent="0.2">
      <c r="B197" s="8"/>
    </row>
    <row r="198" spans="2:2" x14ac:dyDescent="0.2">
      <c r="B198" s="8"/>
    </row>
    <row r="199" spans="2:2" x14ac:dyDescent="0.2">
      <c r="B199" s="8"/>
    </row>
    <row r="200" spans="2:2" x14ac:dyDescent="0.2">
      <c r="B200" s="8"/>
    </row>
    <row r="201" spans="2:2" x14ac:dyDescent="0.2">
      <c r="B201" s="8"/>
    </row>
    <row r="202" spans="2:2" x14ac:dyDescent="0.2">
      <c r="B202" s="8"/>
    </row>
    <row r="203" spans="2:2" x14ac:dyDescent="0.2">
      <c r="B203" s="8"/>
    </row>
    <row r="204" spans="2:2" x14ac:dyDescent="0.2">
      <c r="B204" s="8"/>
    </row>
    <row r="205" spans="2:2" x14ac:dyDescent="0.2">
      <c r="B205" s="8"/>
    </row>
    <row r="206" spans="2:2" x14ac:dyDescent="0.2">
      <c r="B206" s="8"/>
    </row>
    <row r="207" spans="2:2" x14ac:dyDescent="0.2">
      <c r="B207" s="8"/>
    </row>
    <row r="208" spans="2:2" x14ac:dyDescent="0.2">
      <c r="B208" s="8"/>
    </row>
    <row r="209" spans="2:2" x14ac:dyDescent="0.2">
      <c r="B209" s="8"/>
    </row>
    <row r="210" spans="2:2" x14ac:dyDescent="0.2">
      <c r="B210" s="8"/>
    </row>
    <row r="211" spans="2:2" x14ac:dyDescent="0.2">
      <c r="B211" s="8"/>
    </row>
    <row r="212" spans="2:2" x14ac:dyDescent="0.2">
      <c r="B212" s="8"/>
    </row>
    <row r="213" spans="2:2" x14ac:dyDescent="0.2">
      <c r="B213" s="8"/>
    </row>
    <row r="214" spans="2:2" x14ac:dyDescent="0.2">
      <c r="B214" s="8"/>
    </row>
    <row r="215" spans="2:2" x14ac:dyDescent="0.2">
      <c r="B215" s="8"/>
    </row>
    <row r="216" spans="2:2" x14ac:dyDescent="0.2">
      <c r="B216" s="8"/>
    </row>
    <row r="217" spans="2:2" x14ac:dyDescent="0.2">
      <c r="B217" s="8"/>
    </row>
  </sheetData>
  <mergeCells count="2">
    <mergeCell ref="H1:I1"/>
    <mergeCell ref="O1:P1"/>
  </mergeCells>
  <hyperlinks>
    <hyperlink ref="H1:I1" location="Index!A1" display="Regresar al Índice" xr:uid="{00000000-0004-0000-5E00-000000000000}"/>
  </hyperlink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40"/>
  <dimension ref="A1:P216"/>
  <sheetViews>
    <sheetView zoomScaleNormal="100" workbookViewId="0">
      <selection activeCell="A2" sqref="A2"/>
    </sheetView>
  </sheetViews>
  <sheetFormatPr baseColWidth="10" defaultColWidth="11.42578125" defaultRowHeight="12.75" x14ac:dyDescent="0.2"/>
  <cols>
    <col min="1" max="1" width="22.7109375" style="238" customWidth="1"/>
    <col min="2" max="2" width="11.42578125" style="49"/>
    <col min="3" max="10" width="11.42578125" style="238"/>
    <col min="11" max="11" width="11.42578125" style="238" customWidth="1"/>
    <col min="12" max="12" width="25.5703125" style="238" hidden="1" customWidth="1"/>
    <col min="13" max="13" width="15.140625" style="238" hidden="1" customWidth="1"/>
    <col min="14" max="18" width="11.42578125" style="238" customWidth="1"/>
    <col min="19" max="16384" width="11.42578125" style="238"/>
  </cols>
  <sheetData>
    <row r="1" spans="1:16" x14ac:dyDescent="0.2">
      <c r="A1" s="107" t="s">
        <v>1744</v>
      </c>
      <c r="H1" s="409" t="s">
        <v>38</v>
      </c>
      <c r="I1" s="409"/>
      <c r="J1" s="5"/>
      <c r="K1" s="5"/>
      <c r="L1" s="5"/>
      <c r="M1" s="5"/>
      <c r="N1" s="5"/>
      <c r="O1" s="5"/>
      <c r="P1" s="5"/>
    </row>
    <row r="2" spans="1:16" x14ac:dyDescent="0.2">
      <c r="A2" s="238" t="s">
        <v>152</v>
      </c>
    </row>
    <row r="3" spans="1:16" x14ac:dyDescent="0.2">
      <c r="L3" s="282" t="s">
        <v>417</v>
      </c>
      <c r="M3" s="56" t="s">
        <v>1324</v>
      </c>
    </row>
    <row r="4" spans="1:16" x14ac:dyDescent="0.2">
      <c r="L4" s="282" t="s">
        <v>312</v>
      </c>
      <c r="M4" s="57">
        <v>101439</v>
      </c>
    </row>
    <row r="5" spans="1:16" x14ac:dyDescent="0.2">
      <c r="A5" s="238" t="s">
        <v>294</v>
      </c>
      <c r="B5" s="8" t="s">
        <v>296</v>
      </c>
      <c r="L5" s="282" t="s">
        <v>311</v>
      </c>
      <c r="M5" s="57">
        <v>48</v>
      </c>
    </row>
    <row r="6" spans="1:16" x14ac:dyDescent="0.2">
      <c r="A6" s="238" t="s">
        <v>312</v>
      </c>
      <c r="B6" s="11">
        <f>M4/$M$9</f>
        <v>0.80380193186950766</v>
      </c>
      <c r="L6" s="282" t="s">
        <v>313</v>
      </c>
      <c r="M6" s="57">
        <v>23828</v>
      </c>
    </row>
    <row r="7" spans="1:16" x14ac:dyDescent="0.2">
      <c r="A7" s="238" t="s">
        <v>314</v>
      </c>
      <c r="B7" s="11">
        <f>M5/$M$9</f>
        <v>3.8035166681193988E-4</v>
      </c>
      <c r="L7" s="282" t="s">
        <v>315</v>
      </c>
      <c r="M7" s="57">
        <v>406</v>
      </c>
    </row>
    <row r="8" spans="1:16" x14ac:dyDescent="0.2">
      <c r="A8" s="238" t="s">
        <v>316</v>
      </c>
      <c r="B8" s="11">
        <f>M6/$M$9</f>
        <v>0.18881290659989383</v>
      </c>
      <c r="L8" s="282" t="s">
        <v>317</v>
      </c>
      <c r="M8" s="57">
        <v>478</v>
      </c>
    </row>
    <row r="9" spans="1:16" x14ac:dyDescent="0.2">
      <c r="A9" s="238" t="s">
        <v>318</v>
      </c>
      <c r="B9" s="11">
        <f>M7/$M$9</f>
        <v>3.2171411817843248E-3</v>
      </c>
      <c r="L9" s="282" t="s">
        <v>301</v>
      </c>
      <c r="M9" s="57">
        <f>SUM(M4:M8)</f>
        <v>126199</v>
      </c>
    </row>
    <row r="10" spans="1:16" x14ac:dyDescent="0.2">
      <c r="A10" s="238" t="s">
        <v>319</v>
      </c>
      <c r="B10" s="11">
        <f>M8/$M$9</f>
        <v>3.7876686820022347E-3</v>
      </c>
    </row>
    <row r="11" spans="1:16" x14ac:dyDescent="0.2">
      <c r="A11" s="238" t="s">
        <v>53</v>
      </c>
      <c r="B11" s="11">
        <f>SUM(B6:B10)</f>
        <v>0.99999999999999989</v>
      </c>
    </row>
    <row r="12" spans="1:16" x14ac:dyDescent="0.2">
      <c r="B12" s="8"/>
    </row>
    <row r="13" spans="1:16" x14ac:dyDescent="0.2">
      <c r="B13" s="8"/>
    </row>
    <row r="14" spans="1:16" x14ac:dyDescent="0.2">
      <c r="B14" s="11">
        <f>B7+B9+B10</f>
        <v>7.3851615305984995E-3</v>
      </c>
    </row>
    <row r="15" spans="1:16" x14ac:dyDescent="0.2">
      <c r="B15" s="8"/>
    </row>
    <row r="16" spans="1:16" x14ac:dyDescent="0.2">
      <c r="B16" s="8"/>
    </row>
    <row r="17" spans="1:5" x14ac:dyDescent="0.2">
      <c r="A17" s="29"/>
      <c r="B17" s="8"/>
    </row>
    <row r="18" spans="1:5" x14ac:dyDescent="0.2">
      <c r="A18" s="58"/>
      <c r="B18" s="9"/>
    </row>
    <row r="19" spans="1:5" x14ac:dyDescent="0.2">
      <c r="A19" s="29"/>
      <c r="B19" s="8"/>
    </row>
    <row r="20" spans="1:5" x14ac:dyDescent="0.2">
      <c r="A20" s="58"/>
      <c r="B20" s="9"/>
    </row>
    <row r="21" spans="1:5" x14ac:dyDescent="0.2">
      <c r="A21" s="29"/>
      <c r="B21" s="8"/>
    </row>
    <row r="22" spans="1:5" x14ac:dyDescent="0.2">
      <c r="A22" s="29"/>
      <c r="B22" s="8"/>
    </row>
    <row r="23" spans="1:5" x14ac:dyDescent="0.2">
      <c r="A23" s="58"/>
      <c r="B23" s="9"/>
    </row>
    <row r="24" spans="1:5" x14ac:dyDescent="0.2">
      <c r="B24" s="8"/>
    </row>
    <row r="25" spans="1:5" x14ac:dyDescent="0.2">
      <c r="B25" s="8"/>
    </row>
    <row r="26" spans="1:5" x14ac:dyDescent="0.2">
      <c r="B26" s="8"/>
    </row>
    <row r="27" spans="1:5" x14ac:dyDescent="0.2">
      <c r="A27" s="107"/>
      <c r="B27" s="107"/>
      <c r="C27" s="107"/>
      <c r="D27" s="107"/>
      <c r="E27" s="107"/>
    </row>
    <row r="28" spans="1:5" x14ac:dyDescent="0.2">
      <c r="A28" s="107"/>
      <c r="B28" s="107"/>
      <c r="C28" s="107"/>
      <c r="D28" s="107"/>
      <c r="E28" s="107"/>
    </row>
    <row r="29" spans="1:5" x14ac:dyDescent="0.2">
      <c r="A29" s="107"/>
      <c r="B29" s="107"/>
      <c r="C29" s="107"/>
      <c r="D29" s="107"/>
      <c r="E29" s="107"/>
    </row>
    <row r="30" spans="1:5" x14ac:dyDescent="0.2">
      <c r="A30" s="107"/>
      <c r="B30" s="107"/>
      <c r="C30" s="107"/>
      <c r="D30" s="107"/>
      <c r="E30" s="107"/>
    </row>
    <row r="31" spans="1:5" x14ac:dyDescent="0.2">
      <c r="A31" s="107"/>
      <c r="B31" s="107"/>
      <c r="C31" s="107"/>
      <c r="D31" s="107"/>
      <c r="E31" s="107"/>
    </row>
    <row r="32" spans="1:5" x14ac:dyDescent="0.2">
      <c r="A32" s="107"/>
      <c r="B32" s="107"/>
      <c r="C32" s="107"/>
      <c r="D32" s="107"/>
      <c r="E32" s="107"/>
    </row>
    <row r="33" spans="1:5" x14ac:dyDescent="0.2">
      <c r="A33" s="107"/>
      <c r="B33" s="107"/>
      <c r="C33" s="107"/>
      <c r="D33" s="107"/>
      <c r="E33" s="107"/>
    </row>
    <row r="34" spans="1:5" x14ac:dyDescent="0.2">
      <c r="A34" s="107"/>
      <c r="B34" s="107"/>
      <c r="C34" s="107"/>
      <c r="D34" s="107"/>
      <c r="E34" s="107"/>
    </row>
    <row r="35" spans="1:5" x14ac:dyDescent="0.2">
      <c r="A35" s="107"/>
      <c r="B35" s="107"/>
      <c r="C35" s="107"/>
      <c r="D35" s="107"/>
      <c r="E35" s="107"/>
    </row>
    <row r="36" spans="1:5" x14ac:dyDescent="0.2">
      <c r="A36" s="107"/>
      <c r="B36" s="107"/>
      <c r="C36" s="107"/>
      <c r="D36" s="107"/>
      <c r="E36" s="107"/>
    </row>
    <row r="37" spans="1:5" x14ac:dyDescent="0.2">
      <c r="A37" s="107"/>
      <c r="B37" s="107"/>
      <c r="C37" s="107"/>
      <c r="D37" s="107"/>
      <c r="E37" s="107"/>
    </row>
    <row r="38" spans="1:5" x14ac:dyDescent="0.2">
      <c r="A38" s="107"/>
      <c r="B38" s="107"/>
      <c r="C38" s="107"/>
      <c r="D38" s="107"/>
      <c r="E38" s="107"/>
    </row>
    <row r="39" spans="1:5" x14ac:dyDescent="0.2">
      <c r="A39" s="107"/>
      <c r="B39" s="107"/>
      <c r="C39" s="107"/>
      <c r="D39" s="107"/>
      <c r="E39" s="107"/>
    </row>
    <row r="40" spans="1:5" x14ac:dyDescent="0.2">
      <c r="A40" s="107"/>
      <c r="B40" s="107"/>
      <c r="C40" s="107"/>
      <c r="D40" s="107"/>
      <c r="E40" s="107"/>
    </row>
    <row r="41" spans="1:5" x14ac:dyDescent="0.2">
      <c r="A41" s="107"/>
      <c r="B41" s="107"/>
      <c r="C41" s="107"/>
      <c r="D41" s="107"/>
      <c r="E41" s="107"/>
    </row>
    <row r="42" spans="1:5" x14ac:dyDescent="0.2">
      <c r="A42" s="107"/>
      <c r="B42" s="107"/>
      <c r="C42" s="107"/>
      <c r="D42" s="107"/>
      <c r="E42" s="107"/>
    </row>
    <row r="43" spans="1:5" x14ac:dyDescent="0.2">
      <c r="A43" s="107"/>
      <c r="B43" s="107"/>
      <c r="C43" s="107"/>
      <c r="D43" s="107"/>
      <c r="E43" s="107"/>
    </row>
    <row r="44" spans="1:5" x14ac:dyDescent="0.2">
      <c r="A44" s="107"/>
      <c r="B44" s="107"/>
      <c r="C44" s="107"/>
      <c r="D44" s="107"/>
      <c r="E44" s="107"/>
    </row>
    <row r="45" spans="1:5" x14ac:dyDescent="0.2">
      <c r="A45" s="107"/>
      <c r="B45" s="107"/>
      <c r="C45" s="107"/>
      <c r="D45" s="107"/>
      <c r="E45" s="107"/>
    </row>
    <row r="46" spans="1:5" x14ac:dyDescent="0.2">
      <c r="A46" s="107"/>
      <c r="B46" s="107"/>
      <c r="C46" s="107"/>
      <c r="D46" s="107"/>
      <c r="E46" s="107"/>
    </row>
    <row r="47" spans="1:5" x14ac:dyDescent="0.2">
      <c r="A47" s="107"/>
      <c r="B47" s="107"/>
      <c r="C47" s="107"/>
      <c r="D47" s="107"/>
      <c r="E47" s="107"/>
    </row>
    <row r="48" spans="1:5" x14ac:dyDescent="0.2">
      <c r="A48" s="107"/>
      <c r="B48" s="107"/>
      <c r="C48" s="107"/>
      <c r="D48" s="107"/>
      <c r="E48" s="107"/>
    </row>
    <row r="49" spans="1:5" x14ac:dyDescent="0.2">
      <c r="A49" s="107"/>
      <c r="B49" s="107"/>
      <c r="C49" s="107"/>
      <c r="D49" s="107"/>
      <c r="E49" s="107"/>
    </row>
    <row r="50" spans="1:5" x14ac:dyDescent="0.2">
      <c r="A50" s="107"/>
      <c r="B50" s="107"/>
      <c r="C50" s="107"/>
      <c r="D50" s="107"/>
      <c r="E50" s="107"/>
    </row>
    <row r="51" spans="1:5" x14ac:dyDescent="0.2">
      <c r="A51" s="107"/>
      <c r="B51" s="107"/>
      <c r="C51" s="107"/>
      <c r="D51" s="107"/>
      <c r="E51" s="107"/>
    </row>
    <row r="52" spans="1:5" x14ac:dyDescent="0.2">
      <c r="A52" s="107"/>
      <c r="B52" s="107"/>
      <c r="C52" s="107"/>
      <c r="D52" s="107"/>
      <c r="E52" s="107"/>
    </row>
    <row r="53" spans="1:5" x14ac:dyDescent="0.2">
      <c r="A53" s="107"/>
      <c r="B53" s="107"/>
      <c r="C53" s="107"/>
      <c r="D53" s="107"/>
      <c r="E53" s="107"/>
    </row>
    <row r="54" spans="1:5" x14ac:dyDescent="0.2">
      <c r="A54" s="107"/>
      <c r="B54" s="107"/>
      <c r="C54" s="107"/>
      <c r="D54" s="107"/>
      <c r="E54" s="107"/>
    </row>
    <row r="55" spans="1:5" x14ac:dyDescent="0.2">
      <c r="A55" s="107"/>
      <c r="B55" s="107"/>
      <c r="C55" s="107"/>
      <c r="D55" s="107"/>
      <c r="E55" s="107"/>
    </row>
    <row r="56" spans="1:5" x14ac:dyDescent="0.2">
      <c r="A56" s="107"/>
      <c r="B56" s="107"/>
      <c r="C56" s="107"/>
      <c r="D56" s="107"/>
      <c r="E56" s="107"/>
    </row>
    <row r="57" spans="1:5" x14ac:dyDescent="0.2">
      <c r="A57" s="107"/>
      <c r="B57" s="107"/>
      <c r="C57" s="107"/>
      <c r="D57" s="107"/>
      <c r="E57" s="107"/>
    </row>
    <row r="58" spans="1:5" x14ac:dyDescent="0.2">
      <c r="A58" s="107"/>
      <c r="B58" s="107"/>
      <c r="C58" s="107"/>
      <c r="D58" s="107"/>
      <c r="E58" s="107"/>
    </row>
    <row r="59" spans="1:5" x14ac:dyDescent="0.2">
      <c r="A59" s="107"/>
      <c r="B59" s="107"/>
      <c r="C59" s="107"/>
      <c r="D59" s="107"/>
      <c r="E59" s="107"/>
    </row>
    <row r="60" spans="1:5" x14ac:dyDescent="0.2">
      <c r="A60" s="107"/>
      <c r="B60" s="107"/>
      <c r="C60" s="107"/>
      <c r="D60" s="107"/>
      <c r="E60" s="107"/>
    </row>
    <row r="61" spans="1:5" x14ac:dyDescent="0.2">
      <c r="A61" s="107"/>
      <c r="B61" s="107"/>
      <c r="C61" s="107"/>
      <c r="D61" s="107"/>
      <c r="E61" s="107"/>
    </row>
    <row r="62" spans="1:5" x14ac:dyDescent="0.2">
      <c r="A62" s="107"/>
      <c r="B62" s="107"/>
      <c r="C62" s="107"/>
      <c r="D62" s="107"/>
      <c r="E62" s="107"/>
    </row>
    <row r="63" spans="1:5" x14ac:dyDescent="0.2">
      <c r="A63" s="107"/>
      <c r="B63" s="107"/>
      <c r="C63" s="107"/>
      <c r="D63" s="107"/>
      <c r="E63" s="107"/>
    </row>
    <row r="64" spans="1:5" x14ac:dyDescent="0.2">
      <c r="A64" s="107"/>
      <c r="B64" s="107"/>
      <c r="C64" s="107"/>
      <c r="D64" s="107"/>
      <c r="E64" s="107"/>
    </row>
    <row r="65" spans="1:5" x14ac:dyDescent="0.2">
      <c r="A65" s="107"/>
      <c r="B65" s="107"/>
      <c r="C65" s="107"/>
      <c r="D65" s="107"/>
      <c r="E65" s="107"/>
    </row>
    <row r="66" spans="1:5" x14ac:dyDescent="0.2">
      <c r="A66" s="107"/>
      <c r="B66" s="107"/>
      <c r="C66" s="107"/>
      <c r="D66" s="107"/>
      <c r="E66" s="107"/>
    </row>
    <row r="67" spans="1:5" x14ac:dyDescent="0.2">
      <c r="A67" s="107"/>
      <c r="B67" s="107"/>
      <c r="C67" s="107"/>
      <c r="D67" s="107"/>
      <c r="E67" s="107"/>
    </row>
    <row r="68" spans="1:5" x14ac:dyDescent="0.2">
      <c r="A68" s="107"/>
      <c r="B68" s="107"/>
      <c r="C68" s="107"/>
      <c r="D68" s="107"/>
      <c r="E68" s="107"/>
    </row>
    <row r="69" spans="1:5" x14ac:dyDescent="0.2">
      <c r="A69" s="107"/>
      <c r="B69" s="107"/>
      <c r="C69" s="107"/>
      <c r="D69" s="107"/>
      <c r="E69" s="107"/>
    </row>
    <row r="70" spans="1:5" x14ac:dyDescent="0.2">
      <c r="A70" s="107"/>
      <c r="B70" s="107"/>
      <c r="C70" s="107"/>
      <c r="D70" s="107"/>
      <c r="E70" s="107"/>
    </row>
    <row r="71" spans="1:5" x14ac:dyDescent="0.2">
      <c r="A71" s="107"/>
      <c r="B71" s="107"/>
      <c r="C71" s="107"/>
      <c r="D71" s="107"/>
      <c r="E71" s="107"/>
    </row>
    <row r="72" spans="1:5" x14ac:dyDescent="0.2">
      <c r="A72" s="107"/>
      <c r="B72" s="107"/>
      <c r="C72" s="107"/>
      <c r="D72" s="107"/>
      <c r="E72" s="107"/>
    </row>
    <row r="73" spans="1:5" x14ac:dyDescent="0.2">
      <c r="A73" s="107"/>
      <c r="B73" s="107"/>
      <c r="C73" s="107"/>
      <c r="D73" s="107"/>
      <c r="E73" s="107"/>
    </row>
    <row r="74" spans="1:5" x14ac:dyDescent="0.2">
      <c r="A74" s="107"/>
      <c r="B74" s="107"/>
      <c r="C74" s="107"/>
      <c r="D74" s="107"/>
      <c r="E74" s="107"/>
    </row>
    <row r="75" spans="1:5" x14ac:dyDescent="0.2">
      <c r="A75" s="107"/>
      <c r="B75" s="107"/>
      <c r="C75" s="107"/>
      <c r="D75" s="107"/>
      <c r="E75" s="107"/>
    </row>
    <row r="76" spans="1:5" x14ac:dyDescent="0.2">
      <c r="A76" s="107"/>
      <c r="B76" s="107"/>
      <c r="C76" s="107"/>
      <c r="D76" s="107"/>
      <c r="E76" s="107"/>
    </row>
    <row r="77" spans="1:5" x14ac:dyDescent="0.2">
      <c r="A77" s="107"/>
      <c r="B77" s="107"/>
      <c r="C77" s="107"/>
      <c r="D77" s="107"/>
      <c r="E77" s="107"/>
    </row>
    <row r="78" spans="1:5" x14ac:dyDescent="0.2">
      <c r="A78" s="107"/>
      <c r="B78" s="107"/>
      <c r="C78" s="107"/>
      <c r="D78" s="107"/>
      <c r="E78" s="107"/>
    </row>
    <row r="79" spans="1:5" x14ac:dyDescent="0.2">
      <c r="A79" s="107"/>
      <c r="B79" s="107"/>
      <c r="C79" s="107"/>
      <c r="D79" s="107"/>
      <c r="E79" s="107"/>
    </row>
    <row r="80" spans="1:5" x14ac:dyDescent="0.2">
      <c r="A80" s="107"/>
      <c r="B80" s="107"/>
      <c r="C80" s="107"/>
      <c r="D80" s="107"/>
      <c r="E80" s="107"/>
    </row>
    <row r="81" spans="1:5" x14ac:dyDescent="0.2">
      <c r="A81" s="107"/>
      <c r="B81" s="107"/>
      <c r="C81" s="107"/>
      <c r="D81" s="107"/>
      <c r="E81" s="107"/>
    </row>
    <row r="82" spans="1:5" x14ac:dyDescent="0.2">
      <c r="A82" s="107"/>
      <c r="B82" s="107"/>
      <c r="C82" s="107"/>
      <c r="D82" s="107"/>
      <c r="E82" s="107"/>
    </row>
    <row r="83" spans="1:5" x14ac:dyDescent="0.2">
      <c r="A83" s="107"/>
      <c r="B83" s="107"/>
      <c r="C83" s="107"/>
      <c r="D83" s="107"/>
      <c r="E83" s="107"/>
    </row>
    <row r="84" spans="1:5" x14ac:dyDescent="0.2">
      <c r="A84" s="107"/>
      <c r="B84" s="107"/>
      <c r="C84" s="107"/>
      <c r="D84" s="107"/>
      <c r="E84" s="107"/>
    </row>
    <row r="85" spans="1:5" x14ac:dyDescent="0.2">
      <c r="A85" s="107"/>
      <c r="B85" s="107"/>
      <c r="C85" s="107"/>
      <c r="D85" s="107"/>
      <c r="E85" s="107"/>
    </row>
    <row r="86" spans="1:5" x14ac:dyDescent="0.2">
      <c r="A86" s="107"/>
      <c r="B86" s="107"/>
      <c r="C86" s="107"/>
      <c r="D86" s="107"/>
      <c r="E86" s="107"/>
    </row>
    <row r="87" spans="1:5" x14ac:dyDescent="0.2">
      <c r="A87" s="107"/>
      <c r="B87" s="107"/>
      <c r="C87" s="107"/>
      <c r="D87" s="107"/>
      <c r="E87" s="107"/>
    </row>
    <row r="88" spans="1:5" x14ac:dyDescent="0.2">
      <c r="A88" s="107"/>
      <c r="B88" s="107"/>
      <c r="C88" s="107"/>
      <c r="D88" s="107"/>
      <c r="E88" s="107"/>
    </row>
    <row r="89" spans="1:5" x14ac:dyDescent="0.2">
      <c r="A89" s="107"/>
      <c r="B89" s="107"/>
      <c r="C89" s="107"/>
      <c r="D89" s="107"/>
      <c r="E89" s="107"/>
    </row>
    <row r="90" spans="1:5" x14ac:dyDescent="0.2">
      <c r="A90" s="107"/>
      <c r="B90" s="107"/>
      <c r="C90" s="107"/>
      <c r="D90" s="107"/>
      <c r="E90" s="107"/>
    </row>
    <row r="91" spans="1:5" x14ac:dyDescent="0.2">
      <c r="A91" s="107"/>
      <c r="B91" s="107"/>
      <c r="C91" s="107"/>
      <c r="D91" s="107"/>
      <c r="E91" s="107"/>
    </row>
    <row r="92" spans="1:5" x14ac:dyDescent="0.2">
      <c r="A92" s="107"/>
      <c r="B92" s="107"/>
      <c r="C92" s="107"/>
      <c r="D92" s="107"/>
      <c r="E92" s="107"/>
    </row>
    <row r="93" spans="1:5" x14ac:dyDescent="0.2">
      <c r="A93" s="107"/>
      <c r="B93" s="107"/>
      <c r="C93" s="107"/>
      <c r="D93" s="107"/>
      <c r="E93" s="107"/>
    </row>
    <row r="94" spans="1:5" x14ac:dyDescent="0.2">
      <c r="A94" s="107"/>
      <c r="B94" s="107"/>
      <c r="C94" s="107"/>
      <c r="D94" s="107"/>
      <c r="E94" s="107"/>
    </row>
    <row r="95" spans="1:5" x14ac:dyDescent="0.2">
      <c r="A95" s="107"/>
      <c r="B95" s="107"/>
      <c r="C95" s="107"/>
      <c r="D95" s="107"/>
      <c r="E95" s="107"/>
    </row>
    <row r="96" spans="1:5" x14ac:dyDescent="0.2">
      <c r="A96" s="107"/>
      <c r="B96" s="107"/>
      <c r="C96" s="107"/>
      <c r="D96" s="107"/>
      <c r="E96" s="107"/>
    </row>
    <row r="97" spans="1:5" x14ac:dyDescent="0.2">
      <c r="A97" s="107"/>
      <c r="B97" s="107"/>
      <c r="C97" s="107"/>
      <c r="D97" s="107"/>
      <c r="E97" s="107"/>
    </row>
    <row r="98" spans="1:5" x14ac:dyDescent="0.2">
      <c r="A98" s="107"/>
      <c r="B98" s="107"/>
      <c r="C98" s="107"/>
      <c r="D98" s="107"/>
      <c r="E98" s="107"/>
    </row>
    <row r="99" spans="1:5" x14ac:dyDescent="0.2">
      <c r="B99" s="8"/>
    </row>
    <row r="100" spans="1:5" x14ac:dyDescent="0.2">
      <c r="B100" s="8"/>
    </row>
    <row r="101" spans="1:5" x14ac:dyDescent="0.2">
      <c r="B101" s="8"/>
    </row>
    <row r="102" spans="1:5" x14ac:dyDescent="0.2">
      <c r="B102" s="8"/>
    </row>
    <row r="103" spans="1:5" x14ac:dyDescent="0.2">
      <c r="B103" s="8"/>
    </row>
    <row r="104" spans="1:5" x14ac:dyDescent="0.2">
      <c r="B104" s="8"/>
    </row>
    <row r="105" spans="1:5" x14ac:dyDescent="0.2">
      <c r="B105" s="8"/>
    </row>
    <row r="106" spans="1:5" x14ac:dyDescent="0.2">
      <c r="B106" s="8"/>
    </row>
    <row r="107" spans="1:5" x14ac:dyDescent="0.2">
      <c r="B107" s="8"/>
    </row>
    <row r="108" spans="1:5" x14ac:dyDescent="0.2">
      <c r="B108" s="8"/>
    </row>
    <row r="109" spans="1:5" x14ac:dyDescent="0.2">
      <c r="B109" s="8"/>
    </row>
    <row r="110" spans="1:5" x14ac:dyDescent="0.2">
      <c r="B110" s="8"/>
    </row>
    <row r="111" spans="1:5" x14ac:dyDescent="0.2">
      <c r="B111" s="8"/>
    </row>
    <row r="112" spans="1:5" x14ac:dyDescent="0.2">
      <c r="B112" s="8"/>
    </row>
    <row r="113" spans="2:2" x14ac:dyDescent="0.2">
      <c r="B113" s="8"/>
    </row>
    <row r="114" spans="2:2" x14ac:dyDescent="0.2">
      <c r="B114" s="8"/>
    </row>
    <row r="115" spans="2:2" x14ac:dyDescent="0.2">
      <c r="B115" s="8"/>
    </row>
    <row r="116" spans="2:2" x14ac:dyDescent="0.2">
      <c r="B116" s="8"/>
    </row>
    <row r="117" spans="2:2" x14ac:dyDescent="0.2">
      <c r="B117" s="8"/>
    </row>
    <row r="118" spans="2:2" x14ac:dyDescent="0.2">
      <c r="B118" s="8"/>
    </row>
    <row r="119" spans="2:2" x14ac:dyDescent="0.2">
      <c r="B119" s="8"/>
    </row>
    <row r="120" spans="2:2" x14ac:dyDescent="0.2">
      <c r="B120" s="8"/>
    </row>
    <row r="121" spans="2:2" x14ac:dyDescent="0.2">
      <c r="B121" s="8"/>
    </row>
    <row r="122" spans="2:2" x14ac:dyDescent="0.2">
      <c r="B122" s="8"/>
    </row>
    <row r="123" spans="2:2" x14ac:dyDescent="0.2">
      <c r="B123" s="8"/>
    </row>
    <row r="124" spans="2:2" x14ac:dyDescent="0.2">
      <c r="B124" s="8"/>
    </row>
    <row r="125" spans="2:2" x14ac:dyDescent="0.2">
      <c r="B125" s="8"/>
    </row>
    <row r="126" spans="2:2" x14ac:dyDescent="0.2">
      <c r="B126" s="8"/>
    </row>
    <row r="127" spans="2:2" x14ac:dyDescent="0.2">
      <c r="B127" s="8"/>
    </row>
    <row r="128" spans="2:2" x14ac:dyDescent="0.2">
      <c r="B128" s="8"/>
    </row>
    <row r="129" spans="2:2" x14ac:dyDescent="0.2">
      <c r="B129" s="8"/>
    </row>
    <row r="130" spans="2:2" x14ac:dyDescent="0.2">
      <c r="B130" s="8"/>
    </row>
    <row r="131" spans="2:2" x14ac:dyDescent="0.2">
      <c r="B131" s="8"/>
    </row>
    <row r="132" spans="2:2" x14ac:dyDescent="0.2">
      <c r="B132" s="8"/>
    </row>
    <row r="133" spans="2:2" x14ac:dyDescent="0.2">
      <c r="B133" s="8"/>
    </row>
    <row r="134" spans="2:2" x14ac:dyDescent="0.2">
      <c r="B134" s="8"/>
    </row>
    <row r="135" spans="2:2" x14ac:dyDescent="0.2">
      <c r="B135" s="8"/>
    </row>
    <row r="136" spans="2:2" x14ac:dyDescent="0.2">
      <c r="B136" s="8"/>
    </row>
    <row r="137" spans="2:2" x14ac:dyDescent="0.2">
      <c r="B137" s="8"/>
    </row>
    <row r="138" spans="2:2" x14ac:dyDescent="0.2">
      <c r="B138" s="8"/>
    </row>
    <row r="139" spans="2:2" x14ac:dyDescent="0.2">
      <c r="B139" s="8"/>
    </row>
    <row r="140" spans="2:2" x14ac:dyDescent="0.2">
      <c r="B140" s="8"/>
    </row>
    <row r="141" spans="2:2" x14ac:dyDescent="0.2">
      <c r="B141" s="8"/>
    </row>
    <row r="142" spans="2:2" x14ac:dyDescent="0.2">
      <c r="B142" s="8"/>
    </row>
    <row r="143" spans="2:2" x14ac:dyDescent="0.2">
      <c r="B143" s="8"/>
    </row>
    <row r="144" spans="2:2" x14ac:dyDescent="0.2">
      <c r="B144" s="8"/>
    </row>
    <row r="145" spans="2:2" x14ac:dyDescent="0.2">
      <c r="B145" s="8"/>
    </row>
    <row r="146" spans="2:2" x14ac:dyDescent="0.2">
      <c r="B146" s="8"/>
    </row>
    <row r="147" spans="2:2" x14ac:dyDescent="0.2">
      <c r="B147" s="8"/>
    </row>
    <row r="148" spans="2:2" x14ac:dyDescent="0.2">
      <c r="B148" s="8"/>
    </row>
    <row r="149" spans="2:2" x14ac:dyDescent="0.2">
      <c r="B149" s="8"/>
    </row>
    <row r="150" spans="2:2" x14ac:dyDescent="0.2">
      <c r="B150" s="8"/>
    </row>
    <row r="151" spans="2:2" x14ac:dyDescent="0.2">
      <c r="B151" s="8"/>
    </row>
    <row r="152" spans="2:2" x14ac:dyDescent="0.2">
      <c r="B152" s="8"/>
    </row>
    <row r="153" spans="2:2" x14ac:dyDescent="0.2">
      <c r="B153" s="8"/>
    </row>
    <row r="154" spans="2:2" x14ac:dyDescent="0.2">
      <c r="B154" s="8"/>
    </row>
    <row r="155" spans="2:2" x14ac:dyDescent="0.2">
      <c r="B155" s="8"/>
    </row>
    <row r="156" spans="2:2" x14ac:dyDescent="0.2">
      <c r="B156" s="8"/>
    </row>
    <row r="157" spans="2:2" x14ac:dyDescent="0.2">
      <c r="B157" s="8"/>
    </row>
    <row r="158" spans="2:2" x14ac:dyDescent="0.2">
      <c r="B158" s="8"/>
    </row>
    <row r="159" spans="2:2" x14ac:dyDescent="0.2">
      <c r="B159" s="8"/>
    </row>
    <row r="160" spans="2:2" x14ac:dyDescent="0.2">
      <c r="B160" s="8"/>
    </row>
    <row r="161" spans="2:2" x14ac:dyDescent="0.2">
      <c r="B161" s="8"/>
    </row>
    <row r="162" spans="2:2" x14ac:dyDescent="0.2">
      <c r="B162" s="8"/>
    </row>
    <row r="163" spans="2:2" x14ac:dyDescent="0.2">
      <c r="B163" s="8"/>
    </row>
    <row r="164" spans="2:2" x14ac:dyDescent="0.2">
      <c r="B164" s="8"/>
    </row>
    <row r="165" spans="2:2" x14ac:dyDescent="0.2">
      <c r="B165" s="8"/>
    </row>
    <row r="166" spans="2:2" x14ac:dyDescent="0.2">
      <c r="B166" s="8"/>
    </row>
    <row r="167" spans="2:2" x14ac:dyDescent="0.2">
      <c r="B167" s="8"/>
    </row>
    <row r="168" spans="2:2" x14ac:dyDescent="0.2">
      <c r="B168" s="8"/>
    </row>
    <row r="169" spans="2:2" x14ac:dyDescent="0.2">
      <c r="B169" s="8"/>
    </row>
    <row r="170" spans="2:2" x14ac:dyDescent="0.2">
      <c r="B170" s="8"/>
    </row>
    <row r="171" spans="2:2" x14ac:dyDescent="0.2">
      <c r="B171" s="8"/>
    </row>
    <row r="172" spans="2:2" x14ac:dyDescent="0.2">
      <c r="B172" s="8"/>
    </row>
    <row r="173" spans="2:2" x14ac:dyDescent="0.2">
      <c r="B173" s="8"/>
    </row>
    <row r="174" spans="2:2" x14ac:dyDescent="0.2">
      <c r="B174" s="8"/>
    </row>
    <row r="175" spans="2:2" x14ac:dyDescent="0.2">
      <c r="B175" s="8"/>
    </row>
    <row r="176" spans="2:2" x14ac:dyDescent="0.2">
      <c r="B176" s="8"/>
    </row>
    <row r="177" spans="2:2" x14ac:dyDescent="0.2">
      <c r="B177" s="8"/>
    </row>
    <row r="178" spans="2:2" x14ac:dyDescent="0.2">
      <c r="B178" s="8"/>
    </row>
    <row r="179" spans="2:2" x14ac:dyDescent="0.2">
      <c r="B179" s="8"/>
    </row>
    <row r="180" spans="2:2" x14ac:dyDescent="0.2">
      <c r="B180" s="8"/>
    </row>
    <row r="181" spans="2:2" x14ac:dyDescent="0.2">
      <c r="B181" s="8"/>
    </row>
    <row r="182" spans="2:2" x14ac:dyDescent="0.2">
      <c r="B182" s="8"/>
    </row>
    <row r="183" spans="2:2" x14ac:dyDescent="0.2">
      <c r="B183" s="8"/>
    </row>
    <row r="184" spans="2:2" x14ac:dyDescent="0.2">
      <c r="B184" s="8"/>
    </row>
    <row r="185" spans="2:2" x14ac:dyDescent="0.2">
      <c r="B185" s="8"/>
    </row>
    <row r="186" spans="2:2" x14ac:dyDescent="0.2">
      <c r="B186" s="8"/>
    </row>
    <row r="187" spans="2:2" x14ac:dyDescent="0.2">
      <c r="B187" s="8"/>
    </row>
    <row r="188" spans="2:2" x14ac:dyDescent="0.2">
      <c r="B188" s="8"/>
    </row>
    <row r="189" spans="2:2" x14ac:dyDescent="0.2">
      <c r="B189" s="8"/>
    </row>
    <row r="190" spans="2:2" x14ac:dyDescent="0.2">
      <c r="B190" s="8"/>
    </row>
    <row r="191" spans="2:2" x14ac:dyDescent="0.2">
      <c r="B191" s="8"/>
    </row>
    <row r="192" spans="2:2" x14ac:dyDescent="0.2">
      <c r="B192" s="8"/>
    </row>
    <row r="193" spans="2:2" x14ac:dyDescent="0.2">
      <c r="B193" s="8"/>
    </row>
    <row r="194" spans="2:2" x14ac:dyDescent="0.2">
      <c r="B194" s="8"/>
    </row>
    <row r="195" spans="2:2" x14ac:dyDescent="0.2">
      <c r="B195" s="8"/>
    </row>
    <row r="196" spans="2:2" x14ac:dyDescent="0.2">
      <c r="B196" s="8"/>
    </row>
    <row r="197" spans="2:2" x14ac:dyDescent="0.2">
      <c r="B197" s="8"/>
    </row>
    <row r="198" spans="2:2" x14ac:dyDescent="0.2">
      <c r="B198" s="8"/>
    </row>
    <row r="199" spans="2:2" x14ac:dyDescent="0.2">
      <c r="B199" s="8"/>
    </row>
    <row r="200" spans="2:2" x14ac:dyDescent="0.2">
      <c r="B200" s="8"/>
    </row>
    <row r="201" spans="2:2" x14ac:dyDescent="0.2">
      <c r="B201" s="8"/>
    </row>
    <row r="202" spans="2:2" x14ac:dyDescent="0.2">
      <c r="B202" s="8"/>
    </row>
    <row r="203" spans="2:2" x14ac:dyDescent="0.2">
      <c r="B203" s="8"/>
    </row>
    <row r="204" spans="2:2" x14ac:dyDescent="0.2">
      <c r="B204" s="8"/>
    </row>
    <row r="205" spans="2:2" x14ac:dyDescent="0.2">
      <c r="B205" s="8"/>
    </row>
    <row r="206" spans="2:2" x14ac:dyDescent="0.2">
      <c r="B206" s="8"/>
    </row>
    <row r="207" spans="2:2" x14ac:dyDescent="0.2">
      <c r="B207" s="8"/>
    </row>
    <row r="208" spans="2:2" x14ac:dyDescent="0.2">
      <c r="B208" s="8"/>
    </row>
    <row r="209" spans="2:2" x14ac:dyDescent="0.2">
      <c r="B209" s="8"/>
    </row>
    <row r="210" spans="2:2" x14ac:dyDescent="0.2">
      <c r="B210" s="8"/>
    </row>
    <row r="211" spans="2:2" x14ac:dyDescent="0.2">
      <c r="B211" s="8"/>
    </row>
    <row r="212" spans="2:2" x14ac:dyDescent="0.2">
      <c r="B212" s="8"/>
    </row>
    <row r="213" spans="2:2" x14ac:dyDescent="0.2">
      <c r="B213" s="8"/>
    </row>
    <row r="214" spans="2:2" x14ac:dyDescent="0.2">
      <c r="B214" s="8"/>
    </row>
    <row r="215" spans="2:2" x14ac:dyDescent="0.2">
      <c r="B215" s="8"/>
    </row>
    <row r="216" spans="2:2" x14ac:dyDescent="0.2">
      <c r="B216" s="8"/>
    </row>
  </sheetData>
  <mergeCells count="1">
    <mergeCell ref="H1:I1"/>
  </mergeCells>
  <hyperlinks>
    <hyperlink ref="H1:I1" location="Index!A1" display="Regresar al Índice" xr:uid="{00000000-0004-0000-5F00-000000000000}"/>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B9506-9480-4F5B-AF4E-10BE42DAE6CC}">
  <sheetPr codeName="Hoja164"/>
  <dimension ref="A1:I31"/>
  <sheetViews>
    <sheetView workbookViewId="0">
      <selection activeCell="A2" sqref="A2"/>
    </sheetView>
  </sheetViews>
  <sheetFormatPr baseColWidth="10" defaultRowHeight="12.75" x14ac:dyDescent="0.2"/>
  <cols>
    <col min="1" max="16384" width="11.42578125" style="107"/>
  </cols>
  <sheetData>
    <row r="1" spans="1:9" x14ac:dyDescent="0.2">
      <c r="A1" s="107" t="s">
        <v>1489</v>
      </c>
      <c r="H1" s="408" t="s">
        <v>38</v>
      </c>
      <c r="I1" s="408"/>
    </row>
    <row r="6" spans="1:9" x14ac:dyDescent="0.2">
      <c r="A6" s="258" t="s">
        <v>591</v>
      </c>
      <c r="B6" s="258" t="s">
        <v>631</v>
      </c>
      <c r="C6" s="258" t="s">
        <v>1396</v>
      </c>
    </row>
    <row r="7" spans="1:9" x14ac:dyDescent="0.2">
      <c r="A7" s="168" t="s">
        <v>1259</v>
      </c>
      <c r="B7" s="169" t="s">
        <v>4</v>
      </c>
      <c r="C7" s="171">
        <v>2334</v>
      </c>
    </row>
    <row r="8" spans="1:9" x14ac:dyDescent="0.2">
      <c r="A8" s="168" t="s">
        <v>1270</v>
      </c>
      <c r="B8" s="170" t="s">
        <v>27</v>
      </c>
      <c r="C8" s="172">
        <v>1774.3</v>
      </c>
    </row>
    <row r="9" spans="1:9" x14ac:dyDescent="0.2">
      <c r="A9" s="168" t="s">
        <v>1274</v>
      </c>
      <c r="B9" s="169" t="s">
        <v>20</v>
      </c>
      <c r="C9" s="171">
        <v>1626.2</v>
      </c>
    </row>
    <row r="10" spans="1:9" x14ac:dyDescent="0.2">
      <c r="A10" s="168" t="s">
        <v>57</v>
      </c>
      <c r="B10" s="170" t="s">
        <v>0</v>
      </c>
      <c r="C10" s="172">
        <v>1277.9000000000001</v>
      </c>
    </row>
    <row r="11" spans="1:9" x14ac:dyDescent="0.2">
      <c r="A11" s="168" t="s">
        <v>153</v>
      </c>
      <c r="B11" s="169" t="s">
        <v>0</v>
      </c>
      <c r="C11" s="171">
        <v>1062.7</v>
      </c>
    </row>
    <row r="12" spans="1:9" x14ac:dyDescent="0.2">
      <c r="A12" s="168" t="s">
        <v>1258</v>
      </c>
      <c r="B12" s="170" t="s">
        <v>4</v>
      </c>
      <c r="C12" s="170">
        <v>933.5</v>
      </c>
    </row>
    <row r="13" spans="1:9" x14ac:dyDescent="0.2">
      <c r="A13" s="168" t="s">
        <v>1267</v>
      </c>
      <c r="B13" s="169" t="s">
        <v>24</v>
      </c>
      <c r="C13" s="169">
        <v>898.5</v>
      </c>
    </row>
    <row r="14" spans="1:9" x14ac:dyDescent="0.2">
      <c r="A14" s="168" t="s">
        <v>1269</v>
      </c>
      <c r="B14" s="170" t="s">
        <v>14</v>
      </c>
      <c r="C14" s="170">
        <v>894.7</v>
      </c>
    </row>
    <row r="15" spans="1:9" x14ac:dyDescent="0.2">
      <c r="A15" s="168" t="s">
        <v>1366</v>
      </c>
      <c r="B15" s="169" t="s">
        <v>20</v>
      </c>
      <c r="C15" s="169">
        <v>856</v>
      </c>
    </row>
    <row r="16" spans="1:9" x14ac:dyDescent="0.2">
      <c r="A16" s="168" t="s">
        <v>1268</v>
      </c>
      <c r="B16" s="170" t="s">
        <v>27</v>
      </c>
      <c r="C16" s="170">
        <v>654.6</v>
      </c>
    </row>
    <row r="17" spans="1:3" x14ac:dyDescent="0.2">
      <c r="A17" s="168" t="s">
        <v>1397</v>
      </c>
      <c r="B17" s="169" t="s">
        <v>13</v>
      </c>
      <c r="C17" s="169">
        <v>624.5</v>
      </c>
    </row>
    <row r="18" spans="1:3" x14ac:dyDescent="0.2">
      <c r="A18" s="168" t="s">
        <v>1382</v>
      </c>
      <c r="B18" s="170" t="s">
        <v>13</v>
      </c>
      <c r="C18" s="170">
        <v>623.6</v>
      </c>
    </row>
    <row r="19" spans="1:3" x14ac:dyDescent="0.2">
      <c r="A19" s="168" t="s">
        <v>1278</v>
      </c>
      <c r="B19" s="169" t="s">
        <v>26</v>
      </c>
      <c r="C19" s="169">
        <v>596.9</v>
      </c>
    </row>
    <row r="20" spans="1:3" x14ac:dyDescent="0.2">
      <c r="A20" s="168" t="s">
        <v>1373</v>
      </c>
      <c r="B20" s="170" t="s">
        <v>4</v>
      </c>
      <c r="C20" s="170">
        <v>578.20000000000005</v>
      </c>
    </row>
    <row r="21" spans="1:3" x14ac:dyDescent="0.2">
      <c r="A21" s="168" t="s">
        <v>1277</v>
      </c>
      <c r="B21" s="169" t="s">
        <v>24</v>
      </c>
      <c r="C21" s="169">
        <v>570.5</v>
      </c>
    </row>
    <row r="22" spans="1:3" x14ac:dyDescent="0.2">
      <c r="A22" s="168" t="s">
        <v>165</v>
      </c>
      <c r="B22" s="170" t="s">
        <v>0</v>
      </c>
      <c r="C22" s="170">
        <v>552</v>
      </c>
    </row>
    <row r="23" spans="1:3" x14ac:dyDescent="0.2">
      <c r="A23" s="168" t="s">
        <v>1276</v>
      </c>
      <c r="B23" s="169" t="s">
        <v>20</v>
      </c>
      <c r="C23" s="169">
        <v>535.4</v>
      </c>
    </row>
    <row r="24" spans="1:3" x14ac:dyDescent="0.2">
      <c r="A24" s="168" t="s">
        <v>1081</v>
      </c>
      <c r="B24" s="170" t="s">
        <v>0</v>
      </c>
      <c r="C24" s="170">
        <v>512</v>
      </c>
    </row>
    <row r="25" spans="1:3" x14ac:dyDescent="0.2">
      <c r="A25" s="168" t="s">
        <v>1261</v>
      </c>
      <c r="B25" s="169" t="s">
        <v>5</v>
      </c>
      <c r="C25" s="169">
        <v>493.6</v>
      </c>
    </row>
    <row r="26" spans="1:3" x14ac:dyDescent="0.2">
      <c r="A26" s="168" t="s">
        <v>1372</v>
      </c>
      <c r="B26" s="170" t="s">
        <v>27</v>
      </c>
      <c r="C26" s="170">
        <v>491.1</v>
      </c>
    </row>
    <row r="27" spans="1:3" x14ac:dyDescent="0.2">
      <c r="A27" s="168" t="s">
        <v>1395</v>
      </c>
      <c r="B27" s="169" t="s">
        <v>29</v>
      </c>
      <c r="C27" s="169">
        <v>486.4</v>
      </c>
    </row>
    <row r="28" spans="1:3" x14ac:dyDescent="0.2">
      <c r="A28" s="168" t="s">
        <v>1272</v>
      </c>
      <c r="B28" s="170" t="s">
        <v>31</v>
      </c>
      <c r="C28" s="170">
        <v>454.2</v>
      </c>
    </row>
    <row r="29" spans="1:3" x14ac:dyDescent="0.2">
      <c r="A29" s="168" t="s">
        <v>1364</v>
      </c>
      <c r="B29" s="169" t="s">
        <v>24</v>
      </c>
      <c r="C29" s="169">
        <v>430.7</v>
      </c>
    </row>
    <row r="30" spans="1:3" x14ac:dyDescent="0.2">
      <c r="A30" s="168" t="s">
        <v>1377</v>
      </c>
      <c r="B30" s="170" t="s">
        <v>13</v>
      </c>
      <c r="C30" s="170">
        <v>425.5</v>
      </c>
    </row>
    <row r="31" spans="1:3" x14ac:dyDescent="0.2">
      <c r="A31" s="168" t="s">
        <v>1383</v>
      </c>
      <c r="B31" s="169" t="s">
        <v>13</v>
      </c>
      <c r="C31" s="169">
        <v>412.5</v>
      </c>
    </row>
  </sheetData>
  <mergeCells count="1">
    <mergeCell ref="H1:I1"/>
  </mergeCells>
  <hyperlinks>
    <hyperlink ref="H1:I1" location="Index!A1" display="Regresar al Índice" xr:uid="{B0A7B3AC-E0A7-49A4-B5E4-2C602D0A34DF}"/>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41"/>
  <dimension ref="A1:P217"/>
  <sheetViews>
    <sheetView zoomScaleNormal="100" workbookViewId="0">
      <selection activeCell="A2" sqref="A2"/>
    </sheetView>
  </sheetViews>
  <sheetFormatPr baseColWidth="10" defaultColWidth="11.42578125" defaultRowHeight="12.75" x14ac:dyDescent="0.2"/>
  <cols>
    <col min="1" max="1" width="11.5703125" style="238" bestFit="1" customWidth="1"/>
    <col min="2" max="2" width="14.28515625" style="49" customWidth="1"/>
    <col min="3" max="16384" width="11.42578125" style="238"/>
  </cols>
  <sheetData>
    <row r="1" spans="1:16" x14ac:dyDescent="0.2">
      <c r="A1" s="107" t="s">
        <v>1745</v>
      </c>
      <c r="B1" s="55"/>
      <c r="C1" s="283"/>
      <c r="D1" s="283"/>
      <c r="E1" s="283"/>
      <c r="F1" s="283"/>
      <c r="G1" s="283"/>
      <c r="H1" s="409" t="s">
        <v>38</v>
      </c>
      <c r="I1" s="409"/>
      <c r="J1" s="436"/>
      <c r="K1" s="436"/>
      <c r="O1" s="435"/>
      <c r="P1" s="435"/>
    </row>
    <row r="2" spans="1:16" x14ac:dyDescent="0.2">
      <c r="A2" s="238" t="s">
        <v>152</v>
      </c>
    </row>
    <row r="5" spans="1:16" x14ac:dyDescent="0.2">
      <c r="A5" s="238" t="s">
        <v>300</v>
      </c>
      <c r="B5" s="8" t="s">
        <v>310</v>
      </c>
    </row>
    <row r="6" spans="1:16" x14ac:dyDescent="0.2">
      <c r="A6" s="238">
        <v>2013</v>
      </c>
      <c r="B6" s="9">
        <v>347298</v>
      </c>
    </row>
    <row r="7" spans="1:16" x14ac:dyDescent="0.2">
      <c r="A7" s="238">
        <v>2014</v>
      </c>
      <c r="B7" s="9">
        <v>363344</v>
      </c>
    </row>
    <row r="8" spans="1:16" x14ac:dyDescent="0.2">
      <c r="A8" s="238">
        <v>2015</v>
      </c>
      <c r="B8" s="9">
        <v>385457</v>
      </c>
    </row>
    <row r="9" spans="1:16" x14ac:dyDescent="0.2">
      <c r="A9" s="238">
        <v>2016</v>
      </c>
      <c r="B9" s="9">
        <v>407270</v>
      </c>
    </row>
    <row r="10" spans="1:16" x14ac:dyDescent="0.2">
      <c r="A10" s="238">
        <v>2017</v>
      </c>
      <c r="B10" s="9">
        <v>435724</v>
      </c>
    </row>
    <row r="11" spans="1:16" x14ac:dyDescent="0.2">
      <c r="A11" s="238">
        <v>2018</v>
      </c>
      <c r="B11" s="9">
        <v>452017</v>
      </c>
    </row>
    <row r="12" spans="1:16" x14ac:dyDescent="0.2">
      <c r="A12" s="238">
        <v>2019</v>
      </c>
      <c r="B12" s="9">
        <v>458198</v>
      </c>
    </row>
    <row r="13" spans="1:16" x14ac:dyDescent="0.2">
      <c r="A13" s="238">
        <v>2020</v>
      </c>
      <c r="B13" s="9">
        <v>452541</v>
      </c>
    </row>
    <row r="14" spans="1:16" x14ac:dyDescent="0.2">
      <c r="A14" s="238">
        <v>2021</v>
      </c>
      <c r="B14" s="9">
        <v>480660</v>
      </c>
    </row>
    <row r="15" spans="1:16" x14ac:dyDescent="0.2">
      <c r="A15" s="280">
        <v>2022</v>
      </c>
      <c r="B15" s="9">
        <v>508146</v>
      </c>
    </row>
    <row r="16" spans="1:16" x14ac:dyDescent="0.2">
      <c r="A16" s="281">
        <v>44958</v>
      </c>
      <c r="B16" s="9">
        <v>517652</v>
      </c>
    </row>
    <row r="17" spans="1:2" x14ac:dyDescent="0.2">
      <c r="B17" s="8"/>
    </row>
    <row r="18" spans="1:2" x14ac:dyDescent="0.2">
      <c r="A18" s="238" t="s">
        <v>1342</v>
      </c>
      <c r="B18" s="11">
        <f>B16/B15-1</f>
        <v>1.8707221940150953E-2</v>
      </c>
    </row>
    <row r="19" spans="1:2" x14ac:dyDescent="0.2">
      <c r="A19" s="238" t="s">
        <v>1341</v>
      </c>
      <c r="B19" s="9">
        <f>B16-B15</f>
        <v>9506</v>
      </c>
    </row>
    <row r="20" spans="1:2" x14ac:dyDescent="0.2">
      <c r="B20" s="8"/>
    </row>
    <row r="21" spans="1:2" x14ac:dyDescent="0.2">
      <c r="B21" s="8"/>
    </row>
    <row r="22" spans="1:2" x14ac:dyDescent="0.2">
      <c r="B22" s="8"/>
    </row>
    <row r="23" spans="1:2" x14ac:dyDescent="0.2">
      <c r="B23" s="8"/>
    </row>
    <row r="24" spans="1:2" x14ac:dyDescent="0.2">
      <c r="B24" s="8"/>
    </row>
    <row r="25" spans="1:2" x14ac:dyDescent="0.2">
      <c r="B25" s="8"/>
    </row>
    <row r="26" spans="1:2" x14ac:dyDescent="0.2">
      <c r="B26" s="8"/>
    </row>
    <row r="27" spans="1:2" x14ac:dyDescent="0.2">
      <c r="B27" s="8"/>
    </row>
    <row r="28" spans="1:2" x14ac:dyDescent="0.2">
      <c r="B28" s="8"/>
    </row>
    <row r="29" spans="1:2" x14ac:dyDescent="0.2">
      <c r="B29" s="8"/>
    </row>
    <row r="30" spans="1:2" x14ac:dyDescent="0.2">
      <c r="B30" s="8"/>
    </row>
    <row r="31" spans="1:2" x14ac:dyDescent="0.2">
      <c r="B31" s="8"/>
    </row>
    <row r="32" spans="1:2" x14ac:dyDescent="0.2">
      <c r="B32" s="8"/>
    </row>
    <row r="33" spans="2:2" x14ac:dyDescent="0.2">
      <c r="B33" s="8"/>
    </row>
    <row r="34" spans="2:2" x14ac:dyDescent="0.2">
      <c r="B34" s="8"/>
    </row>
    <row r="35" spans="2:2" x14ac:dyDescent="0.2">
      <c r="B35" s="8"/>
    </row>
    <row r="36" spans="2:2" x14ac:dyDescent="0.2">
      <c r="B36" s="8"/>
    </row>
    <row r="37" spans="2:2" x14ac:dyDescent="0.2">
      <c r="B37" s="8"/>
    </row>
    <row r="38" spans="2:2" x14ac:dyDescent="0.2">
      <c r="B38" s="8"/>
    </row>
    <row r="39" spans="2:2" x14ac:dyDescent="0.2">
      <c r="B39" s="8"/>
    </row>
    <row r="40" spans="2:2" x14ac:dyDescent="0.2">
      <c r="B40" s="8"/>
    </row>
    <row r="41" spans="2:2" x14ac:dyDescent="0.2">
      <c r="B41" s="8"/>
    </row>
    <row r="42" spans="2:2" x14ac:dyDescent="0.2">
      <c r="B42" s="8"/>
    </row>
    <row r="43" spans="2:2" x14ac:dyDescent="0.2">
      <c r="B43" s="8"/>
    </row>
    <row r="44" spans="2:2" x14ac:dyDescent="0.2">
      <c r="B44" s="8"/>
    </row>
    <row r="45" spans="2:2" x14ac:dyDescent="0.2">
      <c r="B45" s="8"/>
    </row>
    <row r="46" spans="2:2" x14ac:dyDescent="0.2">
      <c r="B46" s="8"/>
    </row>
    <row r="47" spans="2:2" x14ac:dyDescent="0.2">
      <c r="B47" s="8"/>
    </row>
    <row r="48" spans="2:2" x14ac:dyDescent="0.2">
      <c r="B48" s="8"/>
    </row>
    <row r="49" spans="2:2" x14ac:dyDescent="0.2">
      <c r="B49" s="8"/>
    </row>
    <row r="50" spans="2:2" x14ac:dyDescent="0.2">
      <c r="B50" s="8"/>
    </row>
    <row r="51" spans="2:2" x14ac:dyDescent="0.2">
      <c r="B51" s="8"/>
    </row>
    <row r="52" spans="2:2" x14ac:dyDescent="0.2">
      <c r="B52" s="8"/>
    </row>
    <row r="53" spans="2:2" x14ac:dyDescent="0.2">
      <c r="B53" s="8"/>
    </row>
    <row r="54" spans="2:2" x14ac:dyDescent="0.2">
      <c r="B54" s="8"/>
    </row>
    <row r="55" spans="2:2" x14ac:dyDescent="0.2">
      <c r="B55" s="8"/>
    </row>
    <row r="56" spans="2:2" x14ac:dyDescent="0.2">
      <c r="B56" s="8"/>
    </row>
    <row r="57" spans="2:2" x14ac:dyDescent="0.2">
      <c r="B57" s="8"/>
    </row>
    <row r="58" spans="2:2" x14ac:dyDescent="0.2">
      <c r="B58" s="8"/>
    </row>
    <row r="59" spans="2:2" x14ac:dyDescent="0.2">
      <c r="B59" s="8"/>
    </row>
    <row r="60" spans="2:2" x14ac:dyDescent="0.2">
      <c r="B60" s="8"/>
    </row>
    <row r="61" spans="2:2" x14ac:dyDescent="0.2">
      <c r="B61" s="8"/>
    </row>
    <row r="62" spans="2:2" x14ac:dyDescent="0.2">
      <c r="B62" s="8"/>
    </row>
    <row r="63" spans="2:2" x14ac:dyDescent="0.2">
      <c r="B63" s="8"/>
    </row>
    <row r="64" spans="2:2" x14ac:dyDescent="0.2">
      <c r="B64" s="8"/>
    </row>
    <row r="65" spans="2:2" x14ac:dyDescent="0.2">
      <c r="B65" s="8"/>
    </row>
    <row r="66" spans="2:2" x14ac:dyDescent="0.2">
      <c r="B66" s="8"/>
    </row>
    <row r="67" spans="2:2" x14ac:dyDescent="0.2">
      <c r="B67" s="8"/>
    </row>
    <row r="68" spans="2:2" x14ac:dyDescent="0.2">
      <c r="B68" s="8"/>
    </row>
    <row r="69" spans="2:2" x14ac:dyDescent="0.2">
      <c r="B69" s="8"/>
    </row>
    <row r="70" spans="2:2" x14ac:dyDescent="0.2">
      <c r="B70" s="8"/>
    </row>
    <row r="71" spans="2:2" x14ac:dyDescent="0.2">
      <c r="B71" s="8"/>
    </row>
    <row r="72" spans="2:2" x14ac:dyDescent="0.2">
      <c r="B72" s="8"/>
    </row>
    <row r="73" spans="2:2" x14ac:dyDescent="0.2">
      <c r="B73" s="8"/>
    </row>
    <row r="74" spans="2:2" x14ac:dyDescent="0.2">
      <c r="B74" s="8"/>
    </row>
    <row r="75" spans="2:2" x14ac:dyDescent="0.2">
      <c r="B75" s="8"/>
    </row>
    <row r="76" spans="2:2" x14ac:dyDescent="0.2">
      <c r="B76" s="8"/>
    </row>
    <row r="77" spans="2:2" x14ac:dyDescent="0.2">
      <c r="B77" s="8"/>
    </row>
    <row r="78" spans="2:2" x14ac:dyDescent="0.2">
      <c r="B78" s="8"/>
    </row>
    <row r="79" spans="2:2" x14ac:dyDescent="0.2">
      <c r="B79" s="8"/>
    </row>
    <row r="80" spans="2:2" x14ac:dyDescent="0.2">
      <c r="B80" s="8"/>
    </row>
    <row r="81" spans="2:2" x14ac:dyDescent="0.2">
      <c r="B81" s="8"/>
    </row>
    <row r="82" spans="2:2" x14ac:dyDescent="0.2">
      <c r="B82" s="8"/>
    </row>
    <row r="83" spans="2:2" x14ac:dyDescent="0.2">
      <c r="B83" s="8"/>
    </row>
    <row r="84" spans="2:2" x14ac:dyDescent="0.2">
      <c r="B84" s="8"/>
    </row>
    <row r="85" spans="2:2" x14ac:dyDescent="0.2">
      <c r="B85" s="8"/>
    </row>
    <row r="86" spans="2:2" x14ac:dyDescent="0.2">
      <c r="B86" s="8"/>
    </row>
    <row r="87" spans="2:2" x14ac:dyDescent="0.2">
      <c r="B87" s="8"/>
    </row>
    <row r="88" spans="2:2" x14ac:dyDescent="0.2">
      <c r="B88" s="8"/>
    </row>
    <row r="89" spans="2:2" x14ac:dyDescent="0.2">
      <c r="B89" s="8"/>
    </row>
    <row r="90" spans="2:2" x14ac:dyDescent="0.2">
      <c r="B90" s="8"/>
    </row>
    <row r="91" spans="2:2" x14ac:dyDescent="0.2">
      <c r="B91" s="8"/>
    </row>
    <row r="92" spans="2:2" x14ac:dyDescent="0.2">
      <c r="B92" s="8"/>
    </row>
    <row r="93" spans="2:2" x14ac:dyDescent="0.2">
      <c r="B93" s="8"/>
    </row>
    <row r="94" spans="2:2" x14ac:dyDescent="0.2">
      <c r="B94" s="8"/>
    </row>
    <row r="95" spans="2:2" x14ac:dyDescent="0.2">
      <c r="B95" s="8"/>
    </row>
    <row r="96" spans="2:2" x14ac:dyDescent="0.2">
      <c r="B96" s="8"/>
    </row>
    <row r="97" spans="2:2" x14ac:dyDescent="0.2">
      <c r="B97" s="8"/>
    </row>
    <row r="98" spans="2:2" x14ac:dyDescent="0.2">
      <c r="B98" s="8"/>
    </row>
    <row r="99" spans="2:2" x14ac:dyDescent="0.2">
      <c r="B99" s="8"/>
    </row>
    <row r="100" spans="2:2" x14ac:dyDescent="0.2">
      <c r="B100" s="8"/>
    </row>
    <row r="101" spans="2:2" x14ac:dyDescent="0.2">
      <c r="B101" s="8"/>
    </row>
    <row r="102" spans="2:2" x14ac:dyDescent="0.2">
      <c r="B102" s="8"/>
    </row>
    <row r="103" spans="2:2" x14ac:dyDescent="0.2">
      <c r="B103" s="8"/>
    </row>
    <row r="104" spans="2:2" x14ac:dyDescent="0.2">
      <c r="B104" s="8"/>
    </row>
    <row r="105" spans="2:2" x14ac:dyDescent="0.2">
      <c r="B105" s="8"/>
    </row>
    <row r="106" spans="2:2" x14ac:dyDescent="0.2">
      <c r="B106" s="8"/>
    </row>
    <row r="107" spans="2:2" x14ac:dyDescent="0.2">
      <c r="B107" s="8"/>
    </row>
    <row r="108" spans="2:2" x14ac:dyDescent="0.2">
      <c r="B108" s="8"/>
    </row>
    <row r="109" spans="2:2" x14ac:dyDescent="0.2">
      <c r="B109" s="8"/>
    </row>
    <row r="110" spans="2:2" x14ac:dyDescent="0.2">
      <c r="B110" s="8"/>
    </row>
    <row r="111" spans="2:2" x14ac:dyDescent="0.2">
      <c r="B111" s="8"/>
    </row>
    <row r="112" spans="2:2" x14ac:dyDescent="0.2">
      <c r="B112" s="8"/>
    </row>
    <row r="113" spans="2:2" x14ac:dyDescent="0.2">
      <c r="B113" s="8"/>
    </row>
    <row r="114" spans="2:2" x14ac:dyDescent="0.2">
      <c r="B114" s="8"/>
    </row>
    <row r="115" spans="2:2" x14ac:dyDescent="0.2">
      <c r="B115" s="8"/>
    </row>
    <row r="116" spans="2:2" x14ac:dyDescent="0.2">
      <c r="B116" s="8"/>
    </row>
    <row r="117" spans="2:2" x14ac:dyDescent="0.2">
      <c r="B117" s="8"/>
    </row>
    <row r="118" spans="2:2" x14ac:dyDescent="0.2">
      <c r="B118" s="8"/>
    </row>
    <row r="119" spans="2:2" x14ac:dyDescent="0.2">
      <c r="B119" s="8"/>
    </row>
    <row r="120" spans="2:2" x14ac:dyDescent="0.2">
      <c r="B120" s="8"/>
    </row>
    <row r="121" spans="2:2" x14ac:dyDescent="0.2">
      <c r="B121" s="8"/>
    </row>
    <row r="122" spans="2:2" x14ac:dyDescent="0.2">
      <c r="B122" s="8"/>
    </row>
    <row r="123" spans="2:2" x14ac:dyDescent="0.2">
      <c r="B123" s="8"/>
    </row>
    <row r="124" spans="2:2" x14ac:dyDescent="0.2">
      <c r="B124" s="8"/>
    </row>
    <row r="125" spans="2:2" x14ac:dyDescent="0.2">
      <c r="B125" s="8"/>
    </row>
    <row r="126" spans="2:2" x14ac:dyDescent="0.2">
      <c r="B126" s="8"/>
    </row>
    <row r="127" spans="2:2" x14ac:dyDescent="0.2">
      <c r="B127" s="8"/>
    </row>
    <row r="128" spans="2:2" x14ac:dyDescent="0.2">
      <c r="B128" s="8"/>
    </row>
    <row r="129" spans="2:2" x14ac:dyDescent="0.2">
      <c r="B129" s="8"/>
    </row>
    <row r="130" spans="2:2" x14ac:dyDescent="0.2">
      <c r="B130" s="8"/>
    </row>
    <row r="131" spans="2:2" x14ac:dyDescent="0.2">
      <c r="B131" s="8"/>
    </row>
    <row r="132" spans="2:2" x14ac:dyDescent="0.2">
      <c r="B132" s="8"/>
    </row>
    <row r="133" spans="2:2" x14ac:dyDescent="0.2">
      <c r="B133" s="8"/>
    </row>
    <row r="134" spans="2:2" x14ac:dyDescent="0.2">
      <c r="B134" s="8"/>
    </row>
    <row r="135" spans="2:2" x14ac:dyDescent="0.2">
      <c r="B135" s="8"/>
    </row>
    <row r="136" spans="2:2" x14ac:dyDescent="0.2">
      <c r="B136" s="8"/>
    </row>
    <row r="137" spans="2:2" x14ac:dyDescent="0.2">
      <c r="B137" s="8"/>
    </row>
    <row r="138" spans="2:2" x14ac:dyDescent="0.2">
      <c r="B138" s="8"/>
    </row>
    <row r="139" spans="2:2" x14ac:dyDescent="0.2">
      <c r="B139" s="8"/>
    </row>
    <row r="140" spans="2:2" x14ac:dyDescent="0.2">
      <c r="B140" s="8"/>
    </row>
    <row r="141" spans="2:2" x14ac:dyDescent="0.2">
      <c r="B141" s="8"/>
    </row>
    <row r="142" spans="2:2" x14ac:dyDescent="0.2">
      <c r="B142" s="8"/>
    </row>
    <row r="143" spans="2:2" x14ac:dyDescent="0.2">
      <c r="B143" s="8"/>
    </row>
    <row r="144" spans="2:2" x14ac:dyDescent="0.2">
      <c r="B144" s="8"/>
    </row>
    <row r="145" spans="2:2" x14ac:dyDescent="0.2">
      <c r="B145" s="8"/>
    </row>
    <row r="146" spans="2:2" x14ac:dyDescent="0.2">
      <c r="B146" s="8"/>
    </row>
    <row r="147" spans="2:2" x14ac:dyDescent="0.2">
      <c r="B147" s="8"/>
    </row>
    <row r="148" spans="2:2" x14ac:dyDescent="0.2">
      <c r="B148" s="8"/>
    </row>
    <row r="149" spans="2:2" x14ac:dyDescent="0.2">
      <c r="B149" s="8"/>
    </row>
    <row r="150" spans="2:2" x14ac:dyDescent="0.2">
      <c r="B150" s="8"/>
    </row>
    <row r="151" spans="2:2" x14ac:dyDescent="0.2">
      <c r="B151" s="8"/>
    </row>
    <row r="152" spans="2:2" x14ac:dyDescent="0.2">
      <c r="B152" s="8"/>
    </row>
    <row r="153" spans="2:2" x14ac:dyDescent="0.2">
      <c r="B153" s="8"/>
    </row>
    <row r="154" spans="2:2" x14ac:dyDescent="0.2">
      <c r="B154" s="8"/>
    </row>
    <row r="155" spans="2:2" x14ac:dyDescent="0.2">
      <c r="B155" s="8"/>
    </row>
    <row r="156" spans="2:2" x14ac:dyDescent="0.2">
      <c r="B156" s="8"/>
    </row>
    <row r="157" spans="2:2" x14ac:dyDescent="0.2">
      <c r="B157" s="8"/>
    </row>
    <row r="158" spans="2:2" x14ac:dyDescent="0.2">
      <c r="B158" s="8"/>
    </row>
    <row r="159" spans="2:2" x14ac:dyDescent="0.2">
      <c r="B159" s="8"/>
    </row>
    <row r="160" spans="2:2" x14ac:dyDescent="0.2">
      <c r="B160" s="8"/>
    </row>
    <row r="161" spans="2:2" x14ac:dyDescent="0.2">
      <c r="B161" s="8"/>
    </row>
    <row r="162" spans="2:2" x14ac:dyDescent="0.2">
      <c r="B162" s="8"/>
    </row>
    <row r="163" spans="2:2" x14ac:dyDescent="0.2">
      <c r="B163" s="8"/>
    </row>
    <row r="164" spans="2:2" x14ac:dyDescent="0.2">
      <c r="B164" s="8"/>
    </row>
    <row r="165" spans="2:2" x14ac:dyDescent="0.2">
      <c r="B165" s="8"/>
    </row>
    <row r="166" spans="2:2" x14ac:dyDescent="0.2">
      <c r="B166" s="8"/>
    </row>
    <row r="167" spans="2:2" x14ac:dyDescent="0.2">
      <c r="B167" s="8"/>
    </row>
    <row r="168" spans="2:2" x14ac:dyDescent="0.2">
      <c r="B168" s="8"/>
    </row>
    <row r="169" spans="2:2" x14ac:dyDescent="0.2">
      <c r="B169" s="8"/>
    </row>
    <row r="170" spans="2:2" x14ac:dyDescent="0.2">
      <c r="B170" s="8"/>
    </row>
    <row r="171" spans="2:2" x14ac:dyDescent="0.2">
      <c r="B171" s="8"/>
    </row>
    <row r="172" spans="2:2" x14ac:dyDescent="0.2">
      <c r="B172" s="8"/>
    </row>
    <row r="173" spans="2:2" x14ac:dyDescent="0.2">
      <c r="B173" s="8"/>
    </row>
    <row r="174" spans="2:2" x14ac:dyDescent="0.2">
      <c r="B174" s="8"/>
    </row>
    <row r="175" spans="2:2" x14ac:dyDescent="0.2">
      <c r="B175" s="8"/>
    </row>
    <row r="176" spans="2:2" x14ac:dyDescent="0.2">
      <c r="B176" s="8"/>
    </row>
    <row r="177" spans="2:2" x14ac:dyDescent="0.2">
      <c r="B177" s="8"/>
    </row>
    <row r="178" spans="2:2" x14ac:dyDescent="0.2">
      <c r="B178" s="8"/>
    </row>
    <row r="179" spans="2:2" x14ac:dyDescent="0.2">
      <c r="B179" s="8"/>
    </row>
    <row r="180" spans="2:2" x14ac:dyDescent="0.2">
      <c r="B180" s="8"/>
    </row>
    <row r="181" spans="2:2" x14ac:dyDescent="0.2">
      <c r="B181" s="8"/>
    </row>
    <row r="182" spans="2:2" x14ac:dyDescent="0.2">
      <c r="B182" s="8"/>
    </row>
    <row r="183" spans="2:2" x14ac:dyDescent="0.2">
      <c r="B183" s="8"/>
    </row>
    <row r="184" spans="2:2" x14ac:dyDescent="0.2">
      <c r="B184" s="8"/>
    </row>
    <row r="185" spans="2:2" x14ac:dyDescent="0.2">
      <c r="B185" s="8"/>
    </row>
    <row r="186" spans="2:2" x14ac:dyDescent="0.2">
      <c r="B186" s="8"/>
    </row>
    <row r="187" spans="2:2" x14ac:dyDescent="0.2">
      <c r="B187" s="8"/>
    </row>
    <row r="188" spans="2:2" x14ac:dyDescent="0.2">
      <c r="B188" s="8"/>
    </row>
    <row r="189" spans="2:2" x14ac:dyDescent="0.2">
      <c r="B189" s="8"/>
    </row>
    <row r="190" spans="2:2" x14ac:dyDescent="0.2">
      <c r="B190" s="8"/>
    </row>
    <row r="191" spans="2:2" x14ac:dyDescent="0.2">
      <c r="B191" s="8"/>
    </row>
    <row r="192" spans="2:2" x14ac:dyDescent="0.2">
      <c r="B192" s="8"/>
    </row>
    <row r="193" spans="2:2" x14ac:dyDescent="0.2">
      <c r="B193" s="8"/>
    </row>
    <row r="194" spans="2:2" x14ac:dyDescent="0.2">
      <c r="B194" s="8"/>
    </row>
    <row r="195" spans="2:2" x14ac:dyDescent="0.2">
      <c r="B195" s="8"/>
    </row>
    <row r="196" spans="2:2" x14ac:dyDescent="0.2">
      <c r="B196" s="8"/>
    </row>
    <row r="197" spans="2:2" x14ac:dyDescent="0.2">
      <c r="B197" s="8"/>
    </row>
    <row r="198" spans="2:2" x14ac:dyDescent="0.2">
      <c r="B198" s="8"/>
    </row>
    <row r="199" spans="2:2" x14ac:dyDescent="0.2">
      <c r="B199" s="8"/>
    </row>
    <row r="200" spans="2:2" x14ac:dyDescent="0.2">
      <c r="B200" s="8"/>
    </row>
    <row r="201" spans="2:2" x14ac:dyDescent="0.2">
      <c r="B201" s="8"/>
    </row>
    <row r="202" spans="2:2" x14ac:dyDescent="0.2">
      <c r="B202" s="8"/>
    </row>
    <row r="203" spans="2:2" x14ac:dyDescent="0.2">
      <c r="B203" s="8"/>
    </row>
    <row r="204" spans="2:2" x14ac:dyDescent="0.2">
      <c r="B204" s="8"/>
    </row>
    <row r="205" spans="2:2" x14ac:dyDescent="0.2">
      <c r="B205" s="8"/>
    </row>
    <row r="206" spans="2:2" x14ac:dyDescent="0.2">
      <c r="B206" s="8"/>
    </row>
    <row r="207" spans="2:2" x14ac:dyDescent="0.2">
      <c r="B207" s="8"/>
    </row>
    <row r="208" spans="2:2" x14ac:dyDescent="0.2">
      <c r="B208" s="8"/>
    </row>
    <row r="209" spans="2:2" x14ac:dyDescent="0.2">
      <c r="B209" s="8"/>
    </row>
    <row r="210" spans="2:2" x14ac:dyDescent="0.2">
      <c r="B210" s="8"/>
    </row>
    <row r="211" spans="2:2" x14ac:dyDescent="0.2">
      <c r="B211" s="8"/>
    </row>
    <row r="212" spans="2:2" x14ac:dyDescent="0.2">
      <c r="B212" s="8"/>
    </row>
    <row r="213" spans="2:2" x14ac:dyDescent="0.2">
      <c r="B213" s="8"/>
    </row>
    <row r="214" spans="2:2" x14ac:dyDescent="0.2">
      <c r="B214" s="8"/>
    </row>
    <row r="215" spans="2:2" x14ac:dyDescent="0.2">
      <c r="B215" s="8"/>
    </row>
    <row r="216" spans="2:2" x14ac:dyDescent="0.2">
      <c r="B216" s="8"/>
    </row>
    <row r="217" spans="2:2" x14ac:dyDescent="0.2">
      <c r="B217" s="8"/>
    </row>
  </sheetData>
  <mergeCells count="3">
    <mergeCell ref="H1:I1"/>
    <mergeCell ref="J1:K1"/>
    <mergeCell ref="O1:P1"/>
  </mergeCells>
  <hyperlinks>
    <hyperlink ref="H1:I1" location="Index!A1" display="Regresar al Índice" xr:uid="{00000000-0004-0000-6000-000000000000}"/>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142"/>
  <dimension ref="A1:P216"/>
  <sheetViews>
    <sheetView zoomScaleNormal="100" workbookViewId="0">
      <selection activeCell="A2" sqref="A2"/>
    </sheetView>
  </sheetViews>
  <sheetFormatPr baseColWidth="10" defaultColWidth="11.42578125" defaultRowHeight="12.75" x14ac:dyDescent="0.2"/>
  <cols>
    <col min="1" max="1" width="57.42578125" style="238" customWidth="1"/>
    <col min="2" max="2" width="11.7109375" style="49" bestFit="1" customWidth="1"/>
    <col min="3" max="3" width="12.28515625" style="238" bestFit="1" customWidth="1"/>
    <col min="4" max="12" width="11.42578125" style="238"/>
    <col min="13" max="13" width="42.42578125" style="238" customWidth="1"/>
    <col min="14" max="14" width="20" style="238" customWidth="1"/>
    <col min="15" max="16384" width="11.42578125" style="238"/>
  </cols>
  <sheetData>
    <row r="1" spans="1:16" x14ac:dyDescent="0.2">
      <c r="A1" s="107" t="s">
        <v>1746</v>
      </c>
      <c r="H1" s="409" t="s">
        <v>38</v>
      </c>
      <c r="I1" s="409"/>
      <c r="O1" s="435" t="s">
        <v>277</v>
      </c>
      <c r="P1" s="435"/>
    </row>
    <row r="2" spans="1:16" x14ac:dyDescent="0.2">
      <c r="A2" s="238" t="s">
        <v>152</v>
      </c>
    </row>
    <row r="4" spans="1:16" x14ac:dyDescent="0.2">
      <c r="A4" s="53" t="s">
        <v>320</v>
      </c>
      <c r="B4" s="54" t="s">
        <v>296</v>
      </c>
    </row>
    <row r="5" spans="1:16" x14ac:dyDescent="0.2">
      <c r="A5" s="29" t="s">
        <v>1345</v>
      </c>
      <c r="B5" s="11">
        <f t="shared" ref="B5:B14" si="0">B27/$B$37</f>
        <v>0.20687643436130837</v>
      </c>
      <c r="C5" s="51"/>
    </row>
    <row r="6" spans="1:16" x14ac:dyDescent="0.2">
      <c r="A6" s="29" t="s">
        <v>1348</v>
      </c>
      <c r="B6" s="11">
        <f t="shared" si="0"/>
        <v>0.15045242749955567</v>
      </c>
      <c r="C6" s="51"/>
    </row>
    <row r="7" spans="1:16" x14ac:dyDescent="0.2">
      <c r="A7" s="29" t="s">
        <v>1347</v>
      </c>
      <c r="B7" s="11">
        <f t="shared" si="0"/>
        <v>0.10351935276981447</v>
      </c>
      <c r="C7" s="51"/>
    </row>
    <row r="8" spans="1:16" x14ac:dyDescent="0.2">
      <c r="A8" s="29" t="s">
        <v>1351</v>
      </c>
      <c r="B8" s="11">
        <f t="shared" si="0"/>
        <v>8.6598718830411162E-2</v>
      </c>
      <c r="C8" s="51"/>
    </row>
    <row r="9" spans="1:16" x14ac:dyDescent="0.2">
      <c r="A9" s="29" t="s">
        <v>1346</v>
      </c>
      <c r="B9" s="11">
        <f t="shared" si="0"/>
        <v>8.6090655498288426E-2</v>
      </c>
      <c r="C9" s="51"/>
    </row>
    <row r="10" spans="1:16" x14ac:dyDescent="0.2">
      <c r="A10" s="29" t="s">
        <v>1343</v>
      </c>
      <c r="B10" s="11">
        <f t="shared" si="0"/>
        <v>5.2790291547217053E-2</v>
      </c>
      <c r="C10" s="51"/>
    </row>
    <row r="11" spans="1:16" x14ac:dyDescent="0.2">
      <c r="A11" s="29" t="s">
        <v>1344</v>
      </c>
      <c r="B11" s="11">
        <f t="shared" si="0"/>
        <v>5.2063934844258301E-2</v>
      </c>
      <c r="C11" s="51"/>
    </row>
    <row r="12" spans="1:16" x14ac:dyDescent="0.2">
      <c r="A12" s="29" t="s">
        <v>1350</v>
      </c>
      <c r="B12" s="11">
        <f t="shared" si="0"/>
        <v>4.6604668773616249E-2</v>
      </c>
      <c r="C12" s="51"/>
    </row>
    <row r="13" spans="1:16" x14ac:dyDescent="0.2">
      <c r="A13" s="29" t="s">
        <v>1349</v>
      </c>
      <c r="B13" s="11">
        <f t="shared" si="0"/>
        <v>4.1840850610062361E-2</v>
      </c>
      <c r="C13" s="51"/>
    </row>
    <row r="14" spans="1:16" x14ac:dyDescent="0.2">
      <c r="A14" s="29" t="s">
        <v>321</v>
      </c>
      <c r="B14" s="11">
        <f t="shared" si="0"/>
        <v>0.17316266526546792</v>
      </c>
    </row>
    <row r="15" spans="1:16" x14ac:dyDescent="0.2">
      <c r="A15" s="47" t="s">
        <v>304</v>
      </c>
      <c r="B15" s="11">
        <f>SUM(B5:B14)</f>
        <v>1</v>
      </c>
    </row>
    <row r="16" spans="1:16" x14ac:dyDescent="0.2">
      <c r="B16" s="8"/>
    </row>
    <row r="17" spans="1:3" x14ac:dyDescent="0.2">
      <c r="B17" s="8"/>
    </row>
    <row r="18" spans="1:3" x14ac:dyDescent="0.2">
      <c r="B18" s="8"/>
    </row>
    <row r="19" spans="1:3" x14ac:dyDescent="0.2">
      <c r="B19" s="8"/>
    </row>
    <row r="20" spans="1:3" x14ac:dyDescent="0.2">
      <c r="B20" s="8"/>
    </row>
    <row r="21" spans="1:3" x14ac:dyDescent="0.2">
      <c r="B21" s="8"/>
    </row>
    <row r="22" spans="1:3" x14ac:dyDescent="0.2">
      <c r="B22" s="8"/>
    </row>
    <row r="23" spans="1:3" x14ac:dyDescent="0.2">
      <c r="B23" s="8"/>
    </row>
    <row r="24" spans="1:3" x14ac:dyDescent="0.2">
      <c r="B24" s="8"/>
    </row>
    <row r="25" spans="1:3" x14ac:dyDescent="0.2">
      <c r="B25" s="8"/>
    </row>
    <row r="26" spans="1:3" hidden="1" x14ac:dyDescent="0.2">
      <c r="A26" s="53" t="s">
        <v>320</v>
      </c>
      <c r="B26" s="14"/>
    </row>
    <row r="27" spans="1:3" hidden="1" x14ac:dyDescent="0.2">
      <c r="A27" s="29" t="s">
        <v>1345</v>
      </c>
      <c r="B27" s="9">
        <v>107090</v>
      </c>
      <c r="C27" s="279"/>
    </row>
    <row r="28" spans="1:3" hidden="1" x14ac:dyDescent="0.2">
      <c r="A28" s="29" t="s">
        <v>1348</v>
      </c>
      <c r="B28" s="9">
        <v>77882</v>
      </c>
      <c r="C28" s="279"/>
    </row>
    <row r="29" spans="1:3" hidden="1" x14ac:dyDescent="0.2">
      <c r="A29" s="29" t="s">
        <v>1347</v>
      </c>
      <c r="B29" s="9">
        <v>53587</v>
      </c>
      <c r="C29" s="279"/>
    </row>
    <row r="30" spans="1:3" hidden="1" x14ac:dyDescent="0.2">
      <c r="A30" s="29" t="s">
        <v>1351</v>
      </c>
      <c r="B30" s="9">
        <v>44828</v>
      </c>
      <c r="C30" s="279"/>
    </row>
    <row r="31" spans="1:3" hidden="1" x14ac:dyDescent="0.2">
      <c r="A31" s="29" t="s">
        <v>1346</v>
      </c>
      <c r="B31" s="9">
        <v>44565</v>
      </c>
      <c r="C31" s="279"/>
    </row>
    <row r="32" spans="1:3" hidden="1" x14ac:dyDescent="0.2">
      <c r="A32" s="29" t="s">
        <v>1343</v>
      </c>
      <c r="B32" s="9">
        <v>27327</v>
      </c>
      <c r="C32" s="279"/>
    </row>
    <row r="33" spans="1:3" hidden="1" x14ac:dyDescent="0.2">
      <c r="A33" s="29" t="s">
        <v>1344</v>
      </c>
      <c r="B33" s="9">
        <v>26951</v>
      </c>
      <c r="C33" s="279"/>
    </row>
    <row r="34" spans="1:3" hidden="1" x14ac:dyDescent="0.2">
      <c r="A34" s="29" t="s">
        <v>1350</v>
      </c>
      <c r="B34" s="9">
        <v>24125</v>
      </c>
      <c r="C34" s="279"/>
    </row>
    <row r="35" spans="1:3" hidden="1" x14ac:dyDescent="0.2">
      <c r="A35" s="29" t="s">
        <v>1349</v>
      </c>
      <c r="B35" s="9">
        <v>21659</v>
      </c>
      <c r="C35" s="279"/>
    </row>
    <row r="36" spans="1:3" hidden="1" x14ac:dyDescent="0.2">
      <c r="A36" s="29" t="s">
        <v>321</v>
      </c>
      <c r="B36" s="9">
        <v>89638</v>
      </c>
      <c r="C36" s="279"/>
    </row>
    <row r="37" spans="1:3" hidden="1" x14ac:dyDescent="0.2">
      <c r="A37" s="47" t="s">
        <v>304</v>
      </c>
      <c r="B37" s="15">
        <f>SUM(B27:B36)</f>
        <v>517652</v>
      </c>
    </row>
    <row r="38" spans="1:3" x14ac:dyDescent="0.2">
      <c r="B38" s="8"/>
    </row>
    <row r="39" spans="1:3" x14ac:dyDescent="0.2">
      <c r="B39" s="8"/>
    </row>
    <row r="40" spans="1:3" x14ac:dyDescent="0.2">
      <c r="A40" s="107"/>
      <c r="B40" s="107"/>
      <c r="C40" s="107"/>
    </row>
    <row r="41" spans="1:3" x14ac:dyDescent="0.2">
      <c r="A41" s="107"/>
      <c r="B41" s="107"/>
      <c r="C41" s="107"/>
    </row>
    <row r="42" spans="1:3" x14ac:dyDescent="0.2">
      <c r="A42" s="107"/>
      <c r="B42" s="107"/>
      <c r="C42" s="107"/>
    </row>
    <row r="43" spans="1:3" x14ac:dyDescent="0.2">
      <c r="A43" s="107"/>
      <c r="B43" s="107"/>
      <c r="C43" s="107"/>
    </row>
    <row r="44" spans="1:3" ht="16.5" customHeight="1" x14ac:dyDescent="0.2">
      <c r="A44" s="107"/>
      <c r="B44" s="107"/>
      <c r="C44" s="107"/>
    </row>
    <row r="45" spans="1:3" x14ac:dyDescent="0.2">
      <c r="A45" s="107"/>
      <c r="B45" s="107"/>
      <c r="C45" s="107"/>
    </row>
    <row r="46" spans="1:3" x14ac:dyDescent="0.2">
      <c r="A46" s="107"/>
      <c r="B46" s="107"/>
      <c r="C46" s="107"/>
    </row>
    <row r="47" spans="1:3" x14ac:dyDescent="0.2">
      <c r="A47" s="107"/>
      <c r="B47" s="107"/>
      <c r="C47" s="107"/>
    </row>
    <row r="48" spans="1:3" x14ac:dyDescent="0.2">
      <c r="A48" s="107"/>
      <c r="B48" s="107"/>
      <c r="C48" s="107"/>
    </row>
    <row r="49" spans="1:3" x14ac:dyDescent="0.2">
      <c r="A49" s="107"/>
      <c r="B49" s="107"/>
      <c r="C49" s="107"/>
    </row>
    <row r="50" spans="1:3" x14ac:dyDescent="0.2">
      <c r="A50" s="107"/>
      <c r="B50" s="107"/>
      <c r="C50" s="107"/>
    </row>
    <row r="51" spans="1:3" x14ac:dyDescent="0.2">
      <c r="A51" s="107"/>
      <c r="B51" s="107"/>
      <c r="C51" s="107"/>
    </row>
    <row r="52" spans="1:3" x14ac:dyDescent="0.2">
      <c r="A52" s="107"/>
      <c r="B52" s="107"/>
      <c r="C52" s="107"/>
    </row>
    <row r="53" spans="1:3" x14ac:dyDescent="0.2">
      <c r="A53" s="107"/>
      <c r="B53" s="107"/>
      <c r="C53" s="107"/>
    </row>
    <row r="54" spans="1:3" x14ac:dyDescent="0.2">
      <c r="A54" s="107"/>
      <c r="B54" s="107"/>
      <c r="C54" s="107"/>
    </row>
    <row r="55" spans="1:3" x14ac:dyDescent="0.2">
      <c r="A55" s="107"/>
      <c r="B55" s="107"/>
      <c r="C55" s="107"/>
    </row>
    <row r="56" spans="1:3" x14ac:dyDescent="0.2">
      <c r="A56" s="107"/>
      <c r="B56" s="107"/>
      <c r="C56" s="107"/>
    </row>
    <row r="57" spans="1:3" x14ac:dyDescent="0.2">
      <c r="A57" s="107"/>
      <c r="B57" s="107"/>
      <c r="C57" s="107"/>
    </row>
    <row r="58" spans="1:3" x14ac:dyDescent="0.2">
      <c r="A58" s="107"/>
      <c r="B58" s="107"/>
      <c r="C58" s="107"/>
    </row>
    <row r="59" spans="1:3" x14ac:dyDescent="0.2">
      <c r="A59" s="107"/>
      <c r="B59" s="107"/>
      <c r="C59" s="107"/>
    </row>
    <row r="60" spans="1:3" x14ac:dyDescent="0.2">
      <c r="A60" s="107"/>
      <c r="B60" s="107"/>
      <c r="C60" s="107"/>
    </row>
    <row r="61" spans="1:3" x14ac:dyDescent="0.2">
      <c r="A61" s="107"/>
      <c r="B61" s="107"/>
      <c r="C61" s="107"/>
    </row>
    <row r="62" spans="1:3" x14ac:dyDescent="0.2">
      <c r="A62" s="107"/>
      <c r="B62" s="107"/>
      <c r="C62" s="107"/>
    </row>
    <row r="63" spans="1:3" x14ac:dyDescent="0.2">
      <c r="A63" s="107"/>
      <c r="B63" s="107"/>
      <c r="C63" s="107"/>
    </row>
    <row r="64" spans="1:3" x14ac:dyDescent="0.2">
      <c r="B64" s="8"/>
    </row>
    <row r="65" spans="2:2" x14ac:dyDescent="0.2">
      <c r="B65" s="8"/>
    </row>
    <row r="66" spans="2:2" x14ac:dyDescent="0.2">
      <c r="B66" s="8"/>
    </row>
    <row r="67" spans="2:2" x14ac:dyDescent="0.2">
      <c r="B67" s="8"/>
    </row>
    <row r="68" spans="2:2" x14ac:dyDescent="0.2">
      <c r="B68" s="8"/>
    </row>
    <row r="69" spans="2:2" x14ac:dyDescent="0.2">
      <c r="B69" s="8"/>
    </row>
    <row r="70" spans="2:2" x14ac:dyDescent="0.2">
      <c r="B70" s="8"/>
    </row>
    <row r="71" spans="2:2" x14ac:dyDescent="0.2">
      <c r="B71" s="8"/>
    </row>
    <row r="72" spans="2:2" x14ac:dyDescent="0.2">
      <c r="B72" s="8"/>
    </row>
    <row r="73" spans="2:2" x14ac:dyDescent="0.2">
      <c r="B73" s="8"/>
    </row>
    <row r="74" spans="2:2" x14ac:dyDescent="0.2">
      <c r="B74" s="8"/>
    </row>
    <row r="75" spans="2:2" x14ac:dyDescent="0.2">
      <c r="B75" s="8"/>
    </row>
    <row r="76" spans="2:2" x14ac:dyDescent="0.2">
      <c r="B76" s="8"/>
    </row>
    <row r="77" spans="2:2" x14ac:dyDescent="0.2">
      <c r="B77" s="8"/>
    </row>
    <row r="78" spans="2:2" x14ac:dyDescent="0.2">
      <c r="B78" s="8"/>
    </row>
    <row r="79" spans="2:2" x14ac:dyDescent="0.2">
      <c r="B79" s="8"/>
    </row>
    <row r="80" spans="2:2" x14ac:dyDescent="0.2">
      <c r="B80" s="8"/>
    </row>
    <row r="81" spans="2:2" x14ac:dyDescent="0.2">
      <c r="B81" s="8"/>
    </row>
    <row r="82" spans="2:2" x14ac:dyDescent="0.2">
      <c r="B82" s="8"/>
    </row>
    <row r="83" spans="2:2" x14ac:dyDescent="0.2">
      <c r="B83" s="8"/>
    </row>
    <row r="84" spans="2:2" x14ac:dyDescent="0.2">
      <c r="B84" s="8"/>
    </row>
    <row r="85" spans="2:2" x14ac:dyDescent="0.2">
      <c r="B85" s="8"/>
    </row>
    <row r="86" spans="2:2" x14ac:dyDescent="0.2">
      <c r="B86" s="8"/>
    </row>
    <row r="87" spans="2:2" x14ac:dyDescent="0.2">
      <c r="B87" s="8"/>
    </row>
    <row r="88" spans="2:2" x14ac:dyDescent="0.2">
      <c r="B88" s="8"/>
    </row>
    <row r="89" spans="2:2" x14ac:dyDescent="0.2">
      <c r="B89" s="8"/>
    </row>
    <row r="90" spans="2:2" x14ac:dyDescent="0.2">
      <c r="B90" s="8"/>
    </row>
    <row r="91" spans="2:2" x14ac:dyDescent="0.2">
      <c r="B91" s="8"/>
    </row>
    <row r="92" spans="2:2" x14ac:dyDescent="0.2">
      <c r="B92" s="8"/>
    </row>
    <row r="93" spans="2:2" x14ac:dyDescent="0.2">
      <c r="B93" s="8"/>
    </row>
    <row r="94" spans="2:2" x14ac:dyDescent="0.2">
      <c r="B94" s="8"/>
    </row>
    <row r="95" spans="2:2" x14ac:dyDescent="0.2">
      <c r="B95" s="8"/>
    </row>
    <row r="96" spans="2:2" x14ac:dyDescent="0.2">
      <c r="B96" s="8"/>
    </row>
    <row r="97" spans="2:2" x14ac:dyDescent="0.2">
      <c r="B97" s="8"/>
    </row>
    <row r="98" spans="2:2" x14ac:dyDescent="0.2">
      <c r="B98" s="8"/>
    </row>
    <row r="99" spans="2:2" x14ac:dyDescent="0.2">
      <c r="B99" s="8"/>
    </row>
    <row r="100" spans="2:2" x14ac:dyDescent="0.2">
      <c r="B100" s="8"/>
    </row>
    <row r="101" spans="2:2" x14ac:dyDescent="0.2">
      <c r="B101" s="8"/>
    </row>
    <row r="102" spans="2:2" x14ac:dyDescent="0.2">
      <c r="B102" s="8"/>
    </row>
    <row r="103" spans="2:2" x14ac:dyDescent="0.2">
      <c r="B103" s="8"/>
    </row>
    <row r="104" spans="2:2" x14ac:dyDescent="0.2">
      <c r="B104" s="8"/>
    </row>
    <row r="105" spans="2:2" x14ac:dyDescent="0.2">
      <c r="B105" s="8"/>
    </row>
    <row r="106" spans="2:2" x14ac:dyDescent="0.2">
      <c r="B106" s="8"/>
    </row>
    <row r="107" spans="2:2" x14ac:dyDescent="0.2">
      <c r="B107" s="8"/>
    </row>
    <row r="108" spans="2:2" x14ac:dyDescent="0.2">
      <c r="B108" s="8"/>
    </row>
    <row r="109" spans="2:2" x14ac:dyDescent="0.2">
      <c r="B109" s="8"/>
    </row>
    <row r="110" spans="2:2" x14ac:dyDescent="0.2">
      <c r="B110" s="8"/>
    </row>
    <row r="111" spans="2:2" x14ac:dyDescent="0.2">
      <c r="B111" s="8"/>
    </row>
    <row r="112" spans="2:2" x14ac:dyDescent="0.2">
      <c r="B112" s="8"/>
    </row>
    <row r="113" spans="2:2" x14ac:dyDescent="0.2">
      <c r="B113" s="8"/>
    </row>
    <row r="114" spans="2:2" x14ac:dyDescent="0.2">
      <c r="B114" s="8"/>
    </row>
    <row r="115" spans="2:2" x14ac:dyDescent="0.2">
      <c r="B115" s="8"/>
    </row>
    <row r="116" spans="2:2" x14ac:dyDescent="0.2">
      <c r="B116" s="8"/>
    </row>
    <row r="117" spans="2:2" x14ac:dyDescent="0.2">
      <c r="B117" s="8"/>
    </row>
    <row r="118" spans="2:2" x14ac:dyDescent="0.2">
      <c r="B118" s="8"/>
    </row>
    <row r="119" spans="2:2" x14ac:dyDescent="0.2">
      <c r="B119" s="8"/>
    </row>
    <row r="120" spans="2:2" x14ac:dyDescent="0.2">
      <c r="B120" s="8"/>
    </row>
    <row r="121" spans="2:2" x14ac:dyDescent="0.2">
      <c r="B121" s="8"/>
    </row>
    <row r="122" spans="2:2" x14ac:dyDescent="0.2">
      <c r="B122" s="8"/>
    </row>
    <row r="123" spans="2:2" x14ac:dyDescent="0.2">
      <c r="B123" s="8"/>
    </row>
    <row r="124" spans="2:2" x14ac:dyDescent="0.2">
      <c r="B124" s="8"/>
    </row>
    <row r="125" spans="2:2" x14ac:dyDescent="0.2">
      <c r="B125" s="8"/>
    </row>
    <row r="126" spans="2:2" x14ac:dyDescent="0.2">
      <c r="B126" s="8"/>
    </row>
    <row r="127" spans="2:2" x14ac:dyDescent="0.2">
      <c r="B127" s="8"/>
    </row>
    <row r="128" spans="2:2" x14ac:dyDescent="0.2">
      <c r="B128" s="8"/>
    </row>
    <row r="129" spans="2:2" x14ac:dyDescent="0.2">
      <c r="B129" s="8"/>
    </row>
    <row r="130" spans="2:2" x14ac:dyDescent="0.2">
      <c r="B130" s="8"/>
    </row>
    <row r="131" spans="2:2" x14ac:dyDescent="0.2">
      <c r="B131" s="8"/>
    </row>
    <row r="132" spans="2:2" x14ac:dyDescent="0.2">
      <c r="B132" s="8"/>
    </row>
    <row r="133" spans="2:2" x14ac:dyDescent="0.2">
      <c r="B133" s="8"/>
    </row>
    <row r="134" spans="2:2" x14ac:dyDescent="0.2">
      <c r="B134" s="8"/>
    </row>
    <row r="135" spans="2:2" x14ac:dyDescent="0.2">
      <c r="B135" s="8"/>
    </row>
    <row r="136" spans="2:2" x14ac:dyDescent="0.2">
      <c r="B136" s="8"/>
    </row>
    <row r="137" spans="2:2" x14ac:dyDescent="0.2">
      <c r="B137" s="8"/>
    </row>
    <row r="138" spans="2:2" x14ac:dyDescent="0.2">
      <c r="B138" s="8"/>
    </row>
    <row r="139" spans="2:2" x14ac:dyDescent="0.2">
      <c r="B139" s="8"/>
    </row>
    <row r="140" spans="2:2" x14ac:dyDescent="0.2">
      <c r="B140" s="8"/>
    </row>
    <row r="141" spans="2:2" x14ac:dyDescent="0.2">
      <c r="B141" s="8"/>
    </row>
    <row r="142" spans="2:2" x14ac:dyDescent="0.2">
      <c r="B142" s="8"/>
    </row>
    <row r="143" spans="2:2" x14ac:dyDescent="0.2">
      <c r="B143" s="8"/>
    </row>
    <row r="144" spans="2:2" x14ac:dyDescent="0.2">
      <c r="B144" s="8"/>
    </row>
    <row r="145" spans="2:2" x14ac:dyDescent="0.2">
      <c r="B145" s="8"/>
    </row>
    <row r="146" spans="2:2" x14ac:dyDescent="0.2">
      <c r="B146" s="8"/>
    </row>
    <row r="147" spans="2:2" x14ac:dyDescent="0.2">
      <c r="B147" s="8"/>
    </row>
    <row r="148" spans="2:2" x14ac:dyDescent="0.2">
      <c r="B148" s="8"/>
    </row>
    <row r="149" spans="2:2" x14ac:dyDescent="0.2">
      <c r="B149" s="8"/>
    </row>
    <row r="150" spans="2:2" x14ac:dyDescent="0.2">
      <c r="B150" s="8"/>
    </row>
    <row r="151" spans="2:2" x14ac:dyDescent="0.2">
      <c r="B151" s="8"/>
    </row>
    <row r="152" spans="2:2" x14ac:dyDescent="0.2">
      <c r="B152" s="8"/>
    </row>
    <row r="153" spans="2:2" x14ac:dyDescent="0.2">
      <c r="B153" s="8"/>
    </row>
    <row r="154" spans="2:2" x14ac:dyDescent="0.2">
      <c r="B154" s="8"/>
    </row>
    <row r="155" spans="2:2" x14ac:dyDescent="0.2">
      <c r="B155" s="8"/>
    </row>
    <row r="156" spans="2:2" x14ac:dyDescent="0.2">
      <c r="B156" s="8"/>
    </row>
    <row r="157" spans="2:2" x14ac:dyDescent="0.2">
      <c r="B157" s="8"/>
    </row>
    <row r="158" spans="2:2" x14ac:dyDescent="0.2">
      <c r="B158" s="8"/>
    </row>
    <row r="159" spans="2:2" x14ac:dyDescent="0.2">
      <c r="B159" s="8"/>
    </row>
    <row r="160" spans="2:2" x14ac:dyDescent="0.2">
      <c r="B160" s="8"/>
    </row>
    <row r="161" spans="2:2" x14ac:dyDescent="0.2">
      <c r="B161" s="8"/>
    </row>
    <row r="162" spans="2:2" x14ac:dyDescent="0.2">
      <c r="B162" s="8"/>
    </row>
    <row r="163" spans="2:2" x14ac:dyDescent="0.2">
      <c r="B163" s="8"/>
    </row>
    <row r="164" spans="2:2" x14ac:dyDescent="0.2">
      <c r="B164" s="8"/>
    </row>
    <row r="165" spans="2:2" x14ac:dyDescent="0.2">
      <c r="B165" s="8"/>
    </row>
    <row r="166" spans="2:2" x14ac:dyDescent="0.2">
      <c r="B166" s="8"/>
    </row>
    <row r="167" spans="2:2" x14ac:dyDescent="0.2">
      <c r="B167" s="8"/>
    </row>
    <row r="168" spans="2:2" x14ac:dyDescent="0.2">
      <c r="B168" s="8"/>
    </row>
    <row r="169" spans="2:2" x14ac:dyDescent="0.2">
      <c r="B169" s="8"/>
    </row>
    <row r="170" spans="2:2" x14ac:dyDescent="0.2">
      <c r="B170" s="8"/>
    </row>
    <row r="171" spans="2:2" x14ac:dyDescent="0.2">
      <c r="B171" s="8"/>
    </row>
    <row r="172" spans="2:2" x14ac:dyDescent="0.2">
      <c r="B172" s="8"/>
    </row>
    <row r="173" spans="2:2" x14ac:dyDescent="0.2">
      <c r="B173" s="8"/>
    </row>
    <row r="174" spans="2:2" x14ac:dyDescent="0.2">
      <c r="B174" s="8"/>
    </row>
    <row r="175" spans="2:2" x14ac:dyDescent="0.2">
      <c r="B175" s="8"/>
    </row>
    <row r="176" spans="2:2" x14ac:dyDescent="0.2">
      <c r="B176" s="8"/>
    </row>
    <row r="177" spans="2:2" x14ac:dyDescent="0.2">
      <c r="B177" s="8"/>
    </row>
    <row r="178" spans="2:2" x14ac:dyDescent="0.2">
      <c r="B178" s="8"/>
    </row>
    <row r="179" spans="2:2" x14ac:dyDescent="0.2">
      <c r="B179" s="8"/>
    </row>
    <row r="180" spans="2:2" x14ac:dyDescent="0.2">
      <c r="B180" s="8"/>
    </row>
    <row r="181" spans="2:2" x14ac:dyDescent="0.2">
      <c r="B181" s="8"/>
    </row>
    <row r="182" spans="2:2" x14ac:dyDescent="0.2">
      <c r="B182" s="8"/>
    </row>
    <row r="183" spans="2:2" x14ac:dyDescent="0.2">
      <c r="B183" s="8"/>
    </row>
    <row r="184" spans="2:2" x14ac:dyDescent="0.2">
      <c r="B184" s="8"/>
    </row>
    <row r="185" spans="2:2" x14ac:dyDescent="0.2">
      <c r="B185" s="8"/>
    </row>
    <row r="186" spans="2:2" x14ac:dyDescent="0.2">
      <c r="B186" s="8"/>
    </row>
    <row r="187" spans="2:2" x14ac:dyDescent="0.2">
      <c r="B187" s="8"/>
    </row>
    <row r="188" spans="2:2" x14ac:dyDescent="0.2">
      <c r="B188" s="8"/>
    </row>
    <row r="189" spans="2:2" x14ac:dyDescent="0.2">
      <c r="B189" s="8"/>
    </row>
    <row r="190" spans="2:2" x14ac:dyDescent="0.2">
      <c r="B190" s="8"/>
    </row>
    <row r="191" spans="2:2" x14ac:dyDescent="0.2">
      <c r="B191" s="8"/>
    </row>
    <row r="192" spans="2:2" x14ac:dyDescent="0.2">
      <c r="B192" s="8"/>
    </row>
    <row r="193" spans="2:2" x14ac:dyDescent="0.2">
      <c r="B193" s="8"/>
    </row>
    <row r="194" spans="2:2" x14ac:dyDescent="0.2">
      <c r="B194" s="8"/>
    </row>
    <row r="195" spans="2:2" x14ac:dyDescent="0.2">
      <c r="B195" s="8"/>
    </row>
    <row r="196" spans="2:2" x14ac:dyDescent="0.2">
      <c r="B196" s="8"/>
    </row>
    <row r="197" spans="2:2" x14ac:dyDescent="0.2">
      <c r="B197" s="8"/>
    </row>
    <row r="198" spans="2:2" x14ac:dyDescent="0.2">
      <c r="B198" s="8"/>
    </row>
    <row r="199" spans="2:2" x14ac:dyDescent="0.2">
      <c r="B199" s="8"/>
    </row>
    <row r="200" spans="2:2" x14ac:dyDescent="0.2">
      <c r="B200" s="8"/>
    </row>
    <row r="201" spans="2:2" x14ac:dyDescent="0.2">
      <c r="B201" s="8"/>
    </row>
    <row r="202" spans="2:2" x14ac:dyDescent="0.2">
      <c r="B202" s="8"/>
    </row>
    <row r="203" spans="2:2" x14ac:dyDescent="0.2">
      <c r="B203" s="8"/>
    </row>
    <row r="204" spans="2:2" x14ac:dyDescent="0.2">
      <c r="B204" s="8"/>
    </row>
    <row r="205" spans="2:2" x14ac:dyDescent="0.2">
      <c r="B205" s="8"/>
    </row>
    <row r="206" spans="2:2" x14ac:dyDescent="0.2">
      <c r="B206" s="8"/>
    </row>
    <row r="207" spans="2:2" x14ac:dyDescent="0.2">
      <c r="B207" s="8"/>
    </row>
    <row r="208" spans="2:2" x14ac:dyDescent="0.2">
      <c r="B208" s="8"/>
    </row>
    <row r="209" spans="2:2" x14ac:dyDescent="0.2">
      <c r="B209" s="8"/>
    </row>
    <row r="210" spans="2:2" x14ac:dyDescent="0.2">
      <c r="B210" s="8"/>
    </row>
    <row r="211" spans="2:2" x14ac:dyDescent="0.2">
      <c r="B211" s="8"/>
    </row>
    <row r="212" spans="2:2" x14ac:dyDescent="0.2">
      <c r="B212" s="8"/>
    </row>
    <row r="213" spans="2:2" x14ac:dyDescent="0.2">
      <c r="B213" s="8"/>
    </row>
    <row r="214" spans="2:2" x14ac:dyDescent="0.2">
      <c r="B214" s="8"/>
    </row>
    <row r="215" spans="2:2" x14ac:dyDescent="0.2">
      <c r="B215" s="8"/>
    </row>
    <row r="216" spans="2:2" x14ac:dyDescent="0.2">
      <c r="B216" s="8"/>
    </row>
  </sheetData>
  <sortState ref="A41:C60">
    <sortCondition descending="1" ref="C41:C60"/>
  </sortState>
  <mergeCells count="2">
    <mergeCell ref="H1:I1"/>
    <mergeCell ref="O1:P1"/>
  </mergeCells>
  <hyperlinks>
    <hyperlink ref="H1:I1" location="Index!A1" display="Regresar al Índice" xr:uid="{00000000-0004-0000-6100-000000000000}"/>
    <hyperlink ref="O1:P1" location="Index!B2" display="Regresar al índice" xr:uid="{00000000-0004-0000-6100-000001000000}"/>
  </hyperlink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43"/>
  <dimension ref="A1:P217"/>
  <sheetViews>
    <sheetView zoomScaleNormal="100" workbookViewId="0">
      <selection activeCell="A2" sqref="A2"/>
    </sheetView>
  </sheetViews>
  <sheetFormatPr baseColWidth="10" defaultColWidth="11.42578125" defaultRowHeight="12.75" x14ac:dyDescent="0.2"/>
  <cols>
    <col min="1" max="1" width="11.42578125" style="238"/>
    <col min="2" max="2" width="11.42578125" style="49"/>
    <col min="3" max="16384" width="11.42578125" style="238"/>
  </cols>
  <sheetData>
    <row r="1" spans="1:16" x14ac:dyDescent="0.2">
      <c r="A1" s="107" t="s">
        <v>1747</v>
      </c>
      <c r="H1" s="409" t="s">
        <v>38</v>
      </c>
      <c r="I1" s="409"/>
      <c r="J1" s="5"/>
      <c r="K1" s="5"/>
      <c r="O1" s="435"/>
      <c r="P1" s="435"/>
    </row>
    <row r="2" spans="1:16" x14ac:dyDescent="0.2">
      <c r="A2" s="238" t="s">
        <v>152</v>
      </c>
    </row>
    <row r="5" spans="1:16" x14ac:dyDescent="0.2">
      <c r="A5" s="238" t="s">
        <v>300</v>
      </c>
      <c r="B5" s="8" t="s">
        <v>310</v>
      </c>
    </row>
    <row r="6" spans="1:16" x14ac:dyDescent="0.2">
      <c r="A6" s="238">
        <v>2013</v>
      </c>
      <c r="B6" s="9">
        <v>282499</v>
      </c>
    </row>
    <row r="7" spans="1:16" x14ac:dyDescent="0.2">
      <c r="A7" s="238">
        <v>2014</v>
      </c>
      <c r="B7" s="9">
        <v>295797</v>
      </c>
    </row>
    <row r="8" spans="1:16" x14ac:dyDescent="0.2">
      <c r="A8" s="238">
        <v>2015</v>
      </c>
      <c r="B8" s="9">
        <v>312586</v>
      </c>
    </row>
    <row r="9" spans="1:16" x14ac:dyDescent="0.2">
      <c r="A9" s="238">
        <v>2016</v>
      </c>
      <c r="B9" s="9">
        <v>334254</v>
      </c>
    </row>
    <row r="10" spans="1:16" x14ac:dyDescent="0.2">
      <c r="A10" s="238">
        <v>2017</v>
      </c>
      <c r="B10" s="9">
        <v>343480</v>
      </c>
    </row>
    <row r="11" spans="1:16" x14ac:dyDescent="0.2">
      <c r="A11" s="238">
        <v>2018</v>
      </c>
      <c r="B11" s="9">
        <v>354114</v>
      </c>
    </row>
    <row r="12" spans="1:16" x14ac:dyDescent="0.2">
      <c r="A12" s="238">
        <v>2019</v>
      </c>
      <c r="B12" s="9">
        <v>363625</v>
      </c>
    </row>
    <row r="13" spans="1:16" x14ac:dyDescent="0.2">
      <c r="A13" s="238">
        <v>2020</v>
      </c>
      <c r="B13" s="9">
        <v>366999</v>
      </c>
    </row>
    <row r="14" spans="1:16" x14ac:dyDescent="0.2">
      <c r="A14" s="238">
        <v>2021</v>
      </c>
      <c r="B14" s="9">
        <v>388949</v>
      </c>
    </row>
    <row r="15" spans="1:16" x14ac:dyDescent="0.2">
      <c r="A15" s="280">
        <v>2022</v>
      </c>
      <c r="B15" s="9">
        <v>399607</v>
      </c>
    </row>
    <row r="16" spans="1:16" x14ac:dyDescent="0.2">
      <c r="A16" s="281">
        <v>44958</v>
      </c>
      <c r="B16" s="9">
        <v>399812</v>
      </c>
    </row>
    <row r="17" spans="1:2" x14ac:dyDescent="0.2">
      <c r="B17" s="8"/>
    </row>
    <row r="18" spans="1:2" x14ac:dyDescent="0.2">
      <c r="B18" s="8"/>
    </row>
    <row r="19" spans="1:2" x14ac:dyDescent="0.2">
      <c r="A19" s="238" t="s">
        <v>1342</v>
      </c>
      <c r="B19" s="11">
        <f>B16/B15-1</f>
        <v>5.1300402645604315E-4</v>
      </c>
    </row>
    <row r="20" spans="1:2" x14ac:dyDescent="0.2">
      <c r="A20" s="238" t="s">
        <v>1341</v>
      </c>
      <c r="B20" s="9">
        <f>B16-B15</f>
        <v>205</v>
      </c>
    </row>
    <row r="21" spans="1:2" x14ac:dyDescent="0.2">
      <c r="B21" s="8"/>
    </row>
    <row r="22" spans="1:2" x14ac:dyDescent="0.2">
      <c r="B22" s="8"/>
    </row>
    <row r="23" spans="1:2" ht="12.75" hidden="1" customHeight="1" x14ac:dyDescent="0.2">
      <c r="A23" s="238" t="s">
        <v>322</v>
      </c>
      <c r="B23" s="8">
        <f>B12/B11-1</f>
        <v>2.6858582264468467E-2</v>
      </c>
    </row>
    <row r="24" spans="1:2" ht="12.75" hidden="1" customHeight="1" x14ac:dyDescent="0.2">
      <c r="A24" s="238" t="s">
        <v>323</v>
      </c>
      <c r="B24" s="8">
        <f>B12-B11</f>
        <v>9511</v>
      </c>
    </row>
    <row r="25" spans="1:2" ht="12.75" hidden="1" customHeight="1" x14ac:dyDescent="0.2">
      <c r="B25" s="8"/>
    </row>
    <row r="26" spans="1:2" ht="14.25" hidden="1" customHeight="1" x14ac:dyDescent="0.2">
      <c r="A26" s="238">
        <v>43770</v>
      </c>
      <c r="B26" s="8">
        <v>368314</v>
      </c>
    </row>
    <row r="27" spans="1:2" ht="12.75" hidden="1" customHeight="1" x14ac:dyDescent="0.2">
      <c r="A27" s="238" t="s">
        <v>324</v>
      </c>
      <c r="B27" s="8">
        <f>B12/B26-1</f>
        <v>-1.2730984974776982E-2</v>
      </c>
    </row>
    <row r="28" spans="1:2" ht="12.75" hidden="1" customHeight="1" x14ac:dyDescent="0.2">
      <c r="A28" s="238" t="s">
        <v>323</v>
      </c>
      <c r="B28" s="8">
        <f>B12-B26</f>
        <v>-4689</v>
      </c>
    </row>
    <row r="29" spans="1:2" ht="12.75" hidden="1" customHeight="1" x14ac:dyDescent="0.2">
      <c r="B29" s="8"/>
    </row>
    <row r="30" spans="1:2" x14ac:dyDescent="0.2">
      <c r="B30" s="8"/>
    </row>
    <row r="31" spans="1:2" x14ac:dyDescent="0.2">
      <c r="B31" s="8"/>
    </row>
    <row r="32" spans="1:2" x14ac:dyDescent="0.2">
      <c r="B32" s="8"/>
    </row>
    <row r="33" spans="2:2" x14ac:dyDescent="0.2">
      <c r="B33" s="8"/>
    </row>
    <row r="34" spans="2:2" x14ac:dyDescent="0.2">
      <c r="B34" s="8"/>
    </row>
    <row r="35" spans="2:2" x14ac:dyDescent="0.2">
      <c r="B35" s="8"/>
    </row>
    <row r="36" spans="2:2" x14ac:dyDescent="0.2">
      <c r="B36" s="8"/>
    </row>
    <row r="37" spans="2:2" x14ac:dyDescent="0.2">
      <c r="B37" s="8"/>
    </row>
    <row r="38" spans="2:2" x14ac:dyDescent="0.2">
      <c r="B38" s="8"/>
    </row>
    <row r="39" spans="2:2" x14ac:dyDescent="0.2">
      <c r="B39" s="8"/>
    </row>
    <row r="40" spans="2:2" x14ac:dyDescent="0.2">
      <c r="B40" s="8"/>
    </row>
    <row r="41" spans="2:2" x14ac:dyDescent="0.2">
      <c r="B41" s="8"/>
    </row>
    <row r="42" spans="2:2" x14ac:dyDescent="0.2">
      <c r="B42" s="8"/>
    </row>
    <row r="43" spans="2:2" x14ac:dyDescent="0.2">
      <c r="B43" s="8"/>
    </row>
    <row r="44" spans="2:2" x14ac:dyDescent="0.2">
      <c r="B44" s="8"/>
    </row>
    <row r="45" spans="2:2" x14ac:dyDescent="0.2">
      <c r="B45" s="8"/>
    </row>
    <row r="46" spans="2:2" x14ac:dyDescent="0.2">
      <c r="B46" s="8"/>
    </row>
    <row r="47" spans="2:2" x14ac:dyDescent="0.2">
      <c r="B47" s="8"/>
    </row>
    <row r="48" spans="2:2" x14ac:dyDescent="0.2">
      <c r="B48" s="8"/>
    </row>
    <row r="49" spans="2:2" x14ac:dyDescent="0.2">
      <c r="B49" s="8"/>
    </row>
    <row r="50" spans="2:2" x14ac:dyDescent="0.2">
      <c r="B50" s="8"/>
    </row>
    <row r="51" spans="2:2" x14ac:dyDescent="0.2">
      <c r="B51" s="8"/>
    </row>
    <row r="52" spans="2:2" x14ac:dyDescent="0.2">
      <c r="B52" s="8"/>
    </row>
    <row r="53" spans="2:2" x14ac:dyDescent="0.2">
      <c r="B53" s="8"/>
    </row>
    <row r="54" spans="2:2" x14ac:dyDescent="0.2">
      <c r="B54" s="8"/>
    </row>
    <row r="55" spans="2:2" x14ac:dyDescent="0.2">
      <c r="B55" s="8"/>
    </row>
    <row r="56" spans="2:2" x14ac:dyDescent="0.2">
      <c r="B56" s="8"/>
    </row>
    <row r="57" spans="2:2" x14ac:dyDescent="0.2">
      <c r="B57" s="8"/>
    </row>
    <row r="58" spans="2:2" x14ac:dyDescent="0.2">
      <c r="B58" s="8"/>
    </row>
    <row r="59" spans="2:2" x14ac:dyDescent="0.2">
      <c r="B59" s="8"/>
    </row>
    <row r="60" spans="2:2" x14ac:dyDescent="0.2">
      <c r="B60" s="8"/>
    </row>
    <row r="61" spans="2:2" x14ac:dyDescent="0.2">
      <c r="B61" s="8"/>
    </row>
    <row r="62" spans="2:2" x14ac:dyDescent="0.2">
      <c r="B62" s="8"/>
    </row>
    <row r="63" spans="2:2" x14ac:dyDescent="0.2">
      <c r="B63" s="8"/>
    </row>
    <row r="64" spans="2:2" x14ac:dyDescent="0.2">
      <c r="B64" s="8"/>
    </row>
    <row r="65" spans="2:2" x14ac:dyDescent="0.2">
      <c r="B65" s="8"/>
    </row>
    <row r="66" spans="2:2" x14ac:dyDescent="0.2">
      <c r="B66" s="8"/>
    </row>
    <row r="67" spans="2:2" x14ac:dyDescent="0.2">
      <c r="B67" s="8"/>
    </row>
    <row r="68" spans="2:2" x14ac:dyDescent="0.2">
      <c r="B68" s="8"/>
    </row>
    <row r="69" spans="2:2" x14ac:dyDescent="0.2">
      <c r="B69" s="8"/>
    </row>
    <row r="70" spans="2:2" x14ac:dyDescent="0.2">
      <c r="B70" s="8"/>
    </row>
    <row r="71" spans="2:2" x14ac:dyDescent="0.2">
      <c r="B71" s="8"/>
    </row>
    <row r="72" spans="2:2" x14ac:dyDescent="0.2">
      <c r="B72" s="8"/>
    </row>
    <row r="73" spans="2:2" x14ac:dyDescent="0.2">
      <c r="B73" s="8"/>
    </row>
    <row r="74" spans="2:2" x14ac:dyDescent="0.2">
      <c r="B74" s="8"/>
    </row>
    <row r="75" spans="2:2" x14ac:dyDescent="0.2">
      <c r="B75" s="8"/>
    </row>
    <row r="76" spans="2:2" x14ac:dyDescent="0.2">
      <c r="B76" s="8"/>
    </row>
    <row r="77" spans="2:2" x14ac:dyDescent="0.2">
      <c r="B77" s="8"/>
    </row>
    <row r="78" spans="2:2" x14ac:dyDescent="0.2">
      <c r="B78" s="8"/>
    </row>
    <row r="79" spans="2:2" x14ac:dyDescent="0.2">
      <c r="B79" s="8"/>
    </row>
    <row r="80" spans="2:2" x14ac:dyDescent="0.2">
      <c r="B80" s="8"/>
    </row>
    <row r="81" spans="2:2" x14ac:dyDescent="0.2">
      <c r="B81" s="8"/>
    </row>
    <row r="82" spans="2:2" x14ac:dyDescent="0.2">
      <c r="B82" s="8"/>
    </row>
    <row r="83" spans="2:2" x14ac:dyDescent="0.2">
      <c r="B83" s="8"/>
    </row>
    <row r="84" spans="2:2" x14ac:dyDescent="0.2">
      <c r="B84" s="8"/>
    </row>
    <row r="85" spans="2:2" x14ac:dyDescent="0.2">
      <c r="B85" s="8"/>
    </row>
    <row r="86" spans="2:2" x14ac:dyDescent="0.2">
      <c r="B86" s="8"/>
    </row>
    <row r="87" spans="2:2" x14ac:dyDescent="0.2">
      <c r="B87" s="8"/>
    </row>
    <row r="88" spans="2:2" x14ac:dyDescent="0.2">
      <c r="B88" s="8"/>
    </row>
    <row r="89" spans="2:2" x14ac:dyDescent="0.2">
      <c r="B89" s="8"/>
    </row>
    <row r="90" spans="2:2" x14ac:dyDescent="0.2">
      <c r="B90" s="8"/>
    </row>
    <row r="91" spans="2:2" x14ac:dyDescent="0.2">
      <c r="B91" s="8"/>
    </row>
    <row r="92" spans="2:2" x14ac:dyDescent="0.2">
      <c r="B92" s="8"/>
    </row>
    <row r="93" spans="2:2" x14ac:dyDescent="0.2">
      <c r="B93" s="8"/>
    </row>
    <row r="94" spans="2:2" x14ac:dyDescent="0.2">
      <c r="B94" s="8"/>
    </row>
    <row r="95" spans="2:2" x14ac:dyDescent="0.2">
      <c r="B95" s="8"/>
    </row>
    <row r="96" spans="2:2" x14ac:dyDescent="0.2">
      <c r="B96" s="8"/>
    </row>
    <row r="97" spans="2:2" x14ac:dyDescent="0.2">
      <c r="B97" s="8"/>
    </row>
    <row r="98" spans="2:2" x14ac:dyDescent="0.2">
      <c r="B98" s="8"/>
    </row>
    <row r="99" spans="2:2" x14ac:dyDescent="0.2">
      <c r="B99" s="8"/>
    </row>
    <row r="100" spans="2:2" x14ac:dyDescent="0.2">
      <c r="B100" s="8"/>
    </row>
    <row r="101" spans="2:2" x14ac:dyDescent="0.2">
      <c r="B101" s="8"/>
    </row>
    <row r="102" spans="2:2" x14ac:dyDescent="0.2">
      <c r="B102" s="8"/>
    </row>
    <row r="103" spans="2:2" x14ac:dyDescent="0.2">
      <c r="B103" s="8"/>
    </row>
    <row r="104" spans="2:2" x14ac:dyDescent="0.2">
      <c r="B104" s="8"/>
    </row>
    <row r="105" spans="2:2" x14ac:dyDescent="0.2">
      <c r="B105" s="8"/>
    </row>
    <row r="106" spans="2:2" x14ac:dyDescent="0.2">
      <c r="B106" s="8"/>
    </row>
    <row r="107" spans="2:2" x14ac:dyDescent="0.2">
      <c r="B107" s="8"/>
    </row>
    <row r="108" spans="2:2" x14ac:dyDescent="0.2">
      <c r="B108" s="8"/>
    </row>
    <row r="109" spans="2:2" x14ac:dyDescent="0.2">
      <c r="B109" s="8"/>
    </row>
    <row r="110" spans="2:2" x14ac:dyDescent="0.2">
      <c r="B110" s="8"/>
    </row>
    <row r="111" spans="2:2" x14ac:dyDescent="0.2">
      <c r="B111" s="8"/>
    </row>
    <row r="112" spans="2:2" x14ac:dyDescent="0.2">
      <c r="B112" s="8"/>
    </row>
    <row r="113" spans="2:2" x14ac:dyDescent="0.2">
      <c r="B113" s="8"/>
    </row>
    <row r="114" spans="2:2" x14ac:dyDescent="0.2">
      <c r="B114" s="8"/>
    </row>
    <row r="115" spans="2:2" x14ac:dyDescent="0.2">
      <c r="B115" s="8"/>
    </row>
    <row r="116" spans="2:2" x14ac:dyDescent="0.2">
      <c r="B116" s="8"/>
    </row>
    <row r="117" spans="2:2" x14ac:dyDescent="0.2">
      <c r="B117" s="8"/>
    </row>
    <row r="118" spans="2:2" x14ac:dyDescent="0.2">
      <c r="B118" s="8"/>
    </row>
    <row r="119" spans="2:2" x14ac:dyDescent="0.2">
      <c r="B119" s="8"/>
    </row>
    <row r="120" spans="2:2" x14ac:dyDescent="0.2">
      <c r="B120" s="8"/>
    </row>
    <row r="121" spans="2:2" x14ac:dyDescent="0.2">
      <c r="B121" s="8"/>
    </row>
    <row r="122" spans="2:2" x14ac:dyDescent="0.2">
      <c r="B122" s="8"/>
    </row>
    <row r="123" spans="2:2" x14ac:dyDescent="0.2">
      <c r="B123" s="8"/>
    </row>
    <row r="124" spans="2:2" x14ac:dyDescent="0.2">
      <c r="B124" s="8"/>
    </row>
    <row r="125" spans="2:2" x14ac:dyDescent="0.2">
      <c r="B125" s="8"/>
    </row>
    <row r="126" spans="2:2" x14ac:dyDescent="0.2">
      <c r="B126" s="8"/>
    </row>
    <row r="127" spans="2:2" x14ac:dyDescent="0.2">
      <c r="B127" s="8"/>
    </row>
    <row r="128" spans="2:2" x14ac:dyDescent="0.2">
      <c r="B128" s="8"/>
    </row>
    <row r="129" spans="2:2" x14ac:dyDescent="0.2">
      <c r="B129" s="8"/>
    </row>
    <row r="130" spans="2:2" x14ac:dyDescent="0.2">
      <c r="B130" s="8"/>
    </row>
    <row r="131" spans="2:2" x14ac:dyDescent="0.2">
      <c r="B131" s="8"/>
    </row>
    <row r="132" spans="2:2" x14ac:dyDescent="0.2">
      <c r="B132" s="8"/>
    </row>
    <row r="133" spans="2:2" x14ac:dyDescent="0.2">
      <c r="B133" s="8"/>
    </row>
    <row r="134" spans="2:2" x14ac:dyDescent="0.2">
      <c r="B134" s="8"/>
    </row>
    <row r="135" spans="2:2" x14ac:dyDescent="0.2">
      <c r="B135" s="8"/>
    </row>
    <row r="136" spans="2:2" x14ac:dyDescent="0.2">
      <c r="B136" s="8"/>
    </row>
    <row r="137" spans="2:2" x14ac:dyDescent="0.2">
      <c r="B137" s="8"/>
    </row>
    <row r="138" spans="2:2" x14ac:dyDescent="0.2">
      <c r="B138" s="8"/>
    </row>
    <row r="139" spans="2:2" x14ac:dyDescent="0.2">
      <c r="B139" s="8"/>
    </row>
    <row r="140" spans="2:2" x14ac:dyDescent="0.2">
      <c r="B140" s="8"/>
    </row>
    <row r="141" spans="2:2" x14ac:dyDescent="0.2">
      <c r="B141" s="8"/>
    </row>
    <row r="142" spans="2:2" x14ac:dyDescent="0.2">
      <c r="B142" s="8"/>
    </row>
    <row r="143" spans="2:2" x14ac:dyDescent="0.2">
      <c r="B143" s="8"/>
    </row>
    <row r="144" spans="2:2" x14ac:dyDescent="0.2">
      <c r="B144" s="8"/>
    </row>
    <row r="145" spans="2:2" x14ac:dyDescent="0.2">
      <c r="B145" s="8"/>
    </row>
    <row r="146" spans="2:2" x14ac:dyDescent="0.2">
      <c r="B146" s="8"/>
    </row>
    <row r="147" spans="2:2" x14ac:dyDescent="0.2">
      <c r="B147" s="8"/>
    </row>
    <row r="148" spans="2:2" x14ac:dyDescent="0.2">
      <c r="B148" s="8"/>
    </row>
    <row r="149" spans="2:2" x14ac:dyDescent="0.2">
      <c r="B149" s="8"/>
    </row>
    <row r="150" spans="2:2" x14ac:dyDescent="0.2">
      <c r="B150" s="8"/>
    </row>
    <row r="151" spans="2:2" x14ac:dyDescent="0.2">
      <c r="B151" s="8"/>
    </row>
    <row r="152" spans="2:2" x14ac:dyDescent="0.2">
      <c r="B152" s="8"/>
    </row>
    <row r="153" spans="2:2" x14ac:dyDescent="0.2">
      <c r="B153" s="8"/>
    </row>
    <row r="154" spans="2:2" x14ac:dyDescent="0.2">
      <c r="B154" s="8"/>
    </row>
    <row r="155" spans="2:2" x14ac:dyDescent="0.2">
      <c r="B155" s="8"/>
    </row>
    <row r="156" spans="2:2" x14ac:dyDescent="0.2">
      <c r="B156" s="8"/>
    </row>
    <row r="157" spans="2:2" x14ac:dyDescent="0.2">
      <c r="B157" s="8"/>
    </row>
    <row r="158" spans="2:2" x14ac:dyDescent="0.2">
      <c r="B158" s="8"/>
    </row>
    <row r="159" spans="2:2" x14ac:dyDescent="0.2">
      <c r="B159" s="8"/>
    </row>
    <row r="160" spans="2:2" x14ac:dyDescent="0.2">
      <c r="B160" s="8"/>
    </row>
    <row r="161" spans="2:2" x14ac:dyDescent="0.2">
      <c r="B161" s="8"/>
    </row>
    <row r="162" spans="2:2" x14ac:dyDescent="0.2">
      <c r="B162" s="8"/>
    </row>
    <row r="163" spans="2:2" x14ac:dyDescent="0.2">
      <c r="B163" s="8"/>
    </row>
    <row r="164" spans="2:2" x14ac:dyDescent="0.2">
      <c r="B164" s="8"/>
    </row>
    <row r="165" spans="2:2" x14ac:dyDescent="0.2">
      <c r="B165" s="8"/>
    </row>
    <row r="166" spans="2:2" x14ac:dyDescent="0.2">
      <c r="B166" s="8"/>
    </row>
    <row r="167" spans="2:2" x14ac:dyDescent="0.2">
      <c r="B167" s="8"/>
    </row>
    <row r="168" spans="2:2" x14ac:dyDescent="0.2">
      <c r="B168" s="8"/>
    </row>
    <row r="169" spans="2:2" x14ac:dyDescent="0.2">
      <c r="B169" s="8"/>
    </row>
    <row r="170" spans="2:2" x14ac:dyDescent="0.2">
      <c r="B170" s="8"/>
    </row>
    <row r="171" spans="2:2" x14ac:dyDescent="0.2">
      <c r="B171" s="8"/>
    </row>
    <row r="172" spans="2:2" x14ac:dyDescent="0.2">
      <c r="B172" s="8"/>
    </row>
    <row r="173" spans="2:2" x14ac:dyDescent="0.2">
      <c r="B173" s="8"/>
    </row>
    <row r="174" spans="2:2" x14ac:dyDescent="0.2">
      <c r="B174" s="8"/>
    </row>
    <row r="175" spans="2:2" x14ac:dyDescent="0.2">
      <c r="B175" s="8"/>
    </row>
    <row r="176" spans="2:2" x14ac:dyDescent="0.2">
      <c r="B176" s="8"/>
    </row>
    <row r="177" spans="2:2" x14ac:dyDescent="0.2">
      <c r="B177" s="8"/>
    </row>
    <row r="178" spans="2:2" x14ac:dyDescent="0.2">
      <c r="B178" s="8"/>
    </row>
    <row r="179" spans="2:2" x14ac:dyDescent="0.2">
      <c r="B179" s="8"/>
    </row>
    <row r="180" spans="2:2" x14ac:dyDescent="0.2">
      <c r="B180" s="8"/>
    </row>
    <row r="181" spans="2:2" x14ac:dyDescent="0.2">
      <c r="B181" s="8"/>
    </row>
    <row r="182" spans="2:2" x14ac:dyDescent="0.2">
      <c r="B182" s="8"/>
    </row>
    <row r="183" spans="2:2" x14ac:dyDescent="0.2">
      <c r="B183" s="8"/>
    </row>
    <row r="184" spans="2:2" x14ac:dyDescent="0.2">
      <c r="B184" s="8"/>
    </row>
    <row r="185" spans="2:2" x14ac:dyDescent="0.2">
      <c r="B185" s="8"/>
    </row>
    <row r="186" spans="2:2" x14ac:dyDescent="0.2">
      <c r="B186" s="8"/>
    </row>
    <row r="187" spans="2:2" x14ac:dyDescent="0.2">
      <c r="B187" s="8"/>
    </row>
    <row r="188" spans="2:2" x14ac:dyDescent="0.2">
      <c r="B188" s="8"/>
    </row>
    <row r="189" spans="2:2" x14ac:dyDescent="0.2">
      <c r="B189" s="8"/>
    </row>
    <row r="190" spans="2:2" x14ac:dyDescent="0.2">
      <c r="B190" s="8"/>
    </row>
    <row r="191" spans="2:2" x14ac:dyDescent="0.2">
      <c r="B191" s="8"/>
    </row>
    <row r="192" spans="2:2" x14ac:dyDescent="0.2">
      <c r="B192" s="8"/>
    </row>
    <row r="193" spans="2:2" x14ac:dyDescent="0.2">
      <c r="B193" s="8"/>
    </row>
    <row r="194" spans="2:2" x14ac:dyDescent="0.2">
      <c r="B194" s="8"/>
    </row>
    <row r="195" spans="2:2" x14ac:dyDescent="0.2">
      <c r="B195" s="8"/>
    </row>
    <row r="196" spans="2:2" x14ac:dyDescent="0.2">
      <c r="B196" s="8"/>
    </row>
    <row r="197" spans="2:2" x14ac:dyDescent="0.2">
      <c r="B197" s="8"/>
    </row>
    <row r="198" spans="2:2" x14ac:dyDescent="0.2">
      <c r="B198" s="8"/>
    </row>
    <row r="199" spans="2:2" x14ac:dyDescent="0.2">
      <c r="B199" s="8"/>
    </row>
    <row r="200" spans="2:2" x14ac:dyDescent="0.2">
      <c r="B200" s="8"/>
    </row>
    <row r="201" spans="2:2" x14ac:dyDescent="0.2">
      <c r="B201" s="8"/>
    </row>
    <row r="202" spans="2:2" x14ac:dyDescent="0.2">
      <c r="B202" s="8"/>
    </row>
    <row r="203" spans="2:2" x14ac:dyDescent="0.2">
      <c r="B203" s="8"/>
    </row>
    <row r="204" spans="2:2" x14ac:dyDescent="0.2">
      <c r="B204" s="8"/>
    </row>
    <row r="205" spans="2:2" x14ac:dyDescent="0.2">
      <c r="B205" s="8"/>
    </row>
    <row r="206" spans="2:2" x14ac:dyDescent="0.2">
      <c r="B206" s="8"/>
    </row>
    <row r="207" spans="2:2" x14ac:dyDescent="0.2">
      <c r="B207" s="8"/>
    </row>
    <row r="208" spans="2:2" x14ac:dyDescent="0.2">
      <c r="B208" s="8"/>
    </row>
    <row r="209" spans="2:2" x14ac:dyDescent="0.2">
      <c r="B209" s="8"/>
    </row>
    <row r="210" spans="2:2" x14ac:dyDescent="0.2">
      <c r="B210" s="8"/>
    </row>
    <row r="211" spans="2:2" x14ac:dyDescent="0.2">
      <c r="B211" s="8"/>
    </row>
    <row r="212" spans="2:2" x14ac:dyDescent="0.2">
      <c r="B212" s="8"/>
    </row>
    <row r="213" spans="2:2" x14ac:dyDescent="0.2">
      <c r="B213" s="8"/>
    </row>
    <row r="214" spans="2:2" x14ac:dyDescent="0.2">
      <c r="B214" s="8"/>
    </row>
    <row r="215" spans="2:2" x14ac:dyDescent="0.2">
      <c r="B215" s="8"/>
    </row>
    <row r="216" spans="2:2" x14ac:dyDescent="0.2">
      <c r="B216" s="8"/>
    </row>
    <row r="217" spans="2:2" x14ac:dyDescent="0.2">
      <c r="B217" s="8"/>
    </row>
  </sheetData>
  <mergeCells count="2">
    <mergeCell ref="H1:I1"/>
    <mergeCell ref="O1:P1"/>
  </mergeCells>
  <hyperlinks>
    <hyperlink ref="H1:I1" location="Index!A1" display="Regresar al Índice" xr:uid="{00000000-0004-0000-6200-000000000000}"/>
  </hyperlinks>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44"/>
  <dimension ref="A1:P216"/>
  <sheetViews>
    <sheetView zoomScaleNormal="100" workbookViewId="0">
      <selection activeCell="A2" sqref="A2"/>
    </sheetView>
  </sheetViews>
  <sheetFormatPr baseColWidth="10" defaultColWidth="11.42578125" defaultRowHeight="12.75" x14ac:dyDescent="0.2"/>
  <cols>
    <col min="1" max="1" width="68.140625" style="238" customWidth="1"/>
    <col min="2" max="2" width="11.42578125" style="49"/>
    <col min="3" max="16384" width="11.42578125" style="238"/>
  </cols>
  <sheetData>
    <row r="1" spans="1:16" x14ac:dyDescent="0.2">
      <c r="A1" s="107" t="s">
        <v>1748</v>
      </c>
      <c r="H1" s="409" t="s">
        <v>38</v>
      </c>
      <c r="I1" s="409"/>
      <c r="O1" s="435"/>
      <c r="P1" s="435"/>
    </row>
    <row r="2" spans="1:16" x14ac:dyDescent="0.2">
      <c r="A2" s="238" t="s">
        <v>152</v>
      </c>
    </row>
    <row r="5" spans="1:16" x14ac:dyDescent="0.2">
      <c r="A5" s="53" t="s">
        <v>320</v>
      </c>
      <c r="B5" s="10" t="s">
        <v>296</v>
      </c>
    </row>
    <row r="6" spans="1:16" x14ac:dyDescent="0.2">
      <c r="A6" s="238" t="s">
        <v>325</v>
      </c>
      <c r="B6" s="11">
        <f>B27/$B$36</f>
        <v>0.19821065900973459</v>
      </c>
      <c r="C6" s="51"/>
    </row>
    <row r="7" spans="1:16" x14ac:dyDescent="0.2">
      <c r="A7" s="238" t="s">
        <v>332</v>
      </c>
      <c r="B7" s="11">
        <f t="shared" ref="B7:B13" si="0">B28/$B$36</f>
        <v>0.17517483217112043</v>
      </c>
      <c r="C7" s="51"/>
    </row>
    <row r="8" spans="1:16" x14ac:dyDescent="0.2">
      <c r="A8" s="238" t="s">
        <v>331</v>
      </c>
      <c r="B8" s="11">
        <f t="shared" si="0"/>
        <v>0.1535121507108341</v>
      </c>
      <c r="C8" s="51"/>
    </row>
    <row r="9" spans="1:16" x14ac:dyDescent="0.2">
      <c r="A9" s="238" t="s">
        <v>330</v>
      </c>
      <c r="B9" s="11">
        <f t="shared" si="0"/>
        <v>0.12678959110782068</v>
      </c>
      <c r="C9" s="51"/>
    </row>
    <row r="10" spans="1:16" x14ac:dyDescent="0.2">
      <c r="A10" s="238" t="s">
        <v>333</v>
      </c>
      <c r="B10" s="11">
        <f>B31/$B$36</f>
        <v>0.11824307424489509</v>
      </c>
      <c r="C10" s="51"/>
    </row>
    <row r="11" spans="1:16" x14ac:dyDescent="0.2">
      <c r="A11" s="238" t="s">
        <v>327</v>
      </c>
      <c r="B11" s="11">
        <f>B32/$B$36</f>
        <v>8.6758276389903258E-2</v>
      </c>
      <c r="C11" s="51"/>
    </row>
    <row r="12" spans="1:16" x14ac:dyDescent="0.2">
      <c r="A12" s="238" t="s">
        <v>328</v>
      </c>
      <c r="B12" s="11">
        <f t="shared" si="0"/>
        <v>5.6404009884645785E-2</v>
      </c>
      <c r="C12" s="51"/>
    </row>
    <row r="13" spans="1:16" x14ac:dyDescent="0.2">
      <c r="A13" s="238" t="s">
        <v>326</v>
      </c>
      <c r="B13" s="11">
        <f t="shared" si="0"/>
        <v>5.0553760267325644E-2</v>
      </c>
      <c r="C13" s="51"/>
    </row>
    <row r="14" spans="1:16" x14ac:dyDescent="0.2">
      <c r="A14" s="238" t="s">
        <v>329</v>
      </c>
      <c r="B14" s="11">
        <f>B35/$B$36</f>
        <v>3.4353646213720446E-2</v>
      </c>
      <c r="C14" s="51"/>
    </row>
    <row r="15" spans="1:16" x14ac:dyDescent="0.2">
      <c r="A15" s="238" t="s">
        <v>282</v>
      </c>
      <c r="B15" s="11">
        <f>SUM(B6:B14)</f>
        <v>1</v>
      </c>
      <c r="C15" s="51"/>
    </row>
    <row r="16" spans="1:16" x14ac:dyDescent="0.2">
      <c r="B16" s="8"/>
    </row>
    <row r="17" spans="1:3" x14ac:dyDescent="0.2">
      <c r="B17" s="8"/>
    </row>
    <row r="18" spans="1:3" x14ac:dyDescent="0.2">
      <c r="B18" s="8"/>
    </row>
    <row r="19" spans="1:3" x14ac:dyDescent="0.2">
      <c r="B19" s="8"/>
    </row>
    <row r="20" spans="1:3" x14ac:dyDescent="0.2">
      <c r="B20" s="8"/>
    </row>
    <row r="21" spans="1:3" x14ac:dyDescent="0.2">
      <c r="B21" s="8"/>
    </row>
    <row r="22" spans="1:3" x14ac:dyDescent="0.2">
      <c r="B22" s="8"/>
    </row>
    <row r="23" spans="1:3" x14ac:dyDescent="0.2">
      <c r="B23" s="8"/>
    </row>
    <row r="24" spans="1:3" x14ac:dyDescent="0.2">
      <c r="B24" s="8"/>
    </row>
    <row r="25" spans="1:3" x14ac:dyDescent="0.2">
      <c r="B25" s="8"/>
    </row>
    <row r="26" spans="1:3" ht="12.6" hidden="1" customHeight="1" x14ac:dyDescent="0.2">
      <c r="A26" s="282" t="s">
        <v>307</v>
      </c>
      <c r="B26" s="10" t="s">
        <v>1324</v>
      </c>
    </row>
    <row r="27" spans="1:3" ht="12.6" hidden="1" customHeight="1" x14ac:dyDescent="0.2">
      <c r="A27" s="238" t="s">
        <v>325</v>
      </c>
      <c r="B27" s="8">
        <v>79247</v>
      </c>
      <c r="C27" s="279"/>
    </row>
    <row r="28" spans="1:3" ht="12.6" hidden="1" customHeight="1" x14ac:dyDescent="0.2">
      <c r="A28" s="238" t="s">
        <v>332</v>
      </c>
      <c r="B28" s="8">
        <v>70037</v>
      </c>
      <c r="C28" s="279"/>
    </row>
    <row r="29" spans="1:3" ht="12.6" hidden="1" customHeight="1" x14ac:dyDescent="0.2">
      <c r="A29" s="238" t="s">
        <v>331</v>
      </c>
      <c r="B29" s="8">
        <v>61376</v>
      </c>
      <c r="C29" s="279"/>
    </row>
    <row r="30" spans="1:3" ht="12.6" hidden="1" customHeight="1" x14ac:dyDescent="0.2">
      <c r="A30" s="238" t="s">
        <v>330</v>
      </c>
      <c r="B30" s="8">
        <v>50692</v>
      </c>
      <c r="C30" s="279"/>
    </row>
    <row r="31" spans="1:3" ht="12.6" hidden="1" customHeight="1" x14ac:dyDescent="0.2">
      <c r="A31" s="238" t="s">
        <v>333</v>
      </c>
      <c r="B31" s="8">
        <v>47275</v>
      </c>
      <c r="C31" s="279"/>
    </row>
    <row r="32" spans="1:3" ht="12.6" hidden="1" customHeight="1" x14ac:dyDescent="0.2">
      <c r="A32" s="238" t="s">
        <v>327</v>
      </c>
      <c r="B32" s="8">
        <v>34687</v>
      </c>
      <c r="C32" s="279"/>
    </row>
    <row r="33" spans="1:3" ht="12.6" hidden="1" customHeight="1" x14ac:dyDescent="0.2">
      <c r="A33" s="238" t="s">
        <v>328</v>
      </c>
      <c r="B33" s="8">
        <v>22551</v>
      </c>
      <c r="C33" s="279"/>
    </row>
    <row r="34" spans="1:3" hidden="1" x14ac:dyDescent="0.2">
      <c r="A34" s="238" t="s">
        <v>326</v>
      </c>
      <c r="B34" s="8">
        <v>20212</v>
      </c>
      <c r="C34" s="279"/>
    </row>
    <row r="35" spans="1:3" hidden="1" x14ac:dyDescent="0.2">
      <c r="A35" s="238" t="s">
        <v>329</v>
      </c>
      <c r="B35" s="8">
        <v>13735</v>
      </c>
      <c r="C35" s="279"/>
    </row>
    <row r="36" spans="1:3" hidden="1" x14ac:dyDescent="0.2">
      <c r="A36" s="47" t="s">
        <v>282</v>
      </c>
      <c r="B36" s="138">
        <f>SUM(B27:B35)</f>
        <v>399812</v>
      </c>
      <c r="C36" s="279"/>
    </row>
    <row r="37" spans="1:3" x14ac:dyDescent="0.2">
      <c r="B37" s="8"/>
    </row>
    <row r="38" spans="1:3" x14ac:dyDescent="0.2">
      <c r="B38" s="8"/>
    </row>
    <row r="39" spans="1:3" x14ac:dyDescent="0.2">
      <c r="B39" s="8"/>
    </row>
    <row r="40" spans="1:3" x14ac:dyDescent="0.2">
      <c r="B40" s="8"/>
    </row>
    <row r="41" spans="1:3" x14ac:dyDescent="0.2">
      <c r="B41" s="8"/>
    </row>
    <row r="42" spans="1:3" x14ac:dyDescent="0.2">
      <c r="B42" s="8"/>
    </row>
    <row r="43" spans="1:3" x14ac:dyDescent="0.2">
      <c r="B43" s="8"/>
    </row>
    <row r="44" spans="1:3" x14ac:dyDescent="0.2">
      <c r="B44" s="8"/>
    </row>
    <row r="45" spans="1:3" x14ac:dyDescent="0.2">
      <c r="B45" s="8"/>
    </row>
    <row r="46" spans="1:3" x14ac:dyDescent="0.2">
      <c r="B46" s="8"/>
    </row>
    <row r="47" spans="1:3" x14ac:dyDescent="0.2">
      <c r="B47" s="8"/>
    </row>
    <row r="48" spans="1:3" x14ac:dyDescent="0.2">
      <c r="B48" s="8"/>
    </row>
    <row r="49" spans="2:2" x14ac:dyDescent="0.2">
      <c r="B49" s="8"/>
    </row>
    <row r="50" spans="2:2" x14ac:dyDescent="0.2">
      <c r="B50" s="8"/>
    </row>
    <row r="51" spans="2:2" x14ac:dyDescent="0.2">
      <c r="B51" s="8"/>
    </row>
    <row r="52" spans="2:2" x14ac:dyDescent="0.2">
      <c r="B52" s="8"/>
    </row>
    <row r="53" spans="2:2" x14ac:dyDescent="0.2">
      <c r="B53" s="8"/>
    </row>
    <row r="54" spans="2:2" x14ac:dyDescent="0.2">
      <c r="B54" s="8"/>
    </row>
    <row r="55" spans="2:2" x14ac:dyDescent="0.2">
      <c r="B55" s="8"/>
    </row>
    <row r="56" spans="2:2" x14ac:dyDescent="0.2">
      <c r="B56" s="8"/>
    </row>
    <row r="57" spans="2:2" x14ac:dyDescent="0.2">
      <c r="B57" s="8"/>
    </row>
    <row r="58" spans="2:2" x14ac:dyDescent="0.2">
      <c r="B58" s="8"/>
    </row>
    <row r="59" spans="2:2" x14ac:dyDescent="0.2">
      <c r="B59" s="8"/>
    </row>
    <row r="60" spans="2:2" x14ac:dyDescent="0.2">
      <c r="B60" s="8"/>
    </row>
    <row r="61" spans="2:2" x14ac:dyDescent="0.2">
      <c r="B61" s="8"/>
    </row>
    <row r="62" spans="2:2" x14ac:dyDescent="0.2">
      <c r="B62" s="8"/>
    </row>
    <row r="63" spans="2:2" x14ac:dyDescent="0.2">
      <c r="B63" s="8"/>
    </row>
    <row r="64" spans="2:2" x14ac:dyDescent="0.2">
      <c r="B64" s="8"/>
    </row>
    <row r="65" spans="2:2" x14ac:dyDescent="0.2">
      <c r="B65" s="8"/>
    </row>
    <row r="66" spans="2:2" x14ac:dyDescent="0.2">
      <c r="B66" s="8"/>
    </row>
    <row r="67" spans="2:2" x14ac:dyDescent="0.2">
      <c r="B67" s="8"/>
    </row>
    <row r="68" spans="2:2" x14ac:dyDescent="0.2">
      <c r="B68" s="8"/>
    </row>
    <row r="69" spans="2:2" x14ac:dyDescent="0.2">
      <c r="B69" s="8"/>
    </row>
    <row r="70" spans="2:2" x14ac:dyDescent="0.2">
      <c r="B70" s="8"/>
    </row>
    <row r="71" spans="2:2" x14ac:dyDescent="0.2">
      <c r="B71" s="8"/>
    </row>
    <row r="72" spans="2:2" x14ac:dyDescent="0.2">
      <c r="B72" s="8"/>
    </row>
    <row r="73" spans="2:2" x14ac:dyDescent="0.2">
      <c r="B73" s="8"/>
    </row>
    <row r="74" spans="2:2" x14ac:dyDescent="0.2">
      <c r="B74" s="8"/>
    </row>
    <row r="75" spans="2:2" x14ac:dyDescent="0.2">
      <c r="B75" s="8"/>
    </row>
    <row r="76" spans="2:2" x14ac:dyDescent="0.2">
      <c r="B76" s="8"/>
    </row>
    <row r="77" spans="2:2" x14ac:dyDescent="0.2">
      <c r="B77" s="8"/>
    </row>
    <row r="78" spans="2:2" x14ac:dyDescent="0.2">
      <c r="B78" s="8"/>
    </row>
    <row r="79" spans="2:2" x14ac:dyDescent="0.2">
      <c r="B79" s="8"/>
    </row>
    <row r="80" spans="2:2" x14ac:dyDescent="0.2">
      <c r="B80" s="8"/>
    </row>
    <row r="81" spans="2:2" x14ac:dyDescent="0.2">
      <c r="B81" s="8"/>
    </row>
    <row r="82" spans="2:2" x14ac:dyDescent="0.2">
      <c r="B82" s="8"/>
    </row>
    <row r="83" spans="2:2" x14ac:dyDescent="0.2">
      <c r="B83" s="8"/>
    </row>
    <row r="84" spans="2:2" x14ac:dyDescent="0.2">
      <c r="B84" s="8"/>
    </row>
    <row r="85" spans="2:2" x14ac:dyDescent="0.2">
      <c r="B85" s="8"/>
    </row>
    <row r="86" spans="2:2" x14ac:dyDescent="0.2">
      <c r="B86" s="8"/>
    </row>
    <row r="87" spans="2:2" x14ac:dyDescent="0.2">
      <c r="B87" s="8"/>
    </row>
    <row r="88" spans="2:2" x14ac:dyDescent="0.2">
      <c r="B88" s="8"/>
    </row>
    <row r="89" spans="2:2" x14ac:dyDescent="0.2">
      <c r="B89" s="8"/>
    </row>
    <row r="90" spans="2:2" x14ac:dyDescent="0.2">
      <c r="B90" s="8"/>
    </row>
    <row r="91" spans="2:2" x14ac:dyDescent="0.2">
      <c r="B91" s="8"/>
    </row>
    <row r="92" spans="2:2" x14ac:dyDescent="0.2">
      <c r="B92" s="8"/>
    </row>
    <row r="93" spans="2:2" x14ac:dyDescent="0.2">
      <c r="B93" s="8"/>
    </row>
    <row r="94" spans="2:2" x14ac:dyDescent="0.2">
      <c r="B94" s="8"/>
    </row>
    <row r="95" spans="2:2" x14ac:dyDescent="0.2">
      <c r="B95" s="8"/>
    </row>
    <row r="96" spans="2:2" x14ac:dyDescent="0.2">
      <c r="B96" s="8"/>
    </row>
    <row r="97" spans="2:2" x14ac:dyDescent="0.2">
      <c r="B97" s="8"/>
    </row>
    <row r="98" spans="2:2" x14ac:dyDescent="0.2">
      <c r="B98" s="8"/>
    </row>
    <row r="99" spans="2:2" x14ac:dyDescent="0.2">
      <c r="B99" s="8"/>
    </row>
    <row r="100" spans="2:2" x14ac:dyDescent="0.2">
      <c r="B100" s="8"/>
    </row>
    <row r="101" spans="2:2" x14ac:dyDescent="0.2">
      <c r="B101" s="8"/>
    </row>
    <row r="102" spans="2:2" x14ac:dyDescent="0.2">
      <c r="B102" s="8"/>
    </row>
    <row r="103" spans="2:2" x14ac:dyDescent="0.2">
      <c r="B103" s="8"/>
    </row>
    <row r="104" spans="2:2" x14ac:dyDescent="0.2">
      <c r="B104" s="8"/>
    </row>
    <row r="105" spans="2:2" x14ac:dyDescent="0.2">
      <c r="B105" s="8"/>
    </row>
    <row r="106" spans="2:2" x14ac:dyDescent="0.2">
      <c r="B106" s="8"/>
    </row>
    <row r="107" spans="2:2" x14ac:dyDescent="0.2">
      <c r="B107" s="8"/>
    </row>
    <row r="108" spans="2:2" x14ac:dyDescent="0.2">
      <c r="B108" s="8"/>
    </row>
    <row r="109" spans="2:2" x14ac:dyDescent="0.2">
      <c r="B109" s="8"/>
    </row>
    <row r="110" spans="2:2" x14ac:dyDescent="0.2">
      <c r="B110" s="8"/>
    </row>
    <row r="111" spans="2:2" x14ac:dyDescent="0.2">
      <c r="B111" s="8"/>
    </row>
    <row r="112" spans="2:2" x14ac:dyDescent="0.2">
      <c r="B112" s="8"/>
    </row>
    <row r="113" spans="2:2" x14ac:dyDescent="0.2">
      <c r="B113" s="8"/>
    </row>
    <row r="114" spans="2:2" x14ac:dyDescent="0.2">
      <c r="B114" s="8"/>
    </row>
    <row r="115" spans="2:2" x14ac:dyDescent="0.2">
      <c r="B115" s="8"/>
    </row>
    <row r="116" spans="2:2" x14ac:dyDescent="0.2">
      <c r="B116" s="8"/>
    </row>
    <row r="117" spans="2:2" x14ac:dyDescent="0.2">
      <c r="B117" s="8"/>
    </row>
    <row r="118" spans="2:2" x14ac:dyDescent="0.2">
      <c r="B118" s="8"/>
    </row>
    <row r="119" spans="2:2" x14ac:dyDescent="0.2">
      <c r="B119" s="8"/>
    </row>
    <row r="120" spans="2:2" x14ac:dyDescent="0.2">
      <c r="B120" s="8"/>
    </row>
    <row r="121" spans="2:2" x14ac:dyDescent="0.2">
      <c r="B121" s="8"/>
    </row>
    <row r="122" spans="2:2" x14ac:dyDescent="0.2">
      <c r="B122" s="8"/>
    </row>
    <row r="123" spans="2:2" x14ac:dyDescent="0.2">
      <c r="B123" s="8"/>
    </row>
    <row r="124" spans="2:2" x14ac:dyDescent="0.2">
      <c r="B124" s="8"/>
    </row>
    <row r="125" spans="2:2" x14ac:dyDescent="0.2">
      <c r="B125" s="8"/>
    </row>
    <row r="126" spans="2:2" x14ac:dyDescent="0.2">
      <c r="B126" s="8"/>
    </row>
    <row r="127" spans="2:2" x14ac:dyDescent="0.2">
      <c r="B127" s="8"/>
    </row>
    <row r="128" spans="2:2" x14ac:dyDescent="0.2">
      <c r="B128" s="8"/>
    </row>
    <row r="129" spans="2:2" x14ac:dyDescent="0.2">
      <c r="B129" s="8"/>
    </row>
    <row r="130" spans="2:2" x14ac:dyDescent="0.2">
      <c r="B130" s="8"/>
    </row>
    <row r="131" spans="2:2" x14ac:dyDescent="0.2">
      <c r="B131" s="8"/>
    </row>
    <row r="132" spans="2:2" x14ac:dyDescent="0.2">
      <c r="B132" s="8"/>
    </row>
    <row r="133" spans="2:2" x14ac:dyDescent="0.2">
      <c r="B133" s="8"/>
    </row>
    <row r="134" spans="2:2" x14ac:dyDescent="0.2">
      <c r="B134" s="8"/>
    </row>
    <row r="135" spans="2:2" x14ac:dyDescent="0.2">
      <c r="B135" s="8"/>
    </row>
    <row r="136" spans="2:2" x14ac:dyDescent="0.2">
      <c r="B136" s="8"/>
    </row>
    <row r="137" spans="2:2" x14ac:dyDescent="0.2">
      <c r="B137" s="8"/>
    </row>
    <row r="138" spans="2:2" x14ac:dyDescent="0.2">
      <c r="B138" s="8"/>
    </row>
    <row r="139" spans="2:2" x14ac:dyDescent="0.2">
      <c r="B139" s="8"/>
    </row>
    <row r="140" spans="2:2" x14ac:dyDescent="0.2">
      <c r="B140" s="8"/>
    </row>
    <row r="141" spans="2:2" x14ac:dyDescent="0.2">
      <c r="B141" s="8"/>
    </row>
    <row r="142" spans="2:2" x14ac:dyDescent="0.2">
      <c r="B142" s="8"/>
    </row>
    <row r="143" spans="2:2" x14ac:dyDescent="0.2">
      <c r="B143" s="8"/>
    </row>
    <row r="144" spans="2:2" x14ac:dyDescent="0.2">
      <c r="B144" s="8"/>
    </row>
    <row r="145" spans="2:2" x14ac:dyDescent="0.2">
      <c r="B145" s="8"/>
    </row>
    <row r="146" spans="2:2" x14ac:dyDescent="0.2">
      <c r="B146" s="8"/>
    </row>
    <row r="147" spans="2:2" x14ac:dyDescent="0.2">
      <c r="B147" s="8"/>
    </row>
    <row r="148" spans="2:2" x14ac:dyDescent="0.2">
      <c r="B148" s="8"/>
    </row>
    <row r="149" spans="2:2" x14ac:dyDescent="0.2">
      <c r="B149" s="8"/>
    </row>
    <row r="150" spans="2:2" x14ac:dyDescent="0.2">
      <c r="B150" s="8"/>
    </row>
    <row r="151" spans="2:2" x14ac:dyDescent="0.2">
      <c r="B151" s="8"/>
    </row>
    <row r="152" spans="2:2" x14ac:dyDescent="0.2">
      <c r="B152" s="8"/>
    </row>
    <row r="153" spans="2:2" x14ac:dyDescent="0.2">
      <c r="B153" s="8"/>
    </row>
    <row r="154" spans="2:2" x14ac:dyDescent="0.2">
      <c r="B154" s="8"/>
    </row>
    <row r="155" spans="2:2" x14ac:dyDescent="0.2">
      <c r="B155" s="8"/>
    </row>
    <row r="156" spans="2:2" x14ac:dyDescent="0.2">
      <c r="B156" s="8"/>
    </row>
    <row r="157" spans="2:2" x14ac:dyDescent="0.2">
      <c r="B157" s="8"/>
    </row>
    <row r="158" spans="2:2" x14ac:dyDescent="0.2">
      <c r="B158" s="8"/>
    </row>
    <row r="159" spans="2:2" x14ac:dyDescent="0.2">
      <c r="B159" s="8"/>
    </row>
    <row r="160" spans="2:2" x14ac:dyDescent="0.2">
      <c r="B160" s="8"/>
    </row>
    <row r="161" spans="2:2" x14ac:dyDescent="0.2">
      <c r="B161" s="8"/>
    </row>
    <row r="162" spans="2:2" x14ac:dyDescent="0.2">
      <c r="B162" s="8"/>
    </row>
    <row r="163" spans="2:2" x14ac:dyDescent="0.2">
      <c r="B163" s="8"/>
    </row>
    <row r="164" spans="2:2" x14ac:dyDescent="0.2">
      <c r="B164" s="8"/>
    </row>
    <row r="165" spans="2:2" x14ac:dyDescent="0.2">
      <c r="B165" s="8"/>
    </row>
    <row r="166" spans="2:2" x14ac:dyDescent="0.2">
      <c r="B166" s="8"/>
    </row>
    <row r="167" spans="2:2" x14ac:dyDescent="0.2">
      <c r="B167" s="8"/>
    </row>
    <row r="168" spans="2:2" x14ac:dyDescent="0.2">
      <c r="B168" s="8"/>
    </row>
    <row r="169" spans="2:2" x14ac:dyDescent="0.2">
      <c r="B169" s="8"/>
    </row>
    <row r="170" spans="2:2" x14ac:dyDescent="0.2">
      <c r="B170" s="8"/>
    </row>
    <row r="171" spans="2:2" x14ac:dyDescent="0.2">
      <c r="B171" s="8"/>
    </row>
    <row r="172" spans="2:2" x14ac:dyDescent="0.2">
      <c r="B172" s="8"/>
    </row>
    <row r="173" spans="2:2" x14ac:dyDescent="0.2">
      <c r="B173" s="8"/>
    </row>
    <row r="174" spans="2:2" x14ac:dyDescent="0.2">
      <c r="B174" s="8"/>
    </row>
    <row r="175" spans="2:2" x14ac:dyDescent="0.2">
      <c r="B175" s="8"/>
    </row>
    <row r="176" spans="2:2" x14ac:dyDescent="0.2">
      <c r="B176" s="8"/>
    </row>
    <row r="177" spans="2:2" x14ac:dyDescent="0.2">
      <c r="B177" s="8"/>
    </row>
    <row r="178" spans="2:2" x14ac:dyDescent="0.2">
      <c r="B178" s="8"/>
    </row>
    <row r="179" spans="2:2" x14ac:dyDescent="0.2">
      <c r="B179" s="8"/>
    </row>
    <row r="180" spans="2:2" x14ac:dyDescent="0.2">
      <c r="B180" s="8"/>
    </row>
    <row r="181" spans="2:2" x14ac:dyDescent="0.2">
      <c r="B181" s="8"/>
    </row>
    <row r="182" spans="2:2" x14ac:dyDescent="0.2">
      <c r="B182" s="8"/>
    </row>
    <row r="183" spans="2:2" x14ac:dyDescent="0.2">
      <c r="B183" s="8"/>
    </row>
    <row r="184" spans="2:2" x14ac:dyDescent="0.2">
      <c r="B184" s="8"/>
    </row>
    <row r="185" spans="2:2" x14ac:dyDescent="0.2">
      <c r="B185" s="8"/>
    </row>
    <row r="186" spans="2:2" x14ac:dyDescent="0.2">
      <c r="B186" s="8"/>
    </row>
    <row r="187" spans="2:2" x14ac:dyDescent="0.2">
      <c r="B187" s="8"/>
    </row>
    <row r="188" spans="2:2" x14ac:dyDescent="0.2">
      <c r="B188" s="8"/>
    </row>
    <row r="189" spans="2:2" x14ac:dyDescent="0.2">
      <c r="B189" s="8"/>
    </row>
    <row r="190" spans="2:2" x14ac:dyDescent="0.2">
      <c r="B190" s="8"/>
    </row>
    <row r="191" spans="2:2" x14ac:dyDescent="0.2">
      <c r="B191" s="8"/>
    </row>
    <row r="192" spans="2:2" x14ac:dyDescent="0.2">
      <c r="B192" s="8"/>
    </row>
    <row r="193" spans="2:2" x14ac:dyDescent="0.2">
      <c r="B193" s="8"/>
    </row>
    <row r="194" spans="2:2" x14ac:dyDescent="0.2">
      <c r="B194" s="8"/>
    </row>
    <row r="195" spans="2:2" x14ac:dyDescent="0.2">
      <c r="B195" s="8"/>
    </row>
    <row r="196" spans="2:2" x14ac:dyDescent="0.2">
      <c r="B196" s="8"/>
    </row>
    <row r="197" spans="2:2" x14ac:dyDescent="0.2">
      <c r="B197" s="8"/>
    </row>
    <row r="198" spans="2:2" x14ac:dyDescent="0.2">
      <c r="B198" s="8"/>
    </row>
    <row r="199" spans="2:2" x14ac:dyDescent="0.2">
      <c r="B199" s="8"/>
    </row>
    <row r="200" spans="2:2" x14ac:dyDescent="0.2">
      <c r="B200" s="8"/>
    </row>
    <row r="201" spans="2:2" x14ac:dyDescent="0.2">
      <c r="B201" s="8"/>
    </row>
    <row r="202" spans="2:2" x14ac:dyDescent="0.2">
      <c r="B202" s="8"/>
    </row>
    <row r="203" spans="2:2" x14ac:dyDescent="0.2">
      <c r="B203" s="8"/>
    </row>
    <row r="204" spans="2:2" x14ac:dyDescent="0.2">
      <c r="B204" s="8"/>
    </row>
    <row r="205" spans="2:2" x14ac:dyDescent="0.2">
      <c r="B205" s="8"/>
    </row>
    <row r="206" spans="2:2" x14ac:dyDescent="0.2">
      <c r="B206" s="8"/>
    </row>
    <row r="207" spans="2:2" x14ac:dyDescent="0.2">
      <c r="B207" s="8"/>
    </row>
    <row r="208" spans="2:2" x14ac:dyDescent="0.2">
      <c r="B208" s="8"/>
    </row>
    <row r="209" spans="2:2" x14ac:dyDescent="0.2">
      <c r="B209" s="8"/>
    </row>
    <row r="210" spans="2:2" x14ac:dyDescent="0.2">
      <c r="B210" s="8"/>
    </row>
    <row r="211" spans="2:2" x14ac:dyDescent="0.2">
      <c r="B211" s="8"/>
    </row>
    <row r="212" spans="2:2" x14ac:dyDescent="0.2">
      <c r="B212" s="8"/>
    </row>
    <row r="213" spans="2:2" x14ac:dyDescent="0.2">
      <c r="B213" s="8"/>
    </row>
    <row r="214" spans="2:2" x14ac:dyDescent="0.2">
      <c r="B214" s="8"/>
    </row>
    <row r="215" spans="2:2" x14ac:dyDescent="0.2">
      <c r="B215" s="8"/>
    </row>
    <row r="216" spans="2:2" x14ac:dyDescent="0.2">
      <c r="B216" s="8"/>
    </row>
  </sheetData>
  <sortState ref="A39:B47">
    <sortCondition descending="1" ref="B39:B47"/>
  </sortState>
  <mergeCells count="2">
    <mergeCell ref="H1:I1"/>
    <mergeCell ref="O1:P1"/>
  </mergeCells>
  <hyperlinks>
    <hyperlink ref="H1:I1" location="Index!A1" display="Regresar al Índice" xr:uid="{00000000-0004-0000-6300-000000000000}"/>
  </hyperlinks>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45"/>
  <dimension ref="A1:P217"/>
  <sheetViews>
    <sheetView zoomScaleNormal="100" workbookViewId="0">
      <selection activeCell="A2" sqref="A2"/>
    </sheetView>
  </sheetViews>
  <sheetFormatPr baseColWidth="10" defaultColWidth="11.42578125" defaultRowHeight="12.75" x14ac:dyDescent="0.2"/>
  <cols>
    <col min="1" max="1" width="14.7109375" style="238" customWidth="1"/>
    <col min="2" max="2" width="11.42578125" style="49"/>
    <col min="3" max="3" width="12.85546875" style="238" bestFit="1" customWidth="1"/>
    <col min="4" max="16384" width="11.42578125" style="238"/>
  </cols>
  <sheetData>
    <row r="1" spans="1:16" x14ac:dyDescent="0.2">
      <c r="A1" s="107" t="s">
        <v>1749</v>
      </c>
      <c r="H1" s="409" t="s">
        <v>38</v>
      </c>
      <c r="I1" s="409"/>
      <c r="J1" s="437"/>
      <c r="K1" s="437"/>
      <c r="O1" s="435"/>
      <c r="P1" s="435"/>
    </row>
    <row r="2" spans="1:16" x14ac:dyDescent="0.2">
      <c r="A2" s="238" t="s">
        <v>152</v>
      </c>
    </row>
    <row r="5" spans="1:16" x14ac:dyDescent="0.2">
      <c r="A5" s="238" t="s">
        <v>300</v>
      </c>
      <c r="B5" s="8" t="s">
        <v>310</v>
      </c>
    </row>
    <row r="6" spans="1:16" x14ac:dyDescent="0.2">
      <c r="A6" s="238">
        <v>2013</v>
      </c>
      <c r="B6" s="9">
        <v>523456</v>
      </c>
    </row>
    <row r="7" spans="1:16" x14ac:dyDescent="0.2">
      <c r="A7" s="238">
        <v>2014</v>
      </c>
      <c r="B7" s="9">
        <v>540644</v>
      </c>
    </row>
    <row r="8" spans="1:16" x14ac:dyDescent="0.2">
      <c r="A8" s="238">
        <v>2015</v>
      </c>
      <c r="B8" s="9">
        <v>551836</v>
      </c>
    </row>
    <row r="9" spans="1:16" x14ac:dyDescent="0.2">
      <c r="A9" s="238">
        <v>2016</v>
      </c>
      <c r="B9" s="9">
        <v>575641</v>
      </c>
    </row>
    <row r="10" spans="1:16" x14ac:dyDescent="0.2">
      <c r="A10" s="238">
        <v>2017</v>
      </c>
      <c r="B10" s="9">
        <v>605107</v>
      </c>
    </row>
    <row r="11" spans="1:16" x14ac:dyDescent="0.2">
      <c r="A11" s="238">
        <v>2018</v>
      </c>
      <c r="B11" s="9">
        <v>614655</v>
      </c>
    </row>
    <row r="12" spans="1:16" x14ac:dyDescent="0.2">
      <c r="A12" s="238">
        <v>2019</v>
      </c>
      <c r="B12" s="9">
        <v>640252</v>
      </c>
    </row>
    <row r="13" spans="1:16" x14ac:dyDescent="0.2">
      <c r="A13" s="238">
        <v>2020</v>
      </c>
      <c r="B13" s="9">
        <v>614772</v>
      </c>
      <c r="C13" s="46"/>
    </row>
    <row r="14" spans="1:16" x14ac:dyDescent="0.2">
      <c r="A14" s="238">
        <v>2021</v>
      </c>
      <c r="B14" s="9">
        <v>620320</v>
      </c>
    </row>
    <row r="15" spans="1:16" x14ac:dyDescent="0.2">
      <c r="A15" s="280">
        <v>2022</v>
      </c>
      <c r="B15" s="9">
        <v>644397</v>
      </c>
    </row>
    <row r="16" spans="1:16" x14ac:dyDescent="0.2">
      <c r="A16" s="281">
        <v>44958</v>
      </c>
      <c r="B16" s="9">
        <v>653050</v>
      </c>
    </row>
    <row r="17" spans="1:2" x14ac:dyDescent="0.2">
      <c r="B17" s="8"/>
    </row>
    <row r="19" spans="1:2" x14ac:dyDescent="0.2">
      <c r="A19" s="238" t="s">
        <v>1342</v>
      </c>
      <c r="B19" s="11">
        <f>B16/B15-1</f>
        <v>1.3428057548374728E-2</v>
      </c>
    </row>
    <row r="20" spans="1:2" x14ac:dyDescent="0.2">
      <c r="A20" s="238" t="s">
        <v>1341</v>
      </c>
      <c r="B20" s="9">
        <f>B16-B15</f>
        <v>8653</v>
      </c>
    </row>
    <row r="21" spans="1:2" x14ac:dyDescent="0.2">
      <c r="B21" s="8"/>
    </row>
    <row r="22" spans="1:2" x14ac:dyDescent="0.2">
      <c r="B22" s="8"/>
    </row>
    <row r="23" spans="1:2" x14ac:dyDescent="0.2">
      <c r="B23" s="8"/>
    </row>
    <row r="24" spans="1:2" x14ac:dyDescent="0.2">
      <c r="B24" s="8"/>
    </row>
    <row r="25" spans="1:2" x14ac:dyDescent="0.2">
      <c r="B25" s="8"/>
    </row>
    <row r="26" spans="1:2" x14ac:dyDescent="0.2">
      <c r="B26" s="8"/>
    </row>
    <row r="27" spans="1:2" x14ac:dyDescent="0.2">
      <c r="B27" s="8"/>
    </row>
    <row r="28" spans="1:2" x14ac:dyDescent="0.2">
      <c r="B28" s="8"/>
    </row>
    <row r="29" spans="1:2" x14ac:dyDescent="0.2">
      <c r="B29" s="8"/>
    </row>
    <row r="30" spans="1:2" x14ac:dyDescent="0.2">
      <c r="B30" s="8"/>
    </row>
    <row r="31" spans="1:2" x14ac:dyDescent="0.2">
      <c r="B31" s="8"/>
    </row>
    <row r="32" spans="1:2" x14ac:dyDescent="0.2">
      <c r="B32" s="8"/>
    </row>
    <row r="33" spans="2:2" x14ac:dyDescent="0.2">
      <c r="B33" s="8"/>
    </row>
    <row r="34" spans="2:2" x14ac:dyDescent="0.2">
      <c r="B34" s="8"/>
    </row>
    <row r="35" spans="2:2" x14ac:dyDescent="0.2">
      <c r="B35" s="8"/>
    </row>
    <row r="36" spans="2:2" x14ac:dyDescent="0.2">
      <c r="B36" s="8"/>
    </row>
    <row r="37" spans="2:2" x14ac:dyDescent="0.2">
      <c r="B37" s="8"/>
    </row>
    <row r="38" spans="2:2" x14ac:dyDescent="0.2">
      <c r="B38" s="8"/>
    </row>
    <row r="39" spans="2:2" x14ac:dyDescent="0.2">
      <c r="B39" s="8"/>
    </row>
    <row r="40" spans="2:2" x14ac:dyDescent="0.2">
      <c r="B40" s="8"/>
    </row>
    <row r="41" spans="2:2" x14ac:dyDescent="0.2">
      <c r="B41" s="8"/>
    </row>
    <row r="42" spans="2:2" x14ac:dyDescent="0.2">
      <c r="B42" s="8"/>
    </row>
    <row r="43" spans="2:2" x14ac:dyDescent="0.2">
      <c r="B43" s="8"/>
    </row>
    <row r="44" spans="2:2" x14ac:dyDescent="0.2">
      <c r="B44" s="8"/>
    </row>
    <row r="45" spans="2:2" x14ac:dyDescent="0.2">
      <c r="B45" s="8"/>
    </row>
    <row r="46" spans="2:2" x14ac:dyDescent="0.2">
      <c r="B46" s="8"/>
    </row>
    <row r="47" spans="2:2" x14ac:dyDescent="0.2">
      <c r="B47" s="8"/>
    </row>
    <row r="48" spans="2:2" x14ac:dyDescent="0.2">
      <c r="B48" s="8"/>
    </row>
    <row r="49" spans="2:2" x14ac:dyDescent="0.2">
      <c r="B49" s="8"/>
    </row>
    <row r="50" spans="2:2" x14ac:dyDescent="0.2">
      <c r="B50" s="8"/>
    </row>
    <row r="51" spans="2:2" x14ac:dyDescent="0.2">
      <c r="B51" s="8"/>
    </row>
    <row r="52" spans="2:2" x14ac:dyDescent="0.2">
      <c r="B52" s="8"/>
    </row>
    <row r="53" spans="2:2" x14ac:dyDescent="0.2">
      <c r="B53" s="8"/>
    </row>
    <row r="54" spans="2:2" x14ac:dyDescent="0.2">
      <c r="B54" s="8"/>
    </row>
    <row r="55" spans="2:2" x14ac:dyDescent="0.2">
      <c r="B55" s="8"/>
    </row>
    <row r="56" spans="2:2" x14ac:dyDescent="0.2">
      <c r="B56" s="8"/>
    </row>
    <row r="57" spans="2:2" x14ac:dyDescent="0.2">
      <c r="B57" s="8"/>
    </row>
    <row r="58" spans="2:2" x14ac:dyDescent="0.2">
      <c r="B58" s="8"/>
    </row>
    <row r="59" spans="2:2" x14ac:dyDescent="0.2">
      <c r="B59" s="8"/>
    </row>
    <row r="60" spans="2:2" x14ac:dyDescent="0.2">
      <c r="B60" s="8"/>
    </row>
    <row r="61" spans="2:2" x14ac:dyDescent="0.2">
      <c r="B61" s="8"/>
    </row>
    <row r="62" spans="2:2" x14ac:dyDescent="0.2">
      <c r="B62" s="8"/>
    </row>
    <row r="63" spans="2:2" x14ac:dyDescent="0.2">
      <c r="B63" s="8"/>
    </row>
    <row r="64" spans="2:2" x14ac:dyDescent="0.2">
      <c r="B64" s="8"/>
    </row>
    <row r="65" spans="2:2" x14ac:dyDescent="0.2">
      <c r="B65" s="8"/>
    </row>
    <row r="66" spans="2:2" x14ac:dyDescent="0.2">
      <c r="B66" s="8"/>
    </row>
    <row r="67" spans="2:2" x14ac:dyDescent="0.2">
      <c r="B67" s="8"/>
    </row>
    <row r="68" spans="2:2" x14ac:dyDescent="0.2">
      <c r="B68" s="8"/>
    </row>
    <row r="69" spans="2:2" x14ac:dyDescent="0.2">
      <c r="B69" s="8"/>
    </row>
    <row r="70" spans="2:2" x14ac:dyDescent="0.2">
      <c r="B70" s="8"/>
    </row>
    <row r="71" spans="2:2" x14ac:dyDescent="0.2">
      <c r="B71" s="8"/>
    </row>
    <row r="72" spans="2:2" x14ac:dyDescent="0.2">
      <c r="B72" s="8"/>
    </row>
    <row r="73" spans="2:2" x14ac:dyDescent="0.2">
      <c r="B73" s="8"/>
    </row>
    <row r="74" spans="2:2" x14ac:dyDescent="0.2">
      <c r="B74" s="8"/>
    </row>
    <row r="75" spans="2:2" x14ac:dyDescent="0.2">
      <c r="B75" s="8"/>
    </row>
    <row r="76" spans="2:2" x14ac:dyDescent="0.2">
      <c r="B76" s="8"/>
    </row>
    <row r="77" spans="2:2" x14ac:dyDescent="0.2">
      <c r="B77" s="8"/>
    </row>
    <row r="78" spans="2:2" x14ac:dyDescent="0.2">
      <c r="B78" s="8"/>
    </row>
    <row r="79" spans="2:2" x14ac:dyDescent="0.2">
      <c r="B79" s="8"/>
    </row>
    <row r="80" spans="2:2" x14ac:dyDescent="0.2">
      <c r="B80" s="8"/>
    </row>
    <row r="81" spans="2:2" x14ac:dyDescent="0.2">
      <c r="B81" s="8"/>
    </row>
    <row r="82" spans="2:2" x14ac:dyDescent="0.2">
      <c r="B82" s="8"/>
    </row>
    <row r="83" spans="2:2" x14ac:dyDescent="0.2">
      <c r="B83" s="8"/>
    </row>
    <row r="84" spans="2:2" x14ac:dyDescent="0.2">
      <c r="B84" s="8"/>
    </row>
    <row r="85" spans="2:2" x14ac:dyDescent="0.2">
      <c r="B85" s="8"/>
    </row>
    <row r="86" spans="2:2" x14ac:dyDescent="0.2">
      <c r="B86" s="8"/>
    </row>
    <row r="87" spans="2:2" x14ac:dyDescent="0.2">
      <c r="B87" s="8"/>
    </row>
    <row r="88" spans="2:2" x14ac:dyDescent="0.2">
      <c r="B88" s="8"/>
    </row>
    <row r="89" spans="2:2" x14ac:dyDescent="0.2">
      <c r="B89" s="8"/>
    </row>
    <row r="90" spans="2:2" x14ac:dyDescent="0.2">
      <c r="B90" s="8"/>
    </row>
    <row r="91" spans="2:2" x14ac:dyDescent="0.2">
      <c r="B91" s="8"/>
    </row>
    <row r="92" spans="2:2" x14ac:dyDescent="0.2">
      <c r="B92" s="8"/>
    </row>
    <row r="93" spans="2:2" x14ac:dyDescent="0.2">
      <c r="B93" s="8"/>
    </row>
    <row r="94" spans="2:2" x14ac:dyDescent="0.2">
      <c r="B94" s="8"/>
    </row>
    <row r="95" spans="2:2" x14ac:dyDescent="0.2">
      <c r="B95" s="8"/>
    </row>
    <row r="96" spans="2:2" x14ac:dyDescent="0.2">
      <c r="B96" s="8"/>
    </row>
    <row r="97" spans="2:2" x14ac:dyDescent="0.2">
      <c r="B97" s="8"/>
    </row>
    <row r="98" spans="2:2" x14ac:dyDescent="0.2">
      <c r="B98" s="8"/>
    </row>
    <row r="99" spans="2:2" x14ac:dyDescent="0.2">
      <c r="B99" s="8"/>
    </row>
    <row r="100" spans="2:2" x14ac:dyDescent="0.2">
      <c r="B100" s="8"/>
    </row>
    <row r="101" spans="2:2" x14ac:dyDescent="0.2">
      <c r="B101" s="8"/>
    </row>
    <row r="102" spans="2:2" x14ac:dyDescent="0.2">
      <c r="B102" s="8"/>
    </row>
    <row r="103" spans="2:2" x14ac:dyDescent="0.2">
      <c r="B103" s="8"/>
    </row>
    <row r="104" spans="2:2" x14ac:dyDescent="0.2">
      <c r="B104" s="8"/>
    </row>
    <row r="105" spans="2:2" x14ac:dyDescent="0.2">
      <c r="B105" s="8"/>
    </row>
    <row r="106" spans="2:2" x14ac:dyDescent="0.2">
      <c r="B106" s="8"/>
    </row>
    <row r="107" spans="2:2" x14ac:dyDescent="0.2">
      <c r="B107" s="8"/>
    </row>
    <row r="108" spans="2:2" x14ac:dyDescent="0.2">
      <c r="B108" s="8"/>
    </row>
    <row r="109" spans="2:2" x14ac:dyDescent="0.2">
      <c r="B109" s="8"/>
    </row>
    <row r="110" spans="2:2" x14ac:dyDescent="0.2">
      <c r="B110" s="8"/>
    </row>
    <row r="111" spans="2:2" x14ac:dyDescent="0.2">
      <c r="B111" s="8"/>
    </row>
    <row r="112" spans="2:2" x14ac:dyDescent="0.2">
      <c r="B112" s="8"/>
    </row>
    <row r="113" spans="2:2" x14ac:dyDescent="0.2">
      <c r="B113" s="8"/>
    </row>
    <row r="114" spans="2:2" x14ac:dyDescent="0.2">
      <c r="B114" s="8"/>
    </row>
    <row r="115" spans="2:2" x14ac:dyDescent="0.2">
      <c r="B115" s="8"/>
    </row>
    <row r="116" spans="2:2" x14ac:dyDescent="0.2">
      <c r="B116" s="8"/>
    </row>
    <row r="117" spans="2:2" x14ac:dyDescent="0.2">
      <c r="B117" s="8"/>
    </row>
    <row r="118" spans="2:2" x14ac:dyDescent="0.2">
      <c r="B118" s="8"/>
    </row>
    <row r="119" spans="2:2" x14ac:dyDescent="0.2">
      <c r="B119" s="8"/>
    </row>
    <row r="120" spans="2:2" x14ac:dyDescent="0.2">
      <c r="B120" s="8"/>
    </row>
    <row r="121" spans="2:2" x14ac:dyDescent="0.2">
      <c r="B121" s="8"/>
    </row>
    <row r="122" spans="2:2" x14ac:dyDescent="0.2">
      <c r="B122" s="8"/>
    </row>
    <row r="123" spans="2:2" x14ac:dyDescent="0.2">
      <c r="B123" s="8"/>
    </row>
    <row r="124" spans="2:2" x14ac:dyDescent="0.2">
      <c r="B124" s="8"/>
    </row>
    <row r="125" spans="2:2" x14ac:dyDescent="0.2">
      <c r="B125" s="8"/>
    </row>
    <row r="126" spans="2:2" x14ac:dyDescent="0.2">
      <c r="B126" s="8"/>
    </row>
    <row r="127" spans="2:2" x14ac:dyDescent="0.2">
      <c r="B127" s="8"/>
    </row>
    <row r="128" spans="2:2" x14ac:dyDescent="0.2">
      <c r="B128" s="8"/>
    </row>
    <row r="129" spans="2:2" x14ac:dyDescent="0.2">
      <c r="B129" s="8"/>
    </row>
    <row r="130" spans="2:2" x14ac:dyDescent="0.2">
      <c r="B130" s="8"/>
    </row>
    <row r="131" spans="2:2" x14ac:dyDescent="0.2">
      <c r="B131" s="8"/>
    </row>
    <row r="132" spans="2:2" x14ac:dyDescent="0.2">
      <c r="B132" s="8"/>
    </row>
    <row r="133" spans="2:2" x14ac:dyDescent="0.2">
      <c r="B133" s="8"/>
    </row>
    <row r="134" spans="2:2" x14ac:dyDescent="0.2">
      <c r="B134" s="8"/>
    </row>
    <row r="135" spans="2:2" x14ac:dyDescent="0.2">
      <c r="B135" s="8"/>
    </row>
    <row r="136" spans="2:2" x14ac:dyDescent="0.2">
      <c r="B136" s="8"/>
    </row>
    <row r="137" spans="2:2" x14ac:dyDescent="0.2">
      <c r="B137" s="8"/>
    </row>
    <row r="138" spans="2:2" x14ac:dyDescent="0.2">
      <c r="B138" s="8"/>
    </row>
    <row r="139" spans="2:2" x14ac:dyDescent="0.2">
      <c r="B139" s="8"/>
    </row>
    <row r="140" spans="2:2" x14ac:dyDescent="0.2">
      <c r="B140" s="8"/>
    </row>
    <row r="141" spans="2:2" x14ac:dyDescent="0.2">
      <c r="B141" s="8"/>
    </row>
    <row r="142" spans="2:2" x14ac:dyDescent="0.2">
      <c r="B142" s="8"/>
    </row>
    <row r="143" spans="2:2" x14ac:dyDescent="0.2">
      <c r="B143" s="8"/>
    </row>
    <row r="144" spans="2:2" x14ac:dyDescent="0.2">
      <c r="B144" s="8"/>
    </row>
    <row r="145" spans="2:2" x14ac:dyDescent="0.2">
      <c r="B145" s="8"/>
    </row>
    <row r="146" spans="2:2" x14ac:dyDescent="0.2">
      <c r="B146" s="8"/>
    </row>
    <row r="147" spans="2:2" x14ac:dyDescent="0.2">
      <c r="B147" s="8"/>
    </row>
    <row r="148" spans="2:2" x14ac:dyDescent="0.2">
      <c r="B148" s="8"/>
    </row>
    <row r="149" spans="2:2" x14ac:dyDescent="0.2">
      <c r="B149" s="8"/>
    </row>
    <row r="150" spans="2:2" x14ac:dyDescent="0.2">
      <c r="B150" s="8"/>
    </row>
    <row r="151" spans="2:2" x14ac:dyDescent="0.2">
      <c r="B151" s="8"/>
    </row>
    <row r="152" spans="2:2" x14ac:dyDescent="0.2">
      <c r="B152" s="8"/>
    </row>
    <row r="153" spans="2:2" x14ac:dyDescent="0.2">
      <c r="B153" s="8"/>
    </row>
    <row r="154" spans="2:2" x14ac:dyDescent="0.2">
      <c r="B154" s="8"/>
    </row>
    <row r="155" spans="2:2" x14ac:dyDescent="0.2">
      <c r="B155" s="8"/>
    </row>
    <row r="156" spans="2:2" x14ac:dyDescent="0.2">
      <c r="B156" s="8"/>
    </row>
    <row r="157" spans="2:2" x14ac:dyDescent="0.2">
      <c r="B157" s="8"/>
    </row>
    <row r="158" spans="2:2" x14ac:dyDescent="0.2">
      <c r="B158" s="8"/>
    </row>
    <row r="159" spans="2:2" x14ac:dyDescent="0.2">
      <c r="B159" s="8"/>
    </row>
    <row r="160" spans="2:2" x14ac:dyDescent="0.2">
      <c r="B160" s="8"/>
    </row>
    <row r="161" spans="2:2" x14ac:dyDescent="0.2">
      <c r="B161" s="8"/>
    </row>
    <row r="162" spans="2:2" x14ac:dyDescent="0.2">
      <c r="B162" s="8"/>
    </row>
    <row r="163" spans="2:2" x14ac:dyDescent="0.2">
      <c r="B163" s="8"/>
    </row>
    <row r="164" spans="2:2" x14ac:dyDescent="0.2">
      <c r="B164" s="8"/>
    </row>
    <row r="165" spans="2:2" x14ac:dyDescent="0.2">
      <c r="B165" s="8"/>
    </row>
    <row r="166" spans="2:2" x14ac:dyDescent="0.2">
      <c r="B166" s="8"/>
    </row>
    <row r="167" spans="2:2" x14ac:dyDescent="0.2">
      <c r="B167" s="8"/>
    </row>
    <row r="168" spans="2:2" x14ac:dyDescent="0.2">
      <c r="B168" s="8"/>
    </row>
    <row r="169" spans="2:2" x14ac:dyDescent="0.2">
      <c r="B169" s="8"/>
    </row>
    <row r="170" spans="2:2" x14ac:dyDescent="0.2">
      <c r="B170" s="8"/>
    </row>
    <row r="171" spans="2:2" x14ac:dyDescent="0.2">
      <c r="B171" s="8"/>
    </row>
    <row r="172" spans="2:2" x14ac:dyDescent="0.2">
      <c r="B172" s="8"/>
    </row>
    <row r="173" spans="2:2" x14ac:dyDescent="0.2">
      <c r="B173" s="8"/>
    </row>
    <row r="174" spans="2:2" x14ac:dyDescent="0.2">
      <c r="B174" s="8"/>
    </row>
    <row r="175" spans="2:2" x14ac:dyDescent="0.2">
      <c r="B175" s="8"/>
    </row>
    <row r="176" spans="2:2" x14ac:dyDescent="0.2">
      <c r="B176" s="8"/>
    </row>
    <row r="177" spans="2:2" x14ac:dyDescent="0.2">
      <c r="B177" s="8"/>
    </row>
    <row r="178" spans="2:2" x14ac:dyDescent="0.2">
      <c r="B178" s="8"/>
    </row>
    <row r="179" spans="2:2" x14ac:dyDescent="0.2">
      <c r="B179" s="8"/>
    </row>
    <row r="180" spans="2:2" x14ac:dyDescent="0.2">
      <c r="B180" s="8"/>
    </row>
    <row r="181" spans="2:2" x14ac:dyDescent="0.2">
      <c r="B181" s="8"/>
    </row>
    <row r="182" spans="2:2" x14ac:dyDescent="0.2">
      <c r="B182" s="8"/>
    </row>
    <row r="183" spans="2:2" x14ac:dyDescent="0.2">
      <c r="B183" s="8"/>
    </row>
    <row r="184" spans="2:2" x14ac:dyDescent="0.2">
      <c r="B184" s="8"/>
    </row>
    <row r="185" spans="2:2" x14ac:dyDescent="0.2">
      <c r="B185" s="8"/>
    </row>
    <row r="186" spans="2:2" x14ac:dyDescent="0.2">
      <c r="B186" s="8"/>
    </row>
    <row r="187" spans="2:2" x14ac:dyDescent="0.2">
      <c r="B187" s="8"/>
    </row>
    <row r="188" spans="2:2" x14ac:dyDescent="0.2">
      <c r="B188" s="8"/>
    </row>
    <row r="189" spans="2:2" x14ac:dyDescent="0.2">
      <c r="B189" s="8"/>
    </row>
    <row r="190" spans="2:2" x14ac:dyDescent="0.2">
      <c r="B190" s="8"/>
    </row>
    <row r="191" spans="2:2" x14ac:dyDescent="0.2">
      <c r="B191" s="8"/>
    </row>
    <row r="192" spans="2:2" x14ac:dyDescent="0.2">
      <c r="B192" s="8"/>
    </row>
    <row r="193" spans="2:2" x14ac:dyDescent="0.2">
      <c r="B193" s="8"/>
    </row>
    <row r="194" spans="2:2" x14ac:dyDescent="0.2">
      <c r="B194" s="8"/>
    </row>
    <row r="195" spans="2:2" x14ac:dyDescent="0.2">
      <c r="B195" s="8"/>
    </row>
    <row r="196" spans="2:2" x14ac:dyDescent="0.2">
      <c r="B196" s="8"/>
    </row>
    <row r="197" spans="2:2" x14ac:dyDescent="0.2">
      <c r="B197" s="8"/>
    </row>
    <row r="198" spans="2:2" x14ac:dyDescent="0.2">
      <c r="B198" s="8"/>
    </row>
    <row r="199" spans="2:2" x14ac:dyDescent="0.2">
      <c r="B199" s="8"/>
    </row>
    <row r="200" spans="2:2" x14ac:dyDescent="0.2">
      <c r="B200" s="8"/>
    </row>
    <row r="201" spans="2:2" x14ac:dyDescent="0.2">
      <c r="B201" s="8"/>
    </row>
    <row r="202" spans="2:2" x14ac:dyDescent="0.2">
      <c r="B202" s="8"/>
    </row>
    <row r="203" spans="2:2" x14ac:dyDescent="0.2">
      <c r="B203" s="8"/>
    </row>
    <row r="204" spans="2:2" x14ac:dyDescent="0.2">
      <c r="B204" s="8"/>
    </row>
    <row r="205" spans="2:2" x14ac:dyDescent="0.2">
      <c r="B205" s="8"/>
    </row>
    <row r="206" spans="2:2" x14ac:dyDescent="0.2">
      <c r="B206" s="8"/>
    </row>
    <row r="207" spans="2:2" x14ac:dyDescent="0.2">
      <c r="B207" s="8"/>
    </row>
    <row r="208" spans="2:2" x14ac:dyDescent="0.2">
      <c r="B208" s="8"/>
    </row>
    <row r="209" spans="2:2" x14ac:dyDescent="0.2">
      <c r="B209" s="8"/>
    </row>
    <row r="210" spans="2:2" x14ac:dyDescent="0.2">
      <c r="B210" s="8"/>
    </row>
    <row r="211" spans="2:2" x14ac:dyDescent="0.2">
      <c r="B211" s="8"/>
    </row>
    <row r="212" spans="2:2" x14ac:dyDescent="0.2">
      <c r="B212" s="8"/>
    </row>
    <row r="213" spans="2:2" x14ac:dyDescent="0.2">
      <c r="B213" s="8"/>
    </row>
    <row r="214" spans="2:2" x14ac:dyDescent="0.2">
      <c r="B214" s="8"/>
    </row>
    <row r="215" spans="2:2" x14ac:dyDescent="0.2">
      <c r="B215" s="8"/>
    </row>
    <row r="216" spans="2:2" x14ac:dyDescent="0.2">
      <c r="B216" s="8"/>
    </row>
    <row r="217" spans="2:2" x14ac:dyDescent="0.2">
      <c r="B217" s="8"/>
    </row>
  </sheetData>
  <mergeCells count="3">
    <mergeCell ref="H1:I1"/>
    <mergeCell ref="J1:K1"/>
    <mergeCell ref="O1:P1"/>
  </mergeCells>
  <hyperlinks>
    <hyperlink ref="H1:I1" location="Index!A1" display="Regresar al Índice" xr:uid="{00000000-0004-0000-6400-000000000000}"/>
  </hyperlinks>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46"/>
  <dimension ref="A1:N216"/>
  <sheetViews>
    <sheetView zoomScaleNormal="100" workbookViewId="0">
      <selection activeCell="A2" sqref="A2"/>
    </sheetView>
  </sheetViews>
  <sheetFormatPr baseColWidth="10" defaultColWidth="11.42578125" defaultRowHeight="12.75" x14ac:dyDescent="0.2"/>
  <cols>
    <col min="1" max="1" width="61.42578125" style="238" customWidth="1"/>
    <col min="2" max="2" width="9.42578125" style="49" customWidth="1"/>
    <col min="3" max="16384" width="11.42578125" style="238"/>
  </cols>
  <sheetData>
    <row r="1" spans="1:14" ht="14.45" customHeight="1" x14ac:dyDescent="0.2">
      <c r="A1" s="107" t="s">
        <v>1750</v>
      </c>
      <c r="F1" s="438"/>
      <c r="G1" s="438"/>
      <c r="H1" s="409" t="s">
        <v>38</v>
      </c>
      <c r="I1" s="409"/>
      <c r="M1" s="435"/>
      <c r="N1" s="435"/>
    </row>
    <row r="2" spans="1:14" x14ac:dyDescent="0.2">
      <c r="A2" s="238" t="s">
        <v>152</v>
      </c>
    </row>
    <row r="5" spans="1:14" x14ac:dyDescent="0.2">
      <c r="A5" s="238" t="s">
        <v>320</v>
      </c>
      <c r="B5" s="10" t="s">
        <v>296</v>
      </c>
    </row>
    <row r="6" spans="1:14" x14ac:dyDescent="0.2">
      <c r="A6" s="23" t="s">
        <v>334</v>
      </c>
      <c r="B6" s="11">
        <f>B28/$B$38</f>
        <v>0.29313681953908582</v>
      </c>
      <c r="C6" s="51"/>
    </row>
    <row r="7" spans="1:14" x14ac:dyDescent="0.2">
      <c r="A7" s="23" t="s">
        <v>335</v>
      </c>
      <c r="B7" s="11">
        <f t="shared" ref="B7:B15" si="0">B29/$B$38</f>
        <v>0.26085138963325932</v>
      </c>
      <c r="C7" s="51"/>
    </row>
    <row r="8" spans="1:14" x14ac:dyDescent="0.2">
      <c r="A8" s="23" t="s">
        <v>338</v>
      </c>
      <c r="B8" s="11">
        <f>B30/$B$38</f>
        <v>8.3984380981548118E-2</v>
      </c>
      <c r="C8" s="51"/>
    </row>
    <row r="9" spans="1:14" x14ac:dyDescent="0.2">
      <c r="A9" s="23" t="s">
        <v>336</v>
      </c>
      <c r="B9" s="11">
        <f t="shared" si="0"/>
        <v>7.6987979480897334E-2</v>
      </c>
      <c r="C9" s="51"/>
    </row>
    <row r="10" spans="1:14" x14ac:dyDescent="0.2">
      <c r="A10" s="23" t="s">
        <v>337</v>
      </c>
      <c r="B10" s="11">
        <f>B32/$B$38</f>
        <v>7.5756833320572703E-2</v>
      </c>
      <c r="C10" s="51"/>
    </row>
    <row r="11" spans="1:14" x14ac:dyDescent="0.2">
      <c r="A11" s="23" t="s">
        <v>340</v>
      </c>
      <c r="B11" s="11">
        <f t="shared" si="0"/>
        <v>5.3833550264145165E-2</v>
      </c>
      <c r="C11" s="51"/>
    </row>
    <row r="12" spans="1:14" x14ac:dyDescent="0.2">
      <c r="A12" s="23" t="s">
        <v>339</v>
      </c>
      <c r="B12" s="11">
        <f>B34/$B$38</f>
        <v>5.3150601025955133E-2</v>
      </c>
      <c r="C12" s="51"/>
    </row>
    <row r="13" spans="1:14" x14ac:dyDescent="0.2">
      <c r="A13" s="23" t="s">
        <v>342</v>
      </c>
      <c r="B13" s="11">
        <f t="shared" si="0"/>
        <v>3.1348288798713729E-2</v>
      </c>
      <c r="C13" s="51"/>
    </row>
    <row r="14" spans="1:14" x14ac:dyDescent="0.2">
      <c r="A14" s="23" t="s">
        <v>341</v>
      </c>
      <c r="B14" s="11">
        <f t="shared" si="0"/>
        <v>3.0718934231682107E-2</v>
      </c>
      <c r="C14" s="51"/>
    </row>
    <row r="15" spans="1:14" x14ac:dyDescent="0.2">
      <c r="A15" s="29" t="s">
        <v>321</v>
      </c>
      <c r="B15" s="11">
        <f t="shared" si="0"/>
        <v>4.0231222724140571E-2</v>
      </c>
      <c r="C15" s="51"/>
    </row>
    <row r="16" spans="1:14" x14ac:dyDescent="0.2">
      <c r="A16" s="238" t="s">
        <v>287</v>
      </c>
      <c r="B16" s="11">
        <f>SUM(B6:B15)</f>
        <v>1</v>
      </c>
    </row>
    <row r="17" spans="1:3" x14ac:dyDescent="0.2">
      <c r="B17" s="8"/>
    </row>
    <row r="18" spans="1:3" x14ac:dyDescent="0.2">
      <c r="B18" s="8"/>
    </row>
    <row r="19" spans="1:3" x14ac:dyDescent="0.2">
      <c r="B19" s="8"/>
    </row>
    <row r="20" spans="1:3" x14ac:dyDescent="0.2">
      <c r="B20" s="8"/>
    </row>
    <row r="21" spans="1:3" x14ac:dyDescent="0.2">
      <c r="B21" s="8"/>
    </row>
    <row r="22" spans="1:3" ht="14.25" customHeight="1" x14ac:dyDescent="0.2">
      <c r="B22" s="8"/>
    </row>
    <row r="23" spans="1:3" x14ac:dyDescent="0.2">
      <c r="B23" s="8"/>
    </row>
    <row r="24" spans="1:3" x14ac:dyDescent="0.2">
      <c r="B24" s="8"/>
    </row>
    <row r="25" spans="1:3" x14ac:dyDescent="0.2">
      <c r="B25" s="8"/>
    </row>
    <row r="26" spans="1:3" x14ac:dyDescent="0.2">
      <c r="B26" s="8"/>
    </row>
    <row r="27" spans="1:3" hidden="1" x14ac:dyDescent="0.2">
      <c r="A27" s="238" t="s">
        <v>320</v>
      </c>
      <c r="B27" s="8" t="s">
        <v>1324</v>
      </c>
    </row>
    <row r="28" spans="1:3" hidden="1" x14ac:dyDescent="0.2">
      <c r="A28" s="23" t="s">
        <v>334</v>
      </c>
      <c r="B28" s="8">
        <v>191433</v>
      </c>
      <c r="C28" s="279"/>
    </row>
    <row r="29" spans="1:3" hidden="1" x14ac:dyDescent="0.2">
      <c r="A29" s="23" t="s">
        <v>335</v>
      </c>
      <c r="B29" s="8">
        <v>170349</v>
      </c>
      <c r="C29" s="279"/>
    </row>
    <row r="30" spans="1:3" hidden="1" x14ac:dyDescent="0.2">
      <c r="A30" s="23" t="s">
        <v>338</v>
      </c>
      <c r="B30" s="8">
        <v>54846</v>
      </c>
      <c r="C30" s="279"/>
    </row>
    <row r="31" spans="1:3" hidden="1" x14ac:dyDescent="0.2">
      <c r="A31" s="23" t="s">
        <v>336</v>
      </c>
      <c r="B31" s="8">
        <v>50277</v>
      </c>
      <c r="C31" s="279"/>
    </row>
    <row r="32" spans="1:3" hidden="1" x14ac:dyDescent="0.2">
      <c r="A32" s="23" t="s">
        <v>337</v>
      </c>
      <c r="B32" s="8">
        <v>49473</v>
      </c>
      <c r="C32" s="279"/>
    </row>
    <row r="33" spans="1:4" hidden="1" x14ac:dyDescent="0.2">
      <c r="A33" s="23" t="s">
        <v>340</v>
      </c>
      <c r="B33" s="8">
        <v>35156</v>
      </c>
      <c r="C33" s="279"/>
    </row>
    <row r="34" spans="1:4" hidden="1" x14ac:dyDescent="0.2">
      <c r="A34" s="23" t="s">
        <v>339</v>
      </c>
      <c r="B34" s="8">
        <v>34710</v>
      </c>
      <c r="C34" s="279"/>
    </row>
    <row r="35" spans="1:4" hidden="1" x14ac:dyDescent="0.2">
      <c r="A35" s="23" t="s">
        <v>342</v>
      </c>
      <c r="B35" s="8">
        <v>20472</v>
      </c>
      <c r="C35" s="279"/>
    </row>
    <row r="36" spans="1:4" hidden="1" x14ac:dyDescent="0.2">
      <c r="A36" s="23" t="s">
        <v>341</v>
      </c>
      <c r="B36" s="8">
        <v>20061</v>
      </c>
      <c r="C36" s="279"/>
    </row>
    <row r="37" spans="1:4" hidden="1" x14ac:dyDescent="0.2">
      <c r="A37" s="23" t="s">
        <v>321</v>
      </c>
      <c r="B37" s="8">
        <v>26273</v>
      </c>
      <c r="C37" s="279"/>
    </row>
    <row r="38" spans="1:4" hidden="1" x14ac:dyDescent="0.2">
      <c r="A38" s="52" t="s">
        <v>287</v>
      </c>
      <c r="B38" s="9">
        <f>SUM(B28:B37)</f>
        <v>653050</v>
      </c>
      <c r="C38" s="279"/>
    </row>
    <row r="39" spans="1:4" hidden="1" x14ac:dyDescent="0.2">
      <c r="B39" s="8"/>
    </row>
    <row r="40" spans="1:4" x14ac:dyDescent="0.2">
      <c r="A40" s="107"/>
      <c r="B40" s="107"/>
      <c r="C40" s="107"/>
      <c r="D40" s="107"/>
    </row>
    <row r="41" spans="1:4" x14ac:dyDescent="0.2">
      <c r="A41" s="107"/>
      <c r="B41" s="107"/>
      <c r="C41" s="107"/>
      <c r="D41" s="107"/>
    </row>
    <row r="42" spans="1:4" x14ac:dyDescent="0.2">
      <c r="A42" s="107"/>
      <c r="B42" s="107"/>
      <c r="C42" s="107"/>
      <c r="D42" s="107"/>
    </row>
    <row r="43" spans="1:4" x14ac:dyDescent="0.2">
      <c r="A43" s="107"/>
      <c r="B43" s="107"/>
      <c r="C43" s="107"/>
      <c r="D43" s="107"/>
    </row>
    <row r="44" spans="1:4" x14ac:dyDescent="0.2">
      <c r="A44" s="107"/>
      <c r="B44" s="107"/>
      <c r="C44" s="107"/>
      <c r="D44" s="107"/>
    </row>
    <row r="45" spans="1:4" x14ac:dyDescent="0.2">
      <c r="A45" s="107"/>
      <c r="B45" s="107"/>
      <c r="C45" s="107"/>
      <c r="D45" s="107"/>
    </row>
    <row r="46" spans="1:4" x14ac:dyDescent="0.2">
      <c r="A46" s="107"/>
      <c r="B46" s="107"/>
      <c r="C46" s="107"/>
      <c r="D46" s="107"/>
    </row>
    <row r="47" spans="1:4" x14ac:dyDescent="0.2">
      <c r="A47" s="107"/>
      <c r="B47" s="107"/>
      <c r="C47" s="107"/>
      <c r="D47" s="107"/>
    </row>
    <row r="48" spans="1:4" x14ac:dyDescent="0.2">
      <c r="A48" s="107"/>
      <c r="B48" s="107"/>
      <c r="C48" s="107"/>
      <c r="D48" s="107"/>
    </row>
    <row r="49" spans="1:4" x14ac:dyDescent="0.2">
      <c r="A49" s="107"/>
      <c r="B49" s="107"/>
      <c r="C49" s="107"/>
      <c r="D49" s="107"/>
    </row>
    <row r="50" spans="1:4" x14ac:dyDescent="0.2">
      <c r="A50" s="107"/>
      <c r="B50" s="107"/>
      <c r="C50" s="107"/>
      <c r="D50" s="107"/>
    </row>
    <row r="51" spans="1:4" x14ac:dyDescent="0.2">
      <c r="A51" s="107"/>
      <c r="B51" s="107"/>
      <c r="C51" s="107"/>
      <c r="D51" s="107"/>
    </row>
    <row r="52" spans="1:4" x14ac:dyDescent="0.2">
      <c r="A52" s="107"/>
      <c r="B52" s="107"/>
      <c r="C52" s="107"/>
      <c r="D52" s="107"/>
    </row>
    <row r="53" spans="1:4" x14ac:dyDescent="0.2">
      <c r="A53" s="107"/>
      <c r="B53" s="107"/>
      <c r="C53" s="107"/>
      <c r="D53" s="107"/>
    </row>
    <row r="54" spans="1:4" x14ac:dyDescent="0.2">
      <c r="A54" s="107"/>
      <c r="B54" s="107"/>
      <c r="C54" s="107"/>
      <c r="D54" s="107"/>
    </row>
    <row r="55" spans="1:4" x14ac:dyDescent="0.2">
      <c r="A55" s="107"/>
      <c r="B55" s="107"/>
      <c r="C55" s="107"/>
      <c r="D55" s="107"/>
    </row>
    <row r="56" spans="1:4" x14ac:dyDescent="0.2">
      <c r="A56" s="107"/>
      <c r="B56" s="107"/>
      <c r="C56" s="107"/>
      <c r="D56" s="107"/>
    </row>
    <row r="57" spans="1:4" x14ac:dyDescent="0.2">
      <c r="B57" s="8"/>
    </row>
    <row r="58" spans="1:4" x14ac:dyDescent="0.2">
      <c r="B58" s="8"/>
    </row>
    <row r="59" spans="1:4" x14ac:dyDescent="0.2">
      <c r="B59" s="8"/>
    </row>
    <row r="60" spans="1:4" x14ac:dyDescent="0.2">
      <c r="B60" s="8"/>
    </row>
    <row r="61" spans="1:4" x14ac:dyDescent="0.2">
      <c r="B61" s="8"/>
    </row>
    <row r="62" spans="1:4" x14ac:dyDescent="0.2">
      <c r="B62" s="8"/>
    </row>
    <row r="63" spans="1:4" x14ac:dyDescent="0.2">
      <c r="B63" s="8"/>
    </row>
    <row r="64" spans="1:4" x14ac:dyDescent="0.2">
      <c r="B64" s="8"/>
    </row>
    <row r="65" spans="2:2" x14ac:dyDescent="0.2">
      <c r="B65" s="8"/>
    </row>
    <row r="66" spans="2:2" x14ac:dyDescent="0.2">
      <c r="B66" s="8"/>
    </row>
    <row r="67" spans="2:2" x14ac:dyDescent="0.2">
      <c r="B67" s="8"/>
    </row>
    <row r="68" spans="2:2" x14ac:dyDescent="0.2">
      <c r="B68" s="8"/>
    </row>
    <row r="69" spans="2:2" x14ac:dyDescent="0.2">
      <c r="B69" s="8"/>
    </row>
    <row r="70" spans="2:2" x14ac:dyDescent="0.2">
      <c r="B70" s="8"/>
    </row>
    <row r="71" spans="2:2" x14ac:dyDescent="0.2">
      <c r="B71" s="8"/>
    </row>
    <row r="72" spans="2:2" x14ac:dyDescent="0.2">
      <c r="B72" s="8"/>
    </row>
    <row r="73" spans="2:2" x14ac:dyDescent="0.2">
      <c r="B73" s="8"/>
    </row>
    <row r="74" spans="2:2" x14ac:dyDescent="0.2">
      <c r="B74" s="8"/>
    </row>
    <row r="75" spans="2:2" x14ac:dyDescent="0.2">
      <c r="B75" s="8"/>
    </row>
    <row r="76" spans="2:2" x14ac:dyDescent="0.2">
      <c r="B76" s="8"/>
    </row>
    <row r="77" spans="2:2" x14ac:dyDescent="0.2">
      <c r="B77" s="8"/>
    </row>
    <row r="78" spans="2:2" x14ac:dyDescent="0.2">
      <c r="B78" s="8"/>
    </row>
    <row r="79" spans="2:2" x14ac:dyDescent="0.2">
      <c r="B79" s="8"/>
    </row>
    <row r="80" spans="2:2" x14ac:dyDescent="0.2">
      <c r="B80" s="8"/>
    </row>
    <row r="81" spans="2:2" x14ac:dyDescent="0.2">
      <c r="B81" s="8"/>
    </row>
    <row r="82" spans="2:2" x14ac:dyDescent="0.2">
      <c r="B82" s="8"/>
    </row>
    <row r="83" spans="2:2" x14ac:dyDescent="0.2">
      <c r="B83" s="8"/>
    </row>
    <row r="84" spans="2:2" x14ac:dyDescent="0.2">
      <c r="B84" s="8"/>
    </row>
    <row r="85" spans="2:2" x14ac:dyDescent="0.2">
      <c r="B85" s="8"/>
    </row>
    <row r="86" spans="2:2" x14ac:dyDescent="0.2">
      <c r="B86" s="8"/>
    </row>
    <row r="87" spans="2:2" x14ac:dyDescent="0.2">
      <c r="B87" s="8"/>
    </row>
    <row r="88" spans="2:2" x14ac:dyDescent="0.2">
      <c r="B88" s="8"/>
    </row>
    <row r="89" spans="2:2" x14ac:dyDescent="0.2">
      <c r="B89" s="8"/>
    </row>
    <row r="90" spans="2:2" x14ac:dyDescent="0.2">
      <c r="B90" s="8"/>
    </row>
    <row r="91" spans="2:2" x14ac:dyDescent="0.2">
      <c r="B91" s="8"/>
    </row>
    <row r="92" spans="2:2" x14ac:dyDescent="0.2">
      <c r="B92" s="8"/>
    </row>
    <row r="93" spans="2:2" x14ac:dyDescent="0.2">
      <c r="B93" s="8"/>
    </row>
    <row r="94" spans="2:2" x14ac:dyDescent="0.2">
      <c r="B94" s="8"/>
    </row>
    <row r="95" spans="2:2" x14ac:dyDescent="0.2">
      <c r="B95" s="8"/>
    </row>
    <row r="96" spans="2:2" x14ac:dyDescent="0.2">
      <c r="B96" s="8"/>
    </row>
    <row r="97" spans="2:2" x14ac:dyDescent="0.2">
      <c r="B97" s="8"/>
    </row>
    <row r="98" spans="2:2" x14ac:dyDescent="0.2">
      <c r="B98" s="8"/>
    </row>
    <row r="99" spans="2:2" x14ac:dyDescent="0.2">
      <c r="B99" s="8"/>
    </row>
    <row r="100" spans="2:2" x14ac:dyDescent="0.2">
      <c r="B100" s="8"/>
    </row>
    <row r="101" spans="2:2" x14ac:dyDescent="0.2">
      <c r="B101" s="8"/>
    </row>
    <row r="102" spans="2:2" x14ac:dyDescent="0.2">
      <c r="B102" s="8"/>
    </row>
    <row r="103" spans="2:2" x14ac:dyDescent="0.2">
      <c r="B103" s="8"/>
    </row>
    <row r="104" spans="2:2" x14ac:dyDescent="0.2">
      <c r="B104" s="8"/>
    </row>
    <row r="105" spans="2:2" x14ac:dyDescent="0.2">
      <c r="B105" s="8"/>
    </row>
    <row r="106" spans="2:2" x14ac:dyDescent="0.2">
      <c r="B106" s="8"/>
    </row>
    <row r="107" spans="2:2" x14ac:dyDescent="0.2">
      <c r="B107" s="8"/>
    </row>
    <row r="108" spans="2:2" x14ac:dyDescent="0.2">
      <c r="B108" s="8"/>
    </row>
    <row r="109" spans="2:2" x14ac:dyDescent="0.2">
      <c r="B109" s="8"/>
    </row>
    <row r="110" spans="2:2" x14ac:dyDescent="0.2">
      <c r="B110" s="8"/>
    </row>
    <row r="111" spans="2:2" x14ac:dyDescent="0.2">
      <c r="B111" s="8"/>
    </row>
    <row r="112" spans="2:2" x14ac:dyDescent="0.2">
      <c r="B112" s="8"/>
    </row>
    <row r="113" spans="2:2" x14ac:dyDescent="0.2">
      <c r="B113" s="8"/>
    </row>
    <row r="114" spans="2:2" x14ac:dyDescent="0.2">
      <c r="B114" s="8"/>
    </row>
    <row r="115" spans="2:2" x14ac:dyDescent="0.2">
      <c r="B115" s="8"/>
    </row>
    <row r="116" spans="2:2" x14ac:dyDescent="0.2">
      <c r="B116" s="8"/>
    </row>
    <row r="117" spans="2:2" x14ac:dyDescent="0.2">
      <c r="B117" s="8"/>
    </row>
    <row r="118" spans="2:2" x14ac:dyDescent="0.2">
      <c r="B118" s="8"/>
    </row>
    <row r="119" spans="2:2" x14ac:dyDescent="0.2">
      <c r="B119" s="8"/>
    </row>
    <row r="120" spans="2:2" x14ac:dyDescent="0.2">
      <c r="B120" s="8"/>
    </row>
    <row r="121" spans="2:2" x14ac:dyDescent="0.2">
      <c r="B121" s="8"/>
    </row>
    <row r="122" spans="2:2" x14ac:dyDescent="0.2">
      <c r="B122" s="8"/>
    </row>
    <row r="123" spans="2:2" x14ac:dyDescent="0.2">
      <c r="B123" s="8"/>
    </row>
    <row r="124" spans="2:2" x14ac:dyDescent="0.2">
      <c r="B124" s="8"/>
    </row>
    <row r="125" spans="2:2" x14ac:dyDescent="0.2">
      <c r="B125" s="8"/>
    </row>
    <row r="126" spans="2:2" x14ac:dyDescent="0.2">
      <c r="B126" s="8"/>
    </row>
    <row r="127" spans="2:2" x14ac:dyDescent="0.2">
      <c r="B127" s="8"/>
    </row>
    <row r="128" spans="2:2" x14ac:dyDescent="0.2">
      <c r="B128" s="8"/>
    </row>
    <row r="129" spans="2:2" x14ac:dyDescent="0.2">
      <c r="B129" s="8"/>
    </row>
    <row r="130" spans="2:2" x14ac:dyDescent="0.2">
      <c r="B130" s="8"/>
    </row>
    <row r="131" spans="2:2" x14ac:dyDescent="0.2">
      <c r="B131" s="8"/>
    </row>
    <row r="132" spans="2:2" x14ac:dyDescent="0.2">
      <c r="B132" s="8"/>
    </row>
    <row r="133" spans="2:2" x14ac:dyDescent="0.2">
      <c r="B133" s="8"/>
    </row>
    <row r="134" spans="2:2" x14ac:dyDescent="0.2">
      <c r="B134" s="8"/>
    </row>
    <row r="135" spans="2:2" x14ac:dyDescent="0.2">
      <c r="B135" s="8"/>
    </row>
    <row r="136" spans="2:2" x14ac:dyDescent="0.2">
      <c r="B136" s="8"/>
    </row>
    <row r="137" spans="2:2" x14ac:dyDescent="0.2">
      <c r="B137" s="8"/>
    </row>
    <row r="138" spans="2:2" x14ac:dyDescent="0.2">
      <c r="B138" s="8"/>
    </row>
    <row r="139" spans="2:2" x14ac:dyDescent="0.2">
      <c r="B139" s="8"/>
    </row>
    <row r="140" spans="2:2" x14ac:dyDescent="0.2">
      <c r="B140" s="8"/>
    </row>
    <row r="141" spans="2:2" x14ac:dyDescent="0.2">
      <c r="B141" s="8"/>
    </row>
    <row r="142" spans="2:2" x14ac:dyDescent="0.2">
      <c r="B142" s="8"/>
    </row>
    <row r="143" spans="2:2" x14ac:dyDescent="0.2">
      <c r="B143" s="8"/>
    </row>
    <row r="144" spans="2:2" x14ac:dyDescent="0.2">
      <c r="B144" s="8"/>
    </row>
    <row r="145" spans="2:2" x14ac:dyDescent="0.2">
      <c r="B145" s="8"/>
    </row>
    <row r="146" spans="2:2" x14ac:dyDescent="0.2">
      <c r="B146" s="8"/>
    </row>
    <row r="147" spans="2:2" x14ac:dyDescent="0.2">
      <c r="B147" s="8"/>
    </row>
    <row r="148" spans="2:2" x14ac:dyDescent="0.2">
      <c r="B148" s="8"/>
    </row>
    <row r="149" spans="2:2" x14ac:dyDescent="0.2">
      <c r="B149" s="8"/>
    </row>
    <row r="150" spans="2:2" x14ac:dyDescent="0.2">
      <c r="B150" s="8"/>
    </row>
    <row r="151" spans="2:2" x14ac:dyDescent="0.2">
      <c r="B151" s="8"/>
    </row>
    <row r="152" spans="2:2" x14ac:dyDescent="0.2">
      <c r="B152" s="8"/>
    </row>
    <row r="153" spans="2:2" x14ac:dyDescent="0.2">
      <c r="B153" s="8"/>
    </row>
    <row r="154" spans="2:2" x14ac:dyDescent="0.2">
      <c r="B154" s="8"/>
    </row>
    <row r="155" spans="2:2" x14ac:dyDescent="0.2">
      <c r="B155" s="8"/>
    </row>
    <row r="156" spans="2:2" x14ac:dyDescent="0.2">
      <c r="B156" s="8"/>
    </row>
    <row r="157" spans="2:2" x14ac:dyDescent="0.2">
      <c r="B157" s="8"/>
    </row>
    <row r="158" spans="2:2" x14ac:dyDescent="0.2">
      <c r="B158" s="8"/>
    </row>
    <row r="159" spans="2:2" x14ac:dyDescent="0.2">
      <c r="B159" s="8"/>
    </row>
    <row r="160" spans="2:2" x14ac:dyDescent="0.2">
      <c r="B160" s="8"/>
    </row>
    <row r="161" spans="2:2" x14ac:dyDescent="0.2">
      <c r="B161" s="8"/>
    </row>
    <row r="162" spans="2:2" x14ac:dyDescent="0.2">
      <c r="B162" s="8"/>
    </row>
    <row r="163" spans="2:2" x14ac:dyDescent="0.2">
      <c r="B163" s="8"/>
    </row>
    <row r="164" spans="2:2" x14ac:dyDescent="0.2">
      <c r="B164" s="8"/>
    </row>
    <row r="165" spans="2:2" x14ac:dyDescent="0.2">
      <c r="B165" s="8"/>
    </row>
    <row r="166" spans="2:2" x14ac:dyDescent="0.2">
      <c r="B166" s="8"/>
    </row>
    <row r="167" spans="2:2" x14ac:dyDescent="0.2">
      <c r="B167" s="8"/>
    </row>
    <row r="168" spans="2:2" x14ac:dyDescent="0.2">
      <c r="B168" s="8"/>
    </row>
    <row r="169" spans="2:2" x14ac:dyDescent="0.2">
      <c r="B169" s="8"/>
    </row>
    <row r="170" spans="2:2" x14ac:dyDescent="0.2">
      <c r="B170" s="8"/>
    </row>
    <row r="171" spans="2:2" x14ac:dyDescent="0.2">
      <c r="B171" s="8"/>
    </row>
    <row r="172" spans="2:2" x14ac:dyDescent="0.2">
      <c r="B172" s="8"/>
    </row>
    <row r="173" spans="2:2" x14ac:dyDescent="0.2">
      <c r="B173" s="8"/>
    </row>
    <row r="174" spans="2:2" x14ac:dyDescent="0.2">
      <c r="B174" s="8"/>
    </row>
    <row r="175" spans="2:2" x14ac:dyDescent="0.2">
      <c r="B175" s="8"/>
    </row>
    <row r="176" spans="2:2" x14ac:dyDescent="0.2">
      <c r="B176" s="8"/>
    </row>
    <row r="177" spans="2:2" x14ac:dyDescent="0.2">
      <c r="B177" s="8"/>
    </row>
    <row r="178" spans="2:2" x14ac:dyDescent="0.2">
      <c r="B178" s="8"/>
    </row>
    <row r="179" spans="2:2" x14ac:dyDescent="0.2">
      <c r="B179" s="8"/>
    </row>
    <row r="180" spans="2:2" x14ac:dyDescent="0.2">
      <c r="B180" s="8"/>
    </row>
    <row r="181" spans="2:2" x14ac:dyDescent="0.2">
      <c r="B181" s="8"/>
    </row>
    <row r="182" spans="2:2" x14ac:dyDescent="0.2">
      <c r="B182" s="8"/>
    </row>
    <row r="183" spans="2:2" x14ac:dyDescent="0.2">
      <c r="B183" s="8"/>
    </row>
    <row r="184" spans="2:2" x14ac:dyDescent="0.2">
      <c r="B184" s="8"/>
    </row>
    <row r="185" spans="2:2" x14ac:dyDescent="0.2">
      <c r="B185" s="8"/>
    </row>
    <row r="186" spans="2:2" x14ac:dyDescent="0.2">
      <c r="B186" s="8"/>
    </row>
    <row r="187" spans="2:2" x14ac:dyDescent="0.2">
      <c r="B187" s="8"/>
    </row>
    <row r="188" spans="2:2" x14ac:dyDescent="0.2">
      <c r="B188" s="8"/>
    </row>
    <row r="189" spans="2:2" x14ac:dyDescent="0.2">
      <c r="B189" s="8"/>
    </row>
    <row r="190" spans="2:2" x14ac:dyDescent="0.2">
      <c r="B190" s="8"/>
    </row>
    <row r="191" spans="2:2" x14ac:dyDescent="0.2">
      <c r="B191" s="8"/>
    </row>
    <row r="192" spans="2:2" x14ac:dyDescent="0.2">
      <c r="B192" s="8"/>
    </row>
    <row r="193" spans="2:2" x14ac:dyDescent="0.2">
      <c r="B193" s="8"/>
    </row>
    <row r="194" spans="2:2" x14ac:dyDescent="0.2">
      <c r="B194" s="8"/>
    </row>
    <row r="195" spans="2:2" x14ac:dyDescent="0.2">
      <c r="B195" s="8"/>
    </row>
    <row r="196" spans="2:2" x14ac:dyDescent="0.2">
      <c r="B196" s="8"/>
    </row>
    <row r="197" spans="2:2" x14ac:dyDescent="0.2">
      <c r="B197" s="8"/>
    </row>
    <row r="198" spans="2:2" x14ac:dyDescent="0.2">
      <c r="B198" s="8"/>
    </row>
    <row r="199" spans="2:2" x14ac:dyDescent="0.2">
      <c r="B199" s="8"/>
    </row>
    <row r="200" spans="2:2" x14ac:dyDescent="0.2">
      <c r="B200" s="8"/>
    </row>
    <row r="201" spans="2:2" x14ac:dyDescent="0.2">
      <c r="B201" s="8"/>
    </row>
    <row r="202" spans="2:2" x14ac:dyDescent="0.2">
      <c r="B202" s="8"/>
    </row>
    <row r="203" spans="2:2" x14ac:dyDescent="0.2">
      <c r="B203" s="8"/>
    </row>
    <row r="204" spans="2:2" x14ac:dyDescent="0.2">
      <c r="B204" s="8"/>
    </row>
    <row r="205" spans="2:2" x14ac:dyDescent="0.2">
      <c r="B205" s="8"/>
    </row>
    <row r="206" spans="2:2" x14ac:dyDescent="0.2">
      <c r="B206" s="8"/>
    </row>
    <row r="207" spans="2:2" x14ac:dyDescent="0.2">
      <c r="B207" s="8"/>
    </row>
    <row r="208" spans="2:2" x14ac:dyDescent="0.2">
      <c r="B208" s="8"/>
    </row>
    <row r="209" spans="2:2" x14ac:dyDescent="0.2">
      <c r="B209" s="8"/>
    </row>
    <row r="210" spans="2:2" x14ac:dyDescent="0.2">
      <c r="B210" s="8"/>
    </row>
    <row r="211" spans="2:2" x14ac:dyDescent="0.2">
      <c r="B211" s="8"/>
    </row>
    <row r="212" spans="2:2" x14ac:dyDescent="0.2">
      <c r="B212" s="8"/>
    </row>
    <row r="213" spans="2:2" x14ac:dyDescent="0.2">
      <c r="B213" s="8"/>
    </row>
    <row r="214" spans="2:2" x14ac:dyDescent="0.2">
      <c r="B214" s="8"/>
    </row>
    <row r="215" spans="2:2" x14ac:dyDescent="0.2">
      <c r="B215" s="8"/>
    </row>
    <row r="216" spans="2:2" x14ac:dyDescent="0.2">
      <c r="B216" s="8"/>
    </row>
  </sheetData>
  <sortState ref="A40:B53">
    <sortCondition descending="1" ref="B40:B53"/>
  </sortState>
  <mergeCells count="3">
    <mergeCell ref="F1:G1"/>
    <mergeCell ref="H1:I1"/>
    <mergeCell ref="M1:N1"/>
  </mergeCells>
  <hyperlinks>
    <hyperlink ref="H1:I1" location="Index!A1" display="Regresar al Índice" xr:uid="{00000000-0004-0000-6500-000000000000}"/>
  </hyperlink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147"/>
  <dimension ref="A1:I216"/>
  <sheetViews>
    <sheetView zoomScaleNormal="100" workbookViewId="0">
      <selection activeCell="A2" sqref="A2"/>
    </sheetView>
  </sheetViews>
  <sheetFormatPr baseColWidth="10" defaultColWidth="10.85546875" defaultRowHeight="12.75" x14ac:dyDescent="0.2"/>
  <cols>
    <col min="1" max="1" width="8.140625" style="238" customWidth="1"/>
    <col min="2" max="2" width="45.7109375" style="49" customWidth="1"/>
    <col min="3" max="3" width="14.7109375" style="238" customWidth="1"/>
    <col min="4" max="16384" width="10.85546875" style="238"/>
  </cols>
  <sheetData>
    <row r="1" spans="1:9" x14ac:dyDescent="0.2">
      <c r="A1" s="107" t="s">
        <v>1751</v>
      </c>
      <c r="H1" s="409" t="s">
        <v>38</v>
      </c>
      <c r="I1" s="409"/>
    </row>
    <row r="2" spans="1:9" x14ac:dyDescent="0.2">
      <c r="A2" s="238" t="s">
        <v>152</v>
      </c>
    </row>
    <row r="3" spans="1:9" x14ac:dyDescent="0.2">
      <c r="H3" s="47"/>
    </row>
    <row r="4" spans="1:9" x14ac:dyDescent="0.2">
      <c r="B4" s="49" t="s">
        <v>294</v>
      </c>
      <c r="C4" s="277" t="s">
        <v>290</v>
      </c>
      <c r="D4" s="277" t="s">
        <v>291</v>
      </c>
      <c r="E4" s="277" t="s">
        <v>53</v>
      </c>
    </row>
    <row r="5" spans="1:9" x14ac:dyDescent="0.2">
      <c r="B5" s="8" t="s">
        <v>281</v>
      </c>
      <c r="C5" s="278">
        <v>87922</v>
      </c>
      <c r="D5" s="278">
        <v>38277</v>
      </c>
      <c r="E5" s="278">
        <f>SUM(C5:D5)</f>
        <v>126199</v>
      </c>
    </row>
    <row r="6" spans="1:9" x14ac:dyDescent="0.2">
      <c r="B6" s="8" t="s">
        <v>282</v>
      </c>
      <c r="C6" s="278">
        <v>229700</v>
      </c>
      <c r="D6" s="278">
        <v>170112</v>
      </c>
      <c r="E6" s="278">
        <f t="shared" ref="E6:E13" si="0">SUM(C6:D6)</f>
        <v>399812</v>
      </c>
    </row>
    <row r="7" spans="1:9" x14ac:dyDescent="0.2">
      <c r="B7" s="8" t="s">
        <v>283</v>
      </c>
      <c r="C7" s="278">
        <v>126902</v>
      </c>
      <c r="D7" s="278">
        <v>23697</v>
      </c>
      <c r="E7" s="278">
        <f t="shared" si="0"/>
        <v>150599</v>
      </c>
    </row>
    <row r="8" spans="1:9" x14ac:dyDescent="0.2">
      <c r="B8" s="8" t="s">
        <v>284</v>
      </c>
      <c r="C8" s="278">
        <v>7505</v>
      </c>
      <c r="D8" s="278">
        <v>2466</v>
      </c>
      <c r="E8" s="278">
        <f t="shared" si="0"/>
        <v>9971</v>
      </c>
    </row>
    <row r="9" spans="1:9" x14ac:dyDescent="0.2">
      <c r="B9" s="8" t="s">
        <v>285</v>
      </c>
      <c r="C9" s="278">
        <v>303800</v>
      </c>
      <c r="D9" s="278">
        <v>213852</v>
      </c>
      <c r="E9" s="278">
        <f t="shared" si="0"/>
        <v>517652</v>
      </c>
    </row>
    <row r="10" spans="1:9" x14ac:dyDescent="0.2">
      <c r="B10" s="8" t="s">
        <v>286</v>
      </c>
      <c r="C10" s="278">
        <v>2248</v>
      </c>
      <c r="D10" s="278">
        <v>385</v>
      </c>
      <c r="E10" s="278">
        <f t="shared" si="0"/>
        <v>2633</v>
      </c>
    </row>
    <row r="11" spans="1:9" x14ac:dyDescent="0.2">
      <c r="B11" s="8" t="s">
        <v>287</v>
      </c>
      <c r="C11" s="278">
        <v>332790</v>
      </c>
      <c r="D11" s="278">
        <v>320260</v>
      </c>
      <c r="E11" s="278">
        <f t="shared" si="0"/>
        <v>653050</v>
      </c>
    </row>
    <row r="12" spans="1:9" x14ac:dyDescent="0.2">
      <c r="B12" s="8" t="s">
        <v>288</v>
      </c>
      <c r="C12" s="278">
        <v>78153</v>
      </c>
      <c r="D12" s="278">
        <v>26450</v>
      </c>
      <c r="E12" s="278">
        <f t="shared" si="0"/>
        <v>104603</v>
      </c>
    </row>
    <row r="13" spans="1:9" x14ac:dyDescent="0.2">
      <c r="B13" s="8" t="s">
        <v>53</v>
      </c>
      <c r="C13" s="278">
        <f>SUM(C5:C12)</f>
        <v>1169020</v>
      </c>
      <c r="D13" s="278">
        <f>SUM(D5:D12)</f>
        <v>795499</v>
      </c>
      <c r="E13" s="278">
        <f t="shared" si="0"/>
        <v>1964519</v>
      </c>
    </row>
    <row r="14" spans="1:9" x14ac:dyDescent="0.2">
      <c r="B14" s="8"/>
    </row>
    <row r="15" spans="1:9" x14ac:dyDescent="0.2">
      <c r="B15" s="8"/>
      <c r="C15" s="277"/>
    </row>
    <row r="16" spans="1:9" x14ac:dyDescent="0.2">
      <c r="B16" s="8" t="s">
        <v>294</v>
      </c>
      <c r="C16" s="50" t="s">
        <v>290</v>
      </c>
      <c r="D16" s="238" t="s">
        <v>291</v>
      </c>
    </row>
    <row r="17" spans="2:6" x14ac:dyDescent="0.2">
      <c r="B17" s="8" t="s">
        <v>281</v>
      </c>
      <c r="C17" s="46">
        <f>C5/$C$13</f>
        <v>7.5210004961420676E-2</v>
      </c>
      <c r="D17" s="46">
        <f>D5/$D$13</f>
        <v>4.8116968091726074E-2</v>
      </c>
      <c r="E17" s="51"/>
    </row>
    <row r="18" spans="2:6" x14ac:dyDescent="0.2">
      <c r="B18" s="8" t="s">
        <v>282</v>
      </c>
      <c r="C18" s="46">
        <f t="shared" ref="C18:C24" si="1">C6/$C$13</f>
        <v>0.19648936716223844</v>
      </c>
      <c r="D18" s="46">
        <f t="shared" ref="D18:D24" si="2">D6/$D$13</f>
        <v>0.2138431349379446</v>
      </c>
      <c r="E18" s="46">
        <f>C17+C19+C20+C22+C24</f>
        <v>0.2589604968264016</v>
      </c>
      <c r="F18" s="46">
        <f>D17+D19+D20+D22+D24</f>
        <v>0.11473930199786549</v>
      </c>
    </row>
    <row r="19" spans="2:6" x14ac:dyDescent="0.2">
      <c r="B19" s="8" t="s">
        <v>283</v>
      </c>
      <c r="C19" s="46">
        <f t="shared" si="1"/>
        <v>0.10855417358129031</v>
      </c>
      <c r="D19" s="46">
        <f t="shared" si="2"/>
        <v>2.9788849514581415E-2</v>
      </c>
      <c r="E19" s="51"/>
    </row>
    <row r="20" spans="2:6" x14ac:dyDescent="0.2">
      <c r="B20" s="8" t="s">
        <v>284</v>
      </c>
      <c r="C20" s="46">
        <f t="shared" si="1"/>
        <v>6.4199072727583791E-3</v>
      </c>
      <c r="D20" s="46">
        <f t="shared" si="2"/>
        <v>3.0999410432948375E-3</v>
      </c>
      <c r="E20" s="51"/>
    </row>
    <row r="21" spans="2:6" x14ac:dyDescent="0.2">
      <c r="B21" s="8" t="s">
        <v>285</v>
      </c>
      <c r="C21" s="46">
        <f t="shared" si="1"/>
        <v>0.25987579339959965</v>
      </c>
      <c r="D21" s="46">
        <f t="shared" si="2"/>
        <v>0.26882749066937861</v>
      </c>
      <c r="E21" s="51"/>
    </row>
    <row r="22" spans="2:6" x14ac:dyDescent="0.2">
      <c r="B22" s="8" t="s">
        <v>286</v>
      </c>
      <c r="C22" s="46">
        <f t="shared" si="1"/>
        <v>1.9229782210740619E-3</v>
      </c>
      <c r="D22" s="46">
        <f t="shared" si="2"/>
        <v>4.8397295282583635E-4</v>
      </c>
      <c r="E22" s="51"/>
    </row>
    <row r="23" spans="2:6" x14ac:dyDescent="0.2">
      <c r="B23" s="8" t="s">
        <v>287</v>
      </c>
      <c r="C23" s="46">
        <f t="shared" si="1"/>
        <v>0.28467434261176028</v>
      </c>
      <c r="D23" s="46">
        <f t="shared" si="2"/>
        <v>0.40259007239481132</v>
      </c>
      <c r="E23" s="51"/>
    </row>
    <row r="24" spans="2:6" x14ac:dyDescent="0.2">
      <c r="B24" s="8" t="s">
        <v>288</v>
      </c>
      <c r="C24" s="46">
        <f t="shared" si="1"/>
        <v>6.6853432789858169E-2</v>
      </c>
      <c r="D24" s="46">
        <f t="shared" si="2"/>
        <v>3.3249570395437328E-2</v>
      </c>
      <c r="E24" s="51"/>
    </row>
    <row r="25" spans="2:6" x14ac:dyDescent="0.2">
      <c r="B25" s="8" t="s">
        <v>53</v>
      </c>
      <c r="C25" s="46">
        <f>SUM(C17:C24)</f>
        <v>1</v>
      </c>
      <c r="D25" s="46">
        <f>SUM(D17:D24)</f>
        <v>1.0000000000000002</v>
      </c>
      <c r="E25" s="51"/>
    </row>
    <row r="26" spans="2:6" x14ac:dyDescent="0.2">
      <c r="B26" s="8"/>
      <c r="C26" s="46"/>
      <c r="D26" s="46"/>
      <c r="E26" s="51"/>
    </row>
    <row r="27" spans="2:6" x14ac:dyDescent="0.2">
      <c r="B27" s="8"/>
      <c r="C27" s="46"/>
      <c r="D27" s="46"/>
      <c r="E27" s="51"/>
    </row>
    <row r="28" spans="2:6" x14ac:dyDescent="0.2">
      <c r="B28" s="8"/>
    </row>
    <row r="29" spans="2:6" x14ac:dyDescent="0.2">
      <c r="B29" s="8"/>
    </row>
    <row r="30" spans="2:6" x14ac:dyDescent="0.2">
      <c r="B30" s="8"/>
    </row>
    <row r="31" spans="2:6" x14ac:dyDescent="0.2">
      <c r="B31" s="8"/>
    </row>
    <row r="32" spans="2:6" x14ac:dyDescent="0.2">
      <c r="B32" s="8"/>
    </row>
    <row r="33" spans="2:7" x14ac:dyDescent="0.2">
      <c r="B33" s="8"/>
    </row>
    <row r="34" spans="2:7" x14ac:dyDescent="0.2">
      <c r="B34" s="8"/>
    </row>
    <row r="35" spans="2:7" x14ac:dyDescent="0.2">
      <c r="B35" s="107"/>
      <c r="C35" s="107"/>
      <c r="D35" s="107"/>
      <c r="E35" s="107"/>
      <c r="F35" s="107"/>
      <c r="G35" s="107"/>
    </row>
    <row r="36" spans="2:7" x14ac:dyDescent="0.2">
      <c r="B36" s="107"/>
      <c r="C36" s="107"/>
      <c r="D36" s="107"/>
      <c r="E36" s="107"/>
      <c r="F36" s="107"/>
      <c r="G36" s="107"/>
    </row>
    <row r="37" spans="2:7" x14ac:dyDescent="0.2">
      <c r="B37" s="107"/>
      <c r="C37" s="107"/>
      <c r="D37" s="107"/>
      <c r="E37" s="107"/>
      <c r="F37" s="107"/>
      <c r="G37" s="107"/>
    </row>
    <row r="38" spans="2:7" x14ac:dyDescent="0.2">
      <c r="B38" s="107"/>
      <c r="C38" s="107"/>
      <c r="D38" s="107"/>
      <c r="E38" s="107"/>
      <c r="F38" s="107"/>
      <c r="G38" s="107"/>
    </row>
    <row r="39" spans="2:7" x14ac:dyDescent="0.2">
      <c r="B39" s="107"/>
      <c r="C39" s="107"/>
      <c r="D39" s="107"/>
      <c r="E39" s="107"/>
      <c r="F39" s="107"/>
      <c r="G39" s="107"/>
    </row>
    <row r="40" spans="2:7" x14ac:dyDescent="0.2">
      <c r="B40" s="107"/>
      <c r="C40" s="107"/>
      <c r="D40" s="107"/>
      <c r="E40" s="107"/>
      <c r="F40" s="107"/>
      <c r="G40" s="107"/>
    </row>
    <row r="41" spans="2:7" x14ac:dyDescent="0.2">
      <c r="B41" s="107"/>
      <c r="C41" s="107"/>
      <c r="D41" s="107"/>
      <c r="E41" s="107"/>
      <c r="F41" s="107"/>
      <c r="G41" s="107"/>
    </row>
    <row r="42" spans="2:7" x14ac:dyDescent="0.2">
      <c r="B42" s="107"/>
      <c r="C42" s="107"/>
      <c r="D42" s="107"/>
      <c r="E42" s="107"/>
      <c r="F42" s="107"/>
      <c r="G42" s="107"/>
    </row>
    <row r="43" spans="2:7" x14ac:dyDescent="0.2">
      <c r="B43" s="107"/>
      <c r="C43" s="107"/>
      <c r="D43" s="107"/>
      <c r="E43" s="107"/>
      <c r="F43" s="107"/>
      <c r="G43" s="107"/>
    </row>
    <row r="44" spans="2:7" x14ac:dyDescent="0.2">
      <c r="B44" s="107"/>
      <c r="C44" s="107"/>
      <c r="D44" s="107"/>
      <c r="E44" s="107"/>
      <c r="F44" s="107"/>
      <c r="G44" s="107"/>
    </row>
    <row r="45" spans="2:7" x14ac:dyDescent="0.2">
      <c r="B45" s="107"/>
      <c r="C45" s="107"/>
      <c r="D45" s="107"/>
      <c r="E45" s="107"/>
      <c r="F45" s="107"/>
      <c r="G45" s="107"/>
    </row>
    <row r="46" spans="2:7" x14ac:dyDescent="0.2">
      <c r="B46" s="107"/>
      <c r="C46" s="107"/>
      <c r="D46" s="107"/>
      <c r="E46" s="107"/>
      <c r="F46" s="107"/>
      <c r="G46" s="107"/>
    </row>
    <row r="47" spans="2:7" x14ac:dyDescent="0.2">
      <c r="B47" s="107"/>
      <c r="C47" s="107"/>
      <c r="D47" s="107"/>
      <c r="E47" s="107"/>
      <c r="F47" s="107"/>
      <c r="G47" s="107"/>
    </row>
    <row r="48" spans="2:7" x14ac:dyDescent="0.2">
      <c r="B48" s="107"/>
      <c r="C48" s="107"/>
      <c r="D48" s="107"/>
      <c r="E48" s="107"/>
      <c r="F48" s="107"/>
      <c r="G48" s="107"/>
    </row>
    <row r="49" spans="1:7" x14ac:dyDescent="0.2">
      <c r="A49" s="107"/>
      <c r="B49" s="107"/>
      <c r="C49" s="107"/>
      <c r="D49" s="107"/>
      <c r="E49" s="107"/>
      <c r="F49" s="107"/>
      <c r="G49" s="107"/>
    </row>
    <row r="50" spans="1:7" x14ac:dyDescent="0.2">
      <c r="A50" s="107"/>
      <c r="B50" s="107"/>
      <c r="C50" s="107"/>
      <c r="D50" s="107"/>
      <c r="E50" s="107"/>
    </row>
    <row r="51" spans="1:7" x14ac:dyDescent="0.2">
      <c r="A51" s="107"/>
      <c r="B51" s="107"/>
      <c r="C51" s="107"/>
      <c r="D51" s="107"/>
      <c r="E51" s="107"/>
    </row>
    <row r="52" spans="1:7" x14ac:dyDescent="0.2">
      <c r="A52" s="107"/>
      <c r="B52" s="107"/>
      <c r="C52" s="107"/>
      <c r="D52" s="107"/>
      <c r="E52" s="107"/>
    </row>
    <row r="53" spans="1:7" x14ac:dyDescent="0.2">
      <c r="A53" s="107"/>
      <c r="B53" s="107"/>
      <c r="C53" s="107"/>
      <c r="D53" s="107"/>
      <c r="E53" s="107"/>
    </row>
    <row r="54" spans="1:7" x14ac:dyDescent="0.2">
      <c r="A54" s="107"/>
      <c r="B54" s="107"/>
      <c r="C54" s="107"/>
      <c r="D54" s="107"/>
      <c r="E54" s="107"/>
    </row>
    <row r="55" spans="1:7" x14ac:dyDescent="0.2">
      <c r="A55" s="107"/>
      <c r="B55" s="107"/>
      <c r="C55" s="107"/>
      <c r="D55" s="107"/>
      <c r="E55" s="107"/>
    </row>
    <row r="56" spans="1:7" x14ac:dyDescent="0.2">
      <c r="A56" s="107"/>
      <c r="B56" s="107"/>
      <c r="C56" s="107"/>
      <c r="D56" s="107"/>
      <c r="E56" s="107"/>
    </row>
    <row r="57" spans="1:7" x14ac:dyDescent="0.2">
      <c r="A57" s="107"/>
      <c r="B57" s="107"/>
      <c r="C57" s="107"/>
      <c r="D57" s="107"/>
      <c r="E57" s="107"/>
    </row>
    <row r="58" spans="1:7" x14ac:dyDescent="0.2">
      <c r="A58" s="107"/>
      <c r="B58" s="107"/>
      <c r="C58" s="107"/>
      <c r="D58" s="107"/>
      <c r="E58" s="107"/>
    </row>
    <row r="59" spans="1:7" x14ac:dyDescent="0.2">
      <c r="A59" s="107"/>
      <c r="B59" s="107"/>
      <c r="C59" s="107"/>
      <c r="D59" s="107"/>
      <c r="E59" s="107"/>
    </row>
    <row r="60" spans="1:7" x14ac:dyDescent="0.2">
      <c r="A60" s="107"/>
      <c r="B60" s="107"/>
      <c r="C60" s="107"/>
      <c r="D60" s="107"/>
      <c r="E60" s="107"/>
    </row>
    <row r="61" spans="1:7" x14ac:dyDescent="0.2">
      <c r="A61" s="107"/>
      <c r="B61" s="107"/>
      <c r="C61" s="107"/>
      <c r="D61" s="107"/>
      <c r="E61" s="107"/>
    </row>
    <row r="62" spans="1:7" x14ac:dyDescent="0.2">
      <c r="A62" s="107"/>
      <c r="B62" s="107"/>
      <c r="C62" s="107"/>
      <c r="D62" s="107"/>
      <c r="E62" s="107"/>
    </row>
    <row r="63" spans="1:7" x14ac:dyDescent="0.2">
      <c r="A63" s="107"/>
      <c r="B63" s="107"/>
      <c r="C63" s="107"/>
      <c r="D63" s="107"/>
      <c r="E63" s="107"/>
    </row>
    <row r="64" spans="1:7" x14ac:dyDescent="0.2">
      <c r="A64" s="107"/>
      <c r="B64" s="107"/>
      <c r="C64" s="107"/>
      <c r="D64" s="107"/>
      <c r="E64" s="107"/>
    </row>
    <row r="65" spans="2:2" x14ac:dyDescent="0.2">
      <c r="B65" s="8"/>
    </row>
    <row r="66" spans="2:2" x14ac:dyDescent="0.2">
      <c r="B66" s="8"/>
    </row>
    <row r="67" spans="2:2" x14ac:dyDescent="0.2">
      <c r="B67" s="8"/>
    </row>
    <row r="68" spans="2:2" x14ac:dyDescent="0.2">
      <c r="B68" s="8"/>
    </row>
    <row r="69" spans="2:2" x14ac:dyDescent="0.2">
      <c r="B69" s="8"/>
    </row>
    <row r="70" spans="2:2" x14ac:dyDescent="0.2">
      <c r="B70" s="8"/>
    </row>
    <row r="71" spans="2:2" x14ac:dyDescent="0.2">
      <c r="B71" s="8"/>
    </row>
    <row r="72" spans="2:2" x14ac:dyDescent="0.2">
      <c r="B72" s="8"/>
    </row>
    <row r="73" spans="2:2" x14ac:dyDescent="0.2">
      <c r="B73" s="8"/>
    </row>
    <row r="74" spans="2:2" x14ac:dyDescent="0.2">
      <c r="B74" s="8"/>
    </row>
    <row r="75" spans="2:2" x14ac:dyDescent="0.2">
      <c r="B75" s="8"/>
    </row>
    <row r="76" spans="2:2" x14ac:dyDescent="0.2">
      <c r="B76" s="8"/>
    </row>
    <row r="77" spans="2:2" x14ac:dyDescent="0.2">
      <c r="B77" s="8"/>
    </row>
    <row r="78" spans="2:2" x14ac:dyDescent="0.2">
      <c r="B78" s="8"/>
    </row>
    <row r="79" spans="2:2" x14ac:dyDescent="0.2">
      <c r="B79" s="8"/>
    </row>
    <row r="80" spans="2:2" x14ac:dyDescent="0.2">
      <c r="B80" s="8"/>
    </row>
    <row r="81" spans="2:2" x14ac:dyDescent="0.2">
      <c r="B81" s="8"/>
    </row>
    <row r="82" spans="2:2" x14ac:dyDescent="0.2">
      <c r="B82" s="8"/>
    </row>
    <row r="83" spans="2:2" x14ac:dyDescent="0.2">
      <c r="B83" s="8"/>
    </row>
    <row r="84" spans="2:2" x14ac:dyDescent="0.2">
      <c r="B84" s="8"/>
    </row>
    <row r="85" spans="2:2" x14ac:dyDescent="0.2">
      <c r="B85" s="8"/>
    </row>
    <row r="86" spans="2:2" x14ac:dyDescent="0.2">
      <c r="B86" s="8"/>
    </row>
    <row r="87" spans="2:2" x14ac:dyDescent="0.2">
      <c r="B87" s="8"/>
    </row>
    <row r="88" spans="2:2" x14ac:dyDescent="0.2">
      <c r="B88" s="8"/>
    </row>
    <row r="89" spans="2:2" x14ac:dyDescent="0.2">
      <c r="B89" s="8"/>
    </row>
    <row r="90" spans="2:2" x14ac:dyDescent="0.2">
      <c r="B90" s="8"/>
    </row>
    <row r="91" spans="2:2" x14ac:dyDescent="0.2">
      <c r="B91" s="8"/>
    </row>
    <row r="92" spans="2:2" x14ac:dyDescent="0.2">
      <c r="B92" s="8"/>
    </row>
    <row r="93" spans="2:2" x14ac:dyDescent="0.2">
      <c r="B93" s="8"/>
    </row>
    <row r="94" spans="2:2" x14ac:dyDescent="0.2">
      <c r="B94" s="8"/>
    </row>
    <row r="95" spans="2:2" x14ac:dyDescent="0.2">
      <c r="B95" s="8"/>
    </row>
    <row r="96" spans="2:2" x14ac:dyDescent="0.2">
      <c r="B96" s="8"/>
    </row>
    <row r="97" spans="2:2" x14ac:dyDescent="0.2">
      <c r="B97" s="8"/>
    </row>
    <row r="98" spans="2:2" x14ac:dyDescent="0.2">
      <c r="B98" s="8"/>
    </row>
    <row r="99" spans="2:2" x14ac:dyDescent="0.2">
      <c r="B99" s="8"/>
    </row>
    <row r="100" spans="2:2" x14ac:dyDescent="0.2">
      <c r="B100" s="8"/>
    </row>
    <row r="101" spans="2:2" x14ac:dyDescent="0.2">
      <c r="B101" s="8"/>
    </row>
    <row r="102" spans="2:2" x14ac:dyDescent="0.2">
      <c r="B102" s="8"/>
    </row>
    <row r="103" spans="2:2" x14ac:dyDescent="0.2">
      <c r="B103" s="8"/>
    </row>
    <row r="104" spans="2:2" x14ac:dyDescent="0.2">
      <c r="B104" s="8"/>
    </row>
    <row r="105" spans="2:2" x14ac:dyDescent="0.2">
      <c r="B105" s="8"/>
    </row>
    <row r="106" spans="2:2" x14ac:dyDescent="0.2">
      <c r="B106" s="8"/>
    </row>
    <row r="107" spans="2:2" x14ac:dyDescent="0.2">
      <c r="B107" s="8"/>
    </row>
    <row r="108" spans="2:2" x14ac:dyDescent="0.2">
      <c r="B108" s="8"/>
    </row>
    <row r="109" spans="2:2" x14ac:dyDescent="0.2">
      <c r="B109" s="8"/>
    </row>
    <row r="110" spans="2:2" x14ac:dyDescent="0.2">
      <c r="B110" s="8"/>
    </row>
    <row r="111" spans="2:2" x14ac:dyDescent="0.2">
      <c r="B111" s="8"/>
    </row>
    <row r="112" spans="2:2" x14ac:dyDescent="0.2">
      <c r="B112" s="8"/>
    </row>
    <row r="113" spans="2:2" x14ac:dyDescent="0.2">
      <c r="B113" s="8"/>
    </row>
    <row r="114" spans="2:2" x14ac:dyDescent="0.2">
      <c r="B114" s="8"/>
    </row>
    <row r="115" spans="2:2" x14ac:dyDescent="0.2">
      <c r="B115" s="8"/>
    </row>
    <row r="116" spans="2:2" x14ac:dyDescent="0.2">
      <c r="B116" s="8"/>
    </row>
    <row r="117" spans="2:2" x14ac:dyDescent="0.2">
      <c r="B117" s="8"/>
    </row>
    <row r="118" spans="2:2" x14ac:dyDescent="0.2">
      <c r="B118" s="8"/>
    </row>
    <row r="119" spans="2:2" x14ac:dyDescent="0.2">
      <c r="B119" s="8"/>
    </row>
    <row r="120" spans="2:2" x14ac:dyDescent="0.2">
      <c r="B120" s="8"/>
    </row>
    <row r="121" spans="2:2" x14ac:dyDescent="0.2">
      <c r="B121" s="8"/>
    </row>
    <row r="122" spans="2:2" x14ac:dyDescent="0.2">
      <c r="B122" s="8"/>
    </row>
    <row r="123" spans="2:2" x14ac:dyDescent="0.2">
      <c r="B123" s="8"/>
    </row>
    <row r="124" spans="2:2" x14ac:dyDescent="0.2">
      <c r="B124" s="8"/>
    </row>
    <row r="125" spans="2:2" x14ac:dyDescent="0.2">
      <c r="B125" s="8"/>
    </row>
    <row r="126" spans="2:2" x14ac:dyDescent="0.2">
      <c r="B126" s="8"/>
    </row>
    <row r="127" spans="2:2" x14ac:dyDescent="0.2">
      <c r="B127" s="8"/>
    </row>
    <row r="128" spans="2:2" x14ac:dyDescent="0.2">
      <c r="B128" s="8"/>
    </row>
    <row r="129" spans="2:2" x14ac:dyDescent="0.2">
      <c r="B129" s="8"/>
    </row>
    <row r="130" spans="2:2" x14ac:dyDescent="0.2">
      <c r="B130" s="8"/>
    </row>
    <row r="131" spans="2:2" x14ac:dyDescent="0.2">
      <c r="B131" s="8"/>
    </row>
    <row r="132" spans="2:2" x14ac:dyDescent="0.2">
      <c r="B132" s="8"/>
    </row>
    <row r="133" spans="2:2" x14ac:dyDescent="0.2">
      <c r="B133" s="8"/>
    </row>
    <row r="134" spans="2:2" x14ac:dyDescent="0.2">
      <c r="B134" s="8"/>
    </row>
    <row r="135" spans="2:2" x14ac:dyDescent="0.2">
      <c r="B135" s="8"/>
    </row>
    <row r="136" spans="2:2" x14ac:dyDescent="0.2">
      <c r="B136" s="8"/>
    </row>
    <row r="137" spans="2:2" x14ac:dyDescent="0.2">
      <c r="B137" s="8"/>
    </row>
    <row r="138" spans="2:2" x14ac:dyDescent="0.2">
      <c r="B138" s="8"/>
    </row>
    <row r="139" spans="2:2" x14ac:dyDescent="0.2">
      <c r="B139" s="8"/>
    </row>
    <row r="140" spans="2:2" x14ac:dyDescent="0.2">
      <c r="B140" s="8"/>
    </row>
    <row r="141" spans="2:2" x14ac:dyDescent="0.2">
      <c r="B141" s="8"/>
    </row>
    <row r="142" spans="2:2" x14ac:dyDescent="0.2">
      <c r="B142" s="8"/>
    </row>
    <row r="143" spans="2:2" x14ac:dyDescent="0.2">
      <c r="B143" s="8"/>
    </row>
    <row r="144" spans="2:2" x14ac:dyDescent="0.2">
      <c r="B144" s="8"/>
    </row>
    <row r="145" spans="2:2" x14ac:dyDescent="0.2">
      <c r="B145" s="8"/>
    </row>
    <row r="146" spans="2:2" x14ac:dyDescent="0.2">
      <c r="B146" s="8"/>
    </row>
    <row r="147" spans="2:2" x14ac:dyDescent="0.2">
      <c r="B147" s="8"/>
    </row>
    <row r="148" spans="2:2" x14ac:dyDescent="0.2">
      <c r="B148" s="8"/>
    </row>
    <row r="149" spans="2:2" x14ac:dyDescent="0.2">
      <c r="B149" s="8"/>
    </row>
    <row r="150" spans="2:2" x14ac:dyDescent="0.2">
      <c r="B150" s="8"/>
    </row>
    <row r="151" spans="2:2" x14ac:dyDescent="0.2">
      <c r="B151" s="8"/>
    </row>
    <row r="152" spans="2:2" x14ac:dyDescent="0.2">
      <c r="B152" s="8"/>
    </row>
    <row r="153" spans="2:2" x14ac:dyDescent="0.2">
      <c r="B153" s="8"/>
    </row>
    <row r="154" spans="2:2" x14ac:dyDescent="0.2">
      <c r="B154" s="8"/>
    </row>
    <row r="155" spans="2:2" x14ac:dyDescent="0.2">
      <c r="B155" s="8"/>
    </row>
    <row r="156" spans="2:2" x14ac:dyDescent="0.2">
      <c r="B156" s="8"/>
    </row>
    <row r="157" spans="2:2" x14ac:dyDescent="0.2">
      <c r="B157" s="8"/>
    </row>
    <row r="158" spans="2:2" x14ac:dyDescent="0.2">
      <c r="B158" s="8"/>
    </row>
    <row r="159" spans="2:2" x14ac:dyDescent="0.2">
      <c r="B159" s="8"/>
    </row>
    <row r="160" spans="2:2" x14ac:dyDescent="0.2">
      <c r="B160" s="8"/>
    </row>
    <row r="161" spans="2:2" x14ac:dyDescent="0.2">
      <c r="B161" s="8"/>
    </row>
    <row r="162" spans="2:2" x14ac:dyDescent="0.2">
      <c r="B162" s="8"/>
    </row>
    <row r="163" spans="2:2" x14ac:dyDescent="0.2">
      <c r="B163" s="8"/>
    </row>
    <row r="164" spans="2:2" x14ac:dyDescent="0.2">
      <c r="B164" s="8"/>
    </row>
    <row r="165" spans="2:2" x14ac:dyDescent="0.2">
      <c r="B165" s="8"/>
    </row>
    <row r="166" spans="2:2" x14ac:dyDescent="0.2">
      <c r="B166" s="8"/>
    </row>
    <row r="167" spans="2:2" x14ac:dyDescent="0.2">
      <c r="B167" s="8"/>
    </row>
    <row r="168" spans="2:2" x14ac:dyDescent="0.2">
      <c r="B168" s="8"/>
    </row>
    <row r="169" spans="2:2" x14ac:dyDescent="0.2">
      <c r="B169" s="8"/>
    </row>
    <row r="170" spans="2:2" x14ac:dyDescent="0.2">
      <c r="B170" s="8"/>
    </row>
    <row r="171" spans="2:2" x14ac:dyDescent="0.2">
      <c r="B171" s="8"/>
    </row>
    <row r="172" spans="2:2" x14ac:dyDescent="0.2">
      <c r="B172" s="8"/>
    </row>
    <row r="173" spans="2:2" x14ac:dyDescent="0.2">
      <c r="B173" s="8"/>
    </row>
    <row r="174" spans="2:2" x14ac:dyDescent="0.2">
      <c r="B174" s="8"/>
    </row>
    <row r="175" spans="2:2" x14ac:dyDescent="0.2">
      <c r="B175" s="8"/>
    </row>
    <row r="176" spans="2:2" x14ac:dyDescent="0.2">
      <c r="B176" s="8"/>
    </row>
    <row r="177" spans="2:2" x14ac:dyDescent="0.2">
      <c r="B177" s="8"/>
    </row>
    <row r="178" spans="2:2" x14ac:dyDescent="0.2">
      <c r="B178" s="8"/>
    </row>
    <row r="179" spans="2:2" x14ac:dyDescent="0.2">
      <c r="B179" s="8"/>
    </row>
    <row r="180" spans="2:2" x14ac:dyDescent="0.2">
      <c r="B180" s="8"/>
    </row>
    <row r="181" spans="2:2" x14ac:dyDescent="0.2">
      <c r="B181" s="8"/>
    </row>
    <row r="182" spans="2:2" x14ac:dyDescent="0.2">
      <c r="B182" s="8"/>
    </row>
    <row r="183" spans="2:2" x14ac:dyDescent="0.2">
      <c r="B183" s="8"/>
    </row>
    <row r="184" spans="2:2" x14ac:dyDescent="0.2">
      <c r="B184" s="8"/>
    </row>
    <row r="185" spans="2:2" x14ac:dyDescent="0.2">
      <c r="B185" s="8"/>
    </row>
    <row r="186" spans="2:2" x14ac:dyDescent="0.2">
      <c r="B186" s="8"/>
    </row>
    <row r="187" spans="2:2" x14ac:dyDescent="0.2">
      <c r="B187" s="8"/>
    </row>
    <row r="188" spans="2:2" x14ac:dyDescent="0.2">
      <c r="B188" s="8"/>
    </row>
    <row r="189" spans="2:2" x14ac:dyDescent="0.2">
      <c r="B189" s="8"/>
    </row>
    <row r="190" spans="2:2" x14ac:dyDescent="0.2">
      <c r="B190" s="8"/>
    </row>
    <row r="191" spans="2:2" x14ac:dyDescent="0.2">
      <c r="B191" s="8"/>
    </row>
    <row r="192" spans="2:2" x14ac:dyDescent="0.2">
      <c r="B192" s="8"/>
    </row>
    <row r="193" spans="2:2" x14ac:dyDescent="0.2">
      <c r="B193" s="8"/>
    </row>
    <row r="194" spans="2:2" x14ac:dyDescent="0.2">
      <c r="B194" s="8"/>
    </row>
    <row r="195" spans="2:2" x14ac:dyDescent="0.2">
      <c r="B195" s="8"/>
    </row>
    <row r="196" spans="2:2" x14ac:dyDescent="0.2">
      <c r="B196" s="8"/>
    </row>
    <row r="197" spans="2:2" x14ac:dyDescent="0.2">
      <c r="B197" s="8"/>
    </row>
    <row r="198" spans="2:2" x14ac:dyDescent="0.2">
      <c r="B198" s="8"/>
    </row>
    <row r="199" spans="2:2" x14ac:dyDescent="0.2">
      <c r="B199" s="8"/>
    </row>
    <row r="200" spans="2:2" x14ac:dyDescent="0.2">
      <c r="B200" s="8"/>
    </row>
    <row r="201" spans="2:2" x14ac:dyDescent="0.2">
      <c r="B201" s="8"/>
    </row>
    <row r="202" spans="2:2" x14ac:dyDescent="0.2">
      <c r="B202" s="8"/>
    </row>
    <row r="203" spans="2:2" x14ac:dyDescent="0.2">
      <c r="B203" s="8"/>
    </row>
    <row r="204" spans="2:2" x14ac:dyDescent="0.2">
      <c r="B204" s="8"/>
    </row>
    <row r="205" spans="2:2" x14ac:dyDescent="0.2">
      <c r="B205" s="8"/>
    </row>
    <row r="206" spans="2:2" x14ac:dyDescent="0.2">
      <c r="B206" s="8"/>
    </row>
    <row r="207" spans="2:2" x14ac:dyDescent="0.2">
      <c r="B207" s="8"/>
    </row>
    <row r="208" spans="2:2" x14ac:dyDescent="0.2">
      <c r="B208" s="8"/>
    </row>
    <row r="209" spans="2:2" x14ac:dyDescent="0.2">
      <c r="B209" s="8"/>
    </row>
    <row r="210" spans="2:2" x14ac:dyDescent="0.2">
      <c r="B210" s="8"/>
    </row>
    <row r="211" spans="2:2" x14ac:dyDescent="0.2">
      <c r="B211" s="8"/>
    </row>
    <row r="212" spans="2:2" x14ac:dyDescent="0.2">
      <c r="B212" s="8"/>
    </row>
    <row r="213" spans="2:2" x14ac:dyDescent="0.2">
      <c r="B213" s="8"/>
    </row>
    <row r="214" spans="2:2" x14ac:dyDescent="0.2">
      <c r="B214" s="8"/>
    </row>
    <row r="215" spans="2:2" x14ac:dyDescent="0.2">
      <c r="B215" s="8"/>
    </row>
    <row r="216" spans="2:2" x14ac:dyDescent="0.2">
      <c r="B216" s="8"/>
    </row>
  </sheetData>
  <mergeCells count="1">
    <mergeCell ref="H1:I1"/>
  </mergeCells>
  <hyperlinks>
    <hyperlink ref="H1:I1" location="Index!A1" display="Regresar al Índice" xr:uid="{00000000-0004-0000-6600-000000000000}"/>
  </hyperlinks>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148"/>
  <dimension ref="A1:K216"/>
  <sheetViews>
    <sheetView topLeftCell="B1" zoomScaleNormal="100" workbookViewId="0">
      <selection activeCell="A2" sqref="A2"/>
    </sheetView>
  </sheetViews>
  <sheetFormatPr baseColWidth="10" defaultColWidth="11.42578125" defaultRowHeight="12.75" x14ac:dyDescent="0.2"/>
  <cols>
    <col min="1" max="1" width="37" style="29" customWidth="1"/>
    <col min="2" max="3" width="11.42578125" style="29"/>
    <col min="4" max="4" width="12.28515625" style="29" customWidth="1"/>
    <col min="5" max="16384" width="11.42578125" style="29"/>
  </cols>
  <sheetData>
    <row r="1" spans="1:11" x14ac:dyDescent="0.2">
      <c r="A1" s="107" t="s">
        <v>1752</v>
      </c>
      <c r="H1" s="409" t="s">
        <v>38</v>
      </c>
      <c r="I1" s="409"/>
      <c r="J1" s="436"/>
      <c r="K1" s="436"/>
    </row>
    <row r="2" spans="1:11" x14ac:dyDescent="0.2">
      <c r="A2" s="238" t="s">
        <v>152</v>
      </c>
    </row>
    <row r="5" spans="1:11" x14ac:dyDescent="0.2">
      <c r="B5" s="8"/>
    </row>
    <row r="6" spans="1:11" x14ac:dyDescent="0.2">
      <c r="A6" s="238" t="s">
        <v>294</v>
      </c>
      <c r="B6" s="11" t="s">
        <v>290</v>
      </c>
      <c r="C6" s="238" t="s">
        <v>291</v>
      </c>
    </row>
    <row r="7" spans="1:11" x14ac:dyDescent="0.2">
      <c r="A7" s="238" t="str">
        <f>'F64'!B17</f>
        <v>Agricultura, Ganadería, Silvicultura y Pesca</v>
      </c>
      <c r="B7" s="276">
        <f>'F64'!C17</f>
        <v>7.5210004961420676E-2</v>
      </c>
      <c r="C7" s="276">
        <f>'F64'!D17</f>
        <v>4.8116968091726074E-2</v>
      </c>
      <c r="E7" s="47" t="s">
        <v>634</v>
      </c>
    </row>
    <row r="8" spans="1:11" x14ac:dyDescent="0.2">
      <c r="A8" s="238" t="str">
        <f>'F64'!B18</f>
        <v>Comercio</v>
      </c>
      <c r="B8" s="276">
        <f>'F64'!C18</f>
        <v>0.19648936716223844</v>
      </c>
      <c r="C8" s="276">
        <f>'F64'!D18</f>
        <v>0.2138431349379446</v>
      </c>
    </row>
    <row r="9" spans="1:11" x14ac:dyDescent="0.2">
      <c r="A9" s="238" t="str">
        <f>'F64'!B19</f>
        <v>Construcción</v>
      </c>
      <c r="B9" s="276">
        <f>'F64'!C19</f>
        <v>0.10855417358129031</v>
      </c>
      <c r="C9" s="276">
        <f>'F64'!D19</f>
        <v>2.9788849514581415E-2</v>
      </c>
    </row>
    <row r="10" spans="1:11" x14ac:dyDescent="0.2">
      <c r="A10" s="238" t="str">
        <f>'F64'!B20</f>
        <v>Ind. Elec. y Captación de Agua Potable</v>
      </c>
      <c r="B10" s="276">
        <f>'F64'!C20</f>
        <v>6.4199072727583791E-3</v>
      </c>
      <c r="C10" s="276">
        <f>'F64'!D20</f>
        <v>3.0999410432948375E-3</v>
      </c>
    </row>
    <row r="11" spans="1:11" x14ac:dyDescent="0.2">
      <c r="A11" s="238" t="str">
        <f>'F64'!B21</f>
        <v>Industria de Transformación</v>
      </c>
      <c r="B11" s="276">
        <f>'F64'!C21</f>
        <v>0.25987579339959965</v>
      </c>
      <c r="C11" s="276">
        <f>'F64'!D21</f>
        <v>0.26882749066937861</v>
      </c>
    </row>
    <row r="12" spans="1:11" x14ac:dyDescent="0.2">
      <c r="A12" s="238" t="str">
        <f>'F64'!B22</f>
        <v>Industrias Extractivas</v>
      </c>
      <c r="B12" s="276">
        <f>'F64'!C22</f>
        <v>1.9229782210740619E-3</v>
      </c>
      <c r="C12" s="276">
        <f>'F64'!D22</f>
        <v>4.8397295282583635E-4</v>
      </c>
    </row>
    <row r="13" spans="1:11" x14ac:dyDescent="0.2">
      <c r="A13" s="238" t="str">
        <f>'F64'!B23</f>
        <v>Servicios</v>
      </c>
      <c r="B13" s="276">
        <f>'F64'!C23</f>
        <v>0.28467434261176028</v>
      </c>
      <c r="C13" s="276">
        <f>'F64'!D23</f>
        <v>0.40259007239481132</v>
      </c>
    </row>
    <row r="14" spans="1:11" x14ac:dyDescent="0.2">
      <c r="A14" s="238" t="str">
        <f>'F64'!B24</f>
        <v>Transporte y Comunicaciones</v>
      </c>
      <c r="B14" s="276">
        <f>'F64'!C24</f>
        <v>6.6853432789858169E-2</v>
      </c>
      <c r="C14" s="276">
        <f>'F64'!D24</f>
        <v>3.3249570395437328E-2</v>
      </c>
    </row>
    <row r="15" spans="1:11" x14ac:dyDescent="0.2">
      <c r="A15" s="238" t="s">
        <v>53</v>
      </c>
      <c r="B15" s="11">
        <f>SUM(B7:B14)</f>
        <v>1</v>
      </c>
      <c r="C15" s="46">
        <f>SUM(C7:C14)</f>
        <v>1.0000000000000002</v>
      </c>
    </row>
    <row r="16" spans="1:11" x14ac:dyDescent="0.2">
      <c r="B16" s="8"/>
    </row>
    <row r="17" spans="2:3" x14ac:dyDescent="0.2">
      <c r="B17" s="8"/>
    </row>
    <row r="18" spans="2:3" x14ac:dyDescent="0.2">
      <c r="B18" s="8"/>
      <c r="C18" s="48"/>
    </row>
    <row r="19" spans="2:3" x14ac:dyDescent="0.2">
      <c r="B19" s="8"/>
    </row>
    <row r="20" spans="2:3" x14ac:dyDescent="0.2">
      <c r="B20" s="8"/>
    </row>
    <row r="21" spans="2:3" x14ac:dyDescent="0.2">
      <c r="B21" s="8"/>
    </row>
    <row r="22" spans="2:3" x14ac:dyDescent="0.2">
      <c r="B22" s="8"/>
    </row>
    <row r="23" spans="2:3" x14ac:dyDescent="0.2">
      <c r="B23" s="8"/>
    </row>
    <row r="24" spans="2:3" x14ac:dyDescent="0.2">
      <c r="B24" s="8"/>
    </row>
    <row r="25" spans="2:3" x14ac:dyDescent="0.2">
      <c r="B25" s="8"/>
    </row>
    <row r="26" spans="2:3" x14ac:dyDescent="0.2">
      <c r="B26" s="8"/>
    </row>
    <row r="27" spans="2:3" x14ac:dyDescent="0.2">
      <c r="B27" s="8"/>
    </row>
    <row r="28" spans="2:3" x14ac:dyDescent="0.2">
      <c r="B28" s="8"/>
    </row>
    <row r="29" spans="2:3" x14ac:dyDescent="0.2">
      <c r="B29" s="8"/>
    </row>
    <row r="30" spans="2:3" x14ac:dyDescent="0.2">
      <c r="B30" s="8"/>
    </row>
    <row r="31" spans="2:3" x14ac:dyDescent="0.2">
      <c r="B31" s="8"/>
    </row>
    <row r="32" spans="2:3" x14ac:dyDescent="0.2">
      <c r="B32" s="8"/>
    </row>
    <row r="33" spans="2:2" x14ac:dyDescent="0.2">
      <c r="B33" s="8"/>
    </row>
    <row r="34" spans="2:2" x14ac:dyDescent="0.2">
      <c r="B34" s="8"/>
    </row>
    <row r="35" spans="2:2" x14ac:dyDescent="0.2">
      <c r="B35" s="8"/>
    </row>
    <row r="36" spans="2:2" x14ac:dyDescent="0.2">
      <c r="B36" s="8"/>
    </row>
    <row r="37" spans="2:2" x14ac:dyDescent="0.2">
      <c r="B37" s="8"/>
    </row>
    <row r="38" spans="2:2" x14ac:dyDescent="0.2">
      <c r="B38" s="8"/>
    </row>
    <row r="39" spans="2:2" x14ac:dyDescent="0.2">
      <c r="B39" s="8"/>
    </row>
    <row r="40" spans="2:2" x14ac:dyDescent="0.2">
      <c r="B40" s="8"/>
    </row>
    <row r="41" spans="2:2" x14ac:dyDescent="0.2">
      <c r="B41" s="8"/>
    </row>
    <row r="42" spans="2:2" x14ac:dyDescent="0.2">
      <c r="B42" s="8"/>
    </row>
    <row r="43" spans="2:2" x14ac:dyDescent="0.2">
      <c r="B43" s="8"/>
    </row>
    <row r="44" spans="2:2" x14ac:dyDescent="0.2">
      <c r="B44" s="8"/>
    </row>
    <row r="45" spans="2:2" x14ac:dyDescent="0.2">
      <c r="B45" s="8"/>
    </row>
    <row r="46" spans="2:2" x14ac:dyDescent="0.2">
      <c r="B46" s="8"/>
    </row>
    <row r="47" spans="2:2" x14ac:dyDescent="0.2">
      <c r="B47" s="8"/>
    </row>
    <row r="48" spans="2:2" x14ac:dyDescent="0.2">
      <c r="B48" s="8"/>
    </row>
    <row r="49" spans="2:2" x14ac:dyDescent="0.2">
      <c r="B49" s="8"/>
    </row>
    <row r="50" spans="2:2" x14ac:dyDescent="0.2">
      <c r="B50" s="8"/>
    </row>
    <row r="51" spans="2:2" x14ac:dyDescent="0.2">
      <c r="B51" s="8"/>
    </row>
    <row r="52" spans="2:2" x14ac:dyDescent="0.2">
      <c r="B52" s="8"/>
    </row>
    <row r="53" spans="2:2" x14ac:dyDescent="0.2">
      <c r="B53" s="8"/>
    </row>
    <row r="54" spans="2:2" x14ac:dyDescent="0.2">
      <c r="B54" s="8"/>
    </row>
    <row r="55" spans="2:2" x14ac:dyDescent="0.2">
      <c r="B55" s="8"/>
    </row>
    <row r="56" spans="2:2" x14ac:dyDescent="0.2">
      <c r="B56" s="8"/>
    </row>
    <row r="57" spans="2:2" x14ac:dyDescent="0.2">
      <c r="B57" s="8"/>
    </row>
    <row r="58" spans="2:2" x14ac:dyDescent="0.2">
      <c r="B58" s="8"/>
    </row>
    <row r="59" spans="2:2" x14ac:dyDescent="0.2">
      <c r="B59" s="8"/>
    </row>
    <row r="60" spans="2:2" x14ac:dyDescent="0.2">
      <c r="B60" s="8"/>
    </row>
    <row r="61" spans="2:2" x14ac:dyDescent="0.2">
      <c r="B61" s="8"/>
    </row>
    <row r="62" spans="2:2" x14ac:dyDescent="0.2">
      <c r="B62" s="8"/>
    </row>
    <row r="63" spans="2:2" x14ac:dyDescent="0.2">
      <c r="B63" s="8"/>
    </row>
    <row r="64" spans="2:2" x14ac:dyDescent="0.2">
      <c r="B64" s="8"/>
    </row>
    <row r="65" spans="2:2" x14ac:dyDescent="0.2">
      <c r="B65" s="8"/>
    </row>
    <row r="66" spans="2:2" x14ac:dyDescent="0.2">
      <c r="B66" s="8"/>
    </row>
    <row r="67" spans="2:2" x14ac:dyDescent="0.2">
      <c r="B67" s="8"/>
    </row>
    <row r="68" spans="2:2" x14ac:dyDescent="0.2">
      <c r="B68" s="8"/>
    </row>
    <row r="69" spans="2:2" x14ac:dyDescent="0.2">
      <c r="B69" s="8"/>
    </row>
    <row r="70" spans="2:2" x14ac:dyDescent="0.2">
      <c r="B70" s="8"/>
    </row>
    <row r="71" spans="2:2" x14ac:dyDescent="0.2">
      <c r="B71" s="8"/>
    </row>
    <row r="72" spans="2:2" x14ac:dyDescent="0.2">
      <c r="B72" s="8"/>
    </row>
    <row r="73" spans="2:2" x14ac:dyDescent="0.2">
      <c r="B73" s="8"/>
    </row>
    <row r="74" spans="2:2" x14ac:dyDescent="0.2">
      <c r="B74" s="8"/>
    </row>
    <row r="75" spans="2:2" x14ac:dyDescent="0.2">
      <c r="B75" s="8"/>
    </row>
    <row r="76" spans="2:2" x14ac:dyDescent="0.2">
      <c r="B76" s="8"/>
    </row>
    <row r="77" spans="2:2" x14ac:dyDescent="0.2">
      <c r="B77" s="8"/>
    </row>
    <row r="78" spans="2:2" x14ac:dyDescent="0.2">
      <c r="B78" s="8"/>
    </row>
    <row r="79" spans="2:2" x14ac:dyDescent="0.2">
      <c r="B79" s="8"/>
    </row>
    <row r="80" spans="2:2" x14ac:dyDescent="0.2">
      <c r="B80" s="8"/>
    </row>
    <row r="81" spans="2:2" x14ac:dyDescent="0.2">
      <c r="B81" s="8"/>
    </row>
    <row r="82" spans="2:2" x14ac:dyDescent="0.2">
      <c r="B82" s="8"/>
    </row>
    <row r="83" spans="2:2" x14ac:dyDescent="0.2">
      <c r="B83" s="8"/>
    </row>
    <row r="84" spans="2:2" x14ac:dyDescent="0.2">
      <c r="B84" s="8"/>
    </row>
    <row r="85" spans="2:2" x14ac:dyDescent="0.2">
      <c r="B85" s="8"/>
    </row>
    <row r="86" spans="2:2" x14ac:dyDescent="0.2">
      <c r="B86" s="8"/>
    </row>
    <row r="87" spans="2:2" x14ac:dyDescent="0.2">
      <c r="B87" s="8"/>
    </row>
    <row r="88" spans="2:2" x14ac:dyDescent="0.2">
      <c r="B88" s="8"/>
    </row>
    <row r="89" spans="2:2" x14ac:dyDescent="0.2">
      <c r="B89" s="8"/>
    </row>
    <row r="90" spans="2:2" x14ac:dyDescent="0.2">
      <c r="B90" s="8"/>
    </row>
    <row r="91" spans="2:2" x14ac:dyDescent="0.2">
      <c r="B91" s="8"/>
    </row>
    <row r="92" spans="2:2" x14ac:dyDescent="0.2">
      <c r="B92" s="8"/>
    </row>
    <row r="93" spans="2:2" x14ac:dyDescent="0.2">
      <c r="B93" s="8"/>
    </row>
    <row r="94" spans="2:2" x14ac:dyDescent="0.2">
      <c r="B94" s="8"/>
    </row>
    <row r="95" spans="2:2" x14ac:dyDescent="0.2">
      <c r="B95" s="8"/>
    </row>
    <row r="96" spans="2:2" x14ac:dyDescent="0.2">
      <c r="B96" s="8"/>
    </row>
    <row r="97" spans="2:2" x14ac:dyDescent="0.2">
      <c r="B97" s="8"/>
    </row>
    <row r="98" spans="2:2" x14ac:dyDescent="0.2">
      <c r="B98" s="8"/>
    </row>
    <row r="99" spans="2:2" x14ac:dyDescent="0.2">
      <c r="B99" s="8"/>
    </row>
    <row r="100" spans="2:2" x14ac:dyDescent="0.2">
      <c r="B100" s="8"/>
    </row>
    <row r="101" spans="2:2" x14ac:dyDescent="0.2">
      <c r="B101" s="8"/>
    </row>
    <row r="102" spans="2:2" x14ac:dyDescent="0.2">
      <c r="B102" s="8"/>
    </row>
    <row r="103" spans="2:2" x14ac:dyDescent="0.2">
      <c r="B103" s="8"/>
    </row>
    <row r="104" spans="2:2" x14ac:dyDescent="0.2">
      <c r="B104" s="8"/>
    </row>
    <row r="105" spans="2:2" x14ac:dyDescent="0.2">
      <c r="B105" s="8"/>
    </row>
    <row r="106" spans="2:2" x14ac:dyDescent="0.2">
      <c r="B106" s="8"/>
    </row>
    <row r="107" spans="2:2" x14ac:dyDescent="0.2">
      <c r="B107" s="8"/>
    </row>
    <row r="108" spans="2:2" x14ac:dyDescent="0.2">
      <c r="B108" s="8"/>
    </row>
    <row r="109" spans="2:2" x14ac:dyDescent="0.2">
      <c r="B109" s="8"/>
    </row>
    <row r="110" spans="2:2" x14ac:dyDescent="0.2">
      <c r="B110" s="8"/>
    </row>
    <row r="111" spans="2:2" x14ac:dyDescent="0.2">
      <c r="B111" s="8"/>
    </row>
    <row r="112" spans="2:2" x14ac:dyDescent="0.2">
      <c r="B112" s="8"/>
    </row>
    <row r="113" spans="2:2" x14ac:dyDescent="0.2">
      <c r="B113" s="8"/>
    </row>
    <row r="114" spans="2:2" x14ac:dyDescent="0.2">
      <c r="B114" s="8"/>
    </row>
    <row r="115" spans="2:2" x14ac:dyDescent="0.2">
      <c r="B115" s="8"/>
    </row>
    <row r="116" spans="2:2" x14ac:dyDescent="0.2">
      <c r="B116" s="8"/>
    </row>
    <row r="117" spans="2:2" x14ac:dyDescent="0.2">
      <c r="B117" s="8"/>
    </row>
    <row r="118" spans="2:2" x14ac:dyDescent="0.2">
      <c r="B118" s="8"/>
    </row>
    <row r="119" spans="2:2" x14ac:dyDescent="0.2">
      <c r="B119" s="8"/>
    </row>
    <row r="120" spans="2:2" x14ac:dyDescent="0.2">
      <c r="B120" s="8"/>
    </row>
    <row r="121" spans="2:2" x14ac:dyDescent="0.2">
      <c r="B121" s="8"/>
    </row>
    <row r="122" spans="2:2" x14ac:dyDescent="0.2">
      <c r="B122" s="8"/>
    </row>
    <row r="123" spans="2:2" x14ac:dyDescent="0.2">
      <c r="B123" s="8"/>
    </row>
    <row r="124" spans="2:2" x14ac:dyDescent="0.2">
      <c r="B124" s="8"/>
    </row>
    <row r="125" spans="2:2" x14ac:dyDescent="0.2">
      <c r="B125" s="8"/>
    </row>
    <row r="126" spans="2:2" x14ac:dyDescent="0.2">
      <c r="B126" s="8"/>
    </row>
    <row r="127" spans="2:2" x14ac:dyDescent="0.2">
      <c r="B127" s="8"/>
    </row>
    <row r="128" spans="2:2" x14ac:dyDescent="0.2">
      <c r="B128" s="8"/>
    </row>
    <row r="129" spans="2:2" x14ac:dyDescent="0.2">
      <c r="B129" s="8"/>
    </row>
    <row r="130" spans="2:2" x14ac:dyDescent="0.2">
      <c r="B130" s="8"/>
    </row>
    <row r="131" spans="2:2" x14ac:dyDescent="0.2">
      <c r="B131" s="8"/>
    </row>
    <row r="132" spans="2:2" x14ac:dyDescent="0.2">
      <c r="B132" s="8"/>
    </row>
    <row r="133" spans="2:2" x14ac:dyDescent="0.2">
      <c r="B133" s="8"/>
    </row>
    <row r="134" spans="2:2" x14ac:dyDescent="0.2">
      <c r="B134" s="8"/>
    </row>
    <row r="135" spans="2:2" x14ac:dyDescent="0.2">
      <c r="B135" s="8"/>
    </row>
    <row r="136" spans="2:2" x14ac:dyDescent="0.2">
      <c r="B136" s="8"/>
    </row>
    <row r="137" spans="2:2" x14ac:dyDescent="0.2">
      <c r="B137" s="8"/>
    </row>
    <row r="138" spans="2:2" x14ac:dyDescent="0.2">
      <c r="B138" s="8"/>
    </row>
    <row r="139" spans="2:2" x14ac:dyDescent="0.2">
      <c r="B139" s="8"/>
    </row>
    <row r="140" spans="2:2" x14ac:dyDescent="0.2">
      <c r="B140" s="8"/>
    </row>
    <row r="141" spans="2:2" x14ac:dyDescent="0.2">
      <c r="B141" s="8"/>
    </row>
    <row r="142" spans="2:2" x14ac:dyDescent="0.2">
      <c r="B142" s="8"/>
    </row>
    <row r="143" spans="2:2" x14ac:dyDescent="0.2">
      <c r="B143" s="8"/>
    </row>
    <row r="144" spans="2:2" x14ac:dyDescent="0.2">
      <c r="B144" s="8"/>
    </row>
    <row r="145" spans="2:2" x14ac:dyDescent="0.2">
      <c r="B145" s="8"/>
    </row>
    <row r="146" spans="2:2" x14ac:dyDescent="0.2">
      <c r="B146" s="8"/>
    </row>
    <row r="147" spans="2:2" x14ac:dyDescent="0.2">
      <c r="B147" s="8"/>
    </row>
    <row r="148" spans="2:2" x14ac:dyDescent="0.2">
      <c r="B148" s="8"/>
    </row>
    <row r="149" spans="2:2" x14ac:dyDescent="0.2">
      <c r="B149" s="8"/>
    </row>
    <row r="150" spans="2:2" x14ac:dyDescent="0.2">
      <c r="B150" s="8"/>
    </row>
    <row r="151" spans="2:2" x14ac:dyDescent="0.2">
      <c r="B151" s="8"/>
    </row>
    <row r="152" spans="2:2" x14ac:dyDescent="0.2">
      <c r="B152" s="8"/>
    </row>
    <row r="153" spans="2:2" x14ac:dyDescent="0.2">
      <c r="B153" s="8"/>
    </row>
    <row r="154" spans="2:2" x14ac:dyDescent="0.2">
      <c r="B154" s="8"/>
    </row>
    <row r="155" spans="2:2" x14ac:dyDescent="0.2">
      <c r="B155" s="8"/>
    </row>
    <row r="156" spans="2:2" x14ac:dyDescent="0.2">
      <c r="B156" s="8"/>
    </row>
    <row r="157" spans="2:2" x14ac:dyDescent="0.2">
      <c r="B157" s="8"/>
    </row>
    <row r="158" spans="2:2" x14ac:dyDescent="0.2">
      <c r="B158" s="8"/>
    </row>
    <row r="159" spans="2:2" x14ac:dyDescent="0.2">
      <c r="B159" s="8"/>
    </row>
    <row r="160" spans="2:2" x14ac:dyDescent="0.2">
      <c r="B160" s="8"/>
    </row>
    <row r="161" spans="2:2" x14ac:dyDescent="0.2">
      <c r="B161" s="8"/>
    </row>
    <row r="162" spans="2:2" x14ac:dyDescent="0.2">
      <c r="B162" s="8"/>
    </row>
    <row r="163" spans="2:2" x14ac:dyDescent="0.2">
      <c r="B163" s="8"/>
    </row>
    <row r="164" spans="2:2" x14ac:dyDescent="0.2">
      <c r="B164" s="8"/>
    </row>
    <row r="165" spans="2:2" x14ac:dyDescent="0.2">
      <c r="B165" s="8"/>
    </row>
    <row r="166" spans="2:2" x14ac:dyDescent="0.2">
      <c r="B166" s="8"/>
    </row>
    <row r="167" spans="2:2" x14ac:dyDescent="0.2">
      <c r="B167" s="8"/>
    </row>
    <row r="168" spans="2:2" x14ac:dyDescent="0.2">
      <c r="B168" s="8"/>
    </row>
    <row r="169" spans="2:2" x14ac:dyDescent="0.2">
      <c r="B169" s="8"/>
    </row>
    <row r="170" spans="2:2" x14ac:dyDescent="0.2">
      <c r="B170" s="8"/>
    </row>
    <row r="171" spans="2:2" x14ac:dyDescent="0.2">
      <c r="B171" s="8"/>
    </row>
    <row r="172" spans="2:2" x14ac:dyDescent="0.2">
      <c r="B172" s="8"/>
    </row>
    <row r="173" spans="2:2" x14ac:dyDescent="0.2">
      <c r="B173" s="8"/>
    </row>
    <row r="174" spans="2:2" x14ac:dyDescent="0.2">
      <c r="B174" s="8"/>
    </row>
    <row r="175" spans="2:2" x14ac:dyDescent="0.2">
      <c r="B175" s="8"/>
    </row>
    <row r="176" spans="2:2" x14ac:dyDescent="0.2">
      <c r="B176" s="8"/>
    </row>
    <row r="177" spans="2:2" x14ac:dyDescent="0.2">
      <c r="B177" s="8"/>
    </row>
    <row r="178" spans="2:2" x14ac:dyDescent="0.2">
      <c r="B178" s="8"/>
    </row>
    <row r="179" spans="2:2" x14ac:dyDescent="0.2">
      <c r="B179" s="8"/>
    </row>
    <row r="180" spans="2:2" x14ac:dyDescent="0.2">
      <c r="B180" s="8"/>
    </row>
    <row r="181" spans="2:2" x14ac:dyDescent="0.2">
      <c r="B181" s="8"/>
    </row>
    <row r="182" spans="2:2" x14ac:dyDescent="0.2">
      <c r="B182" s="8"/>
    </row>
    <row r="183" spans="2:2" x14ac:dyDescent="0.2">
      <c r="B183" s="8"/>
    </row>
    <row r="184" spans="2:2" x14ac:dyDescent="0.2">
      <c r="B184" s="8"/>
    </row>
    <row r="185" spans="2:2" x14ac:dyDescent="0.2">
      <c r="B185" s="8"/>
    </row>
    <row r="186" spans="2:2" x14ac:dyDescent="0.2">
      <c r="B186" s="8"/>
    </row>
    <row r="187" spans="2:2" x14ac:dyDescent="0.2">
      <c r="B187" s="8"/>
    </row>
    <row r="188" spans="2:2" x14ac:dyDescent="0.2">
      <c r="B188" s="8"/>
    </row>
    <row r="189" spans="2:2" x14ac:dyDescent="0.2">
      <c r="B189" s="8"/>
    </row>
    <row r="190" spans="2:2" x14ac:dyDescent="0.2">
      <c r="B190" s="8"/>
    </row>
    <row r="191" spans="2:2" x14ac:dyDescent="0.2">
      <c r="B191" s="8"/>
    </row>
    <row r="192" spans="2:2" x14ac:dyDescent="0.2">
      <c r="B192" s="8"/>
    </row>
    <row r="193" spans="2:2" x14ac:dyDescent="0.2">
      <c r="B193" s="8"/>
    </row>
    <row r="194" spans="2:2" x14ac:dyDescent="0.2">
      <c r="B194" s="8"/>
    </row>
    <row r="195" spans="2:2" x14ac:dyDescent="0.2">
      <c r="B195" s="8"/>
    </row>
    <row r="196" spans="2:2" x14ac:dyDescent="0.2">
      <c r="B196" s="8"/>
    </row>
    <row r="197" spans="2:2" x14ac:dyDescent="0.2">
      <c r="B197" s="8"/>
    </row>
    <row r="198" spans="2:2" x14ac:dyDescent="0.2">
      <c r="B198" s="8"/>
    </row>
    <row r="199" spans="2:2" x14ac:dyDescent="0.2">
      <c r="B199" s="8"/>
    </row>
    <row r="200" spans="2:2" x14ac:dyDescent="0.2">
      <c r="B200" s="8"/>
    </row>
    <row r="201" spans="2:2" x14ac:dyDescent="0.2">
      <c r="B201" s="8"/>
    </row>
    <row r="202" spans="2:2" x14ac:dyDescent="0.2">
      <c r="B202" s="8"/>
    </row>
    <row r="203" spans="2:2" x14ac:dyDescent="0.2">
      <c r="B203" s="8"/>
    </row>
    <row r="204" spans="2:2" x14ac:dyDescent="0.2">
      <c r="B204" s="8"/>
    </row>
    <row r="205" spans="2:2" x14ac:dyDescent="0.2">
      <c r="B205" s="8"/>
    </row>
    <row r="206" spans="2:2" x14ac:dyDescent="0.2">
      <c r="B206" s="8"/>
    </row>
    <row r="207" spans="2:2" x14ac:dyDescent="0.2">
      <c r="B207" s="8"/>
    </row>
    <row r="208" spans="2:2" x14ac:dyDescent="0.2">
      <c r="B208" s="8"/>
    </row>
    <row r="209" spans="2:2" x14ac:dyDescent="0.2">
      <c r="B209" s="8"/>
    </row>
    <row r="210" spans="2:2" x14ac:dyDescent="0.2">
      <c r="B210" s="8"/>
    </row>
    <row r="211" spans="2:2" x14ac:dyDescent="0.2">
      <c r="B211" s="8"/>
    </row>
    <row r="212" spans="2:2" x14ac:dyDescent="0.2">
      <c r="B212" s="8"/>
    </row>
    <row r="213" spans="2:2" x14ac:dyDescent="0.2">
      <c r="B213" s="8"/>
    </row>
    <row r="214" spans="2:2" x14ac:dyDescent="0.2">
      <c r="B214" s="8"/>
    </row>
    <row r="215" spans="2:2" x14ac:dyDescent="0.2">
      <c r="B215" s="8"/>
    </row>
    <row r="216" spans="2:2" x14ac:dyDescent="0.2">
      <c r="B216" s="8"/>
    </row>
  </sheetData>
  <mergeCells count="2">
    <mergeCell ref="H1:I1"/>
    <mergeCell ref="J1:K1"/>
  </mergeCells>
  <hyperlinks>
    <hyperlink ref="H1:I1" location="Index!A1" display="Regresar al Índice" xr:uid="{00000000-0004-0000-6700-000000000000}"/>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149"/>
  <dimension ref="A1:K216"/>
  <sheetViews>
    <sheetView topLeftCell="F1" zoomScaleNormal="100" workbookViewId="0">
      <selection activeCell="A2" sqref="A2"/>
    </sheetView>
  </sheetViews>
  <sheetFormatPr baseColWidth="10" defaultColWidth="10.85546875" defaultRowHeight="12.75" x14ac:dyDescent="0.2"/>
  <cols>
    <col min="1" max="1" width="10.85546875" style="268"/>
    <col min="2" max="2" width="44.7109375" style="39" customWidth="1"/>
    <col min="3" max="4" width="13.28515625" style="268" customWidth="1"/>
    <col min="5" max="5" width="11.140625" style="268" bestFit="1" customWidth="1"/>
    <col min="6" max="6" width="13.28515625" style="268" bestFit="1" customWidth="1"/>
    <col min="7" max="16384" width="10.85546875" style="268"/>
  </cols>
  <sheetData>
    <row r="1" spans="1:11" x14ac:dyDescent="0.2">
      <c r="A1" s="107" t="s">
        <v>1753</v>
      </c>
      <c r="H1" s="409" t="s">
        <v>38</v>
      </c>
      <c r="I1" s="409"/>
      <c r="J1" s="436"/>
      <c r="K1" s="436"/>
    </row>
    <row r="2" spans="1:11" x14ac:dyDescent="0.2">
      <c r="A2" s="238" t="s">
        <v>278</v>
      </c>
    </row>
    <row r="3" spans="1:11" x14ac:dyDescent="0.2">
      <c r="A3" s="238"/>
    </row>
    <row r="4" spans="1:11" ht="47.25" customHeight="1" thickBot="1" x14ac:dyDescent="0.25">
      <c r="B4" s="108" t="s">
        <v>292</v>
      </c>
      <c r="C4" s="109" t="s">
        <v>1246</v>
      </c>
      <c r="D4" s="109" t="s">
        <v>1282</v>
      </c>
      <c r="E4" s="108" t="s">
        <v>34</v>
      </c>
      <c r="F4" s="108" t="s">
        <v>280</v>
      </c>
    </row>
    <row r="5" spans="1:11" ht="17.850000000000001" customHeight="1" thickBot="1" x14ac:dyDescent="0.25">
      <c r="B5" s="118" t="s">
        <v>1174</v>
      </c>
      <c r="C5" s="200">
        <v>34</v>
      </c>
      <c r="D5" s="200">
        <v>34</v>
      </c>
      <c r="E5" s="200">
        <v>0</v>
      </c>
      <c r="F5" s="198">
        <v>0</v>
      </c>
      <c r="H5" s="40"/>
    </row>
    <row r="6" spans="1:11" ht="17.850000000000001" customHeight="1" thickBot="1" x14ac:dyDescent="0.25">
      <c r="B6" s="118" t="s">
        <v>1175</v>
      </c>
      <c r="C6" s="197">
        <v>47444</v>
      </c>
      <c r="D6" s="197">
        <v>48393</v>
      </c>
      <c r="E6" s="200">
        <v>949</v>
      </c>
      <c r="F6" s="198">
        <v>0.02</v>
      </c>
    </row>
    <row r="7" spans="1:11" ht="17.850000000000001" customHeight="1" thickBot="1" x14ac:dyDescent="0.25">
      <c r="B7" s="118" t="s">
        <v>1176</v>
      </c>
      <c r="C7" s="197">
        <v>237417</v>
      </c>
      <c r="D7" s="197">
        <v>239602</v>
      </c>
      <c r="E7" s="197">
        <v>2185</v>
      </c>
      <c r="F7" s="198">
        <v>9.1999999999999998E-3</v>
      </c>
    </row>
    <row r="8" spans="1:11" ht="17.850000000000001" customHeight="1" thickBot="1" x14ac:dyDescent="0.25">
      <c r="B8" s="118" t="s">
        <v>1177</v>
      </c>
      <c r="C8" s="197">
        <v>307712</v>
      </c>
      <c r="D8" s="197">
        <v>309427</v>
      </c>
      <c r="E8" s="197">
        <v>1715</v>
      </c>
      <c r="F8" s="198">
        <v>5.5999999999999999E-3</v>
      </c>
    </row>
    <row r="9" spans="1:11" ht="17.850000000000001" customHeight="1" thickBot="1" x14ac:dyDescent="0.25">
      <c r="B9" s="118" t="s">
        <v>1178</v>
      </c>
      <c r="C9" s="197">
        <v>297982</v>
      </c>
      <c r="D9" s="197">
        <v>299641</v>
      </c>
      <c r="E9" s="197">
        <v>1659</v>
      </c>
      <c r="F9" s="198">
        <v>5.5999999999999999E-3</v>
      </c>
    </row>
    <row r="10" spans="1:11" ht="17.850000000000001" customHeight="1" thickBot="1" x14ac:dyDescent="0.25">
      <c r="B10" s="118" t="s">
        <v>1179</v>
      </c>
      <c r="C10" s="197">
        <v>264970</v>
      </c>
      <c r="D10" s="197">
        <v>266303</v>
      </c>
      <c r="E10" s="197">
        <v>1333</v>
      </c>
      <c r="F10" s="198">
        <v>5.0000000000000001E-3</v>
      </c>
    </row>
    <row r="11" spans="1:11" ht="17.850000000000001" customHeight="1" thickBot="1" x14ac:dyDescent="0.25">
      <c r="B11" s="118" t="s">
        <v>1180</v>
      </c>
      <c r="C11" s="197">
        <v>234782</v>
      </c>
      <c r="D11" s="197">
        <v>236108</v>
      </c>
      <c r="E11" s="197">
        <v>1326</v>
      </c>
      <c r="F11" s="198">
        <v>5.5999999999999999E-3</v>
      </c>
    </row>
    <row r="12" spans="1:11" ht="17.850000000000001" customHeight="1" thickBot="1" x14ac:dyDescent="0.25">
      <c r="B12" s="118" t="s">
        <v>1181</v>
      </c>
      <c r="C12" s="197">
        <v>205910</v>
      </c>
      <c r="D12" s="197">
        <v>207013</v>
      </c>
      <c r="E12" s="197">
        <v>1103</v>
      </c>
      <c r="F12" s="198">
        <v>5.4000000000000003E-3</v>
      </c>
    </row>
    <row r="13" spans="1:11" ht="17.850000000000001" customHeight="1" thickBot="1" x14ac:dyDescent="0.25">
      <c r="B13" s="118" t="s">
        <v>768</v>
      </c>
      <c r="C13" s="197">
        <v>355005</v>
      </c>
      <c r="D13" s="197">
        <v>357998</v>
      </c>
      <c r="E13" s="197">
        <v>2993</v>
      </c>
      <c r="F13" s="198">
        <v>8.3999999999999995E-3</v>
      </c>
    </row>
    <row r="14" spans="1:11" ht="17.850000000000001" customHeight="1" thickBot="1" x14ac:dyDescent="0.25">
      <c r="B14" s="110" t="s">
        <v>53</v>
      </c>
      <c r="C14" s="111">
        <f>SUM(C5:C13)</f>
        <v>1951256</v>
      </c>
      <c r="D14" s="111">
        <f>SUM(D5:D13)</f>
        <v>1964519</v>
      </c>
      <c r="E14" s="112">
        <f>D14-C14</f>
        <v>13263</v>
      </c>
      <c r="F14" s="113">
        <f>D14/C14-1</f>
        <v>6.7971603931007429E-3</v>
      </c>
    </row>
    <row r="15" spans="1:11" x14ac:dyDescent="0.2">
      <c r="B15" s="8"/>
    </row>
    <row r="16" spans="1:11" x14ac:dyDescent="0.2">
      <c r="B16" s="8"/>
    </row>
    <row r="17" spans="2:6" ht="38.25" x14ac:dyDescent="0.2">
      <c r="B17" s="139" t="s">
        <v>292</v>
      </c>
      <c r="C17" s="140" t="s">
        <v>293</v>
      </c>
      <c r="D17" s="41"/>
      <c r="E17" s="42" t="s">
        <v>1174</v>
      </c>
      <c r="F17" s="42">
        <v>34</v>
      </c>
    </row>
    <row r="18" spans="2:6" x14ac:dyDescent="0.2">
      <c r="B18" s="269" t="s">
        <v>1174</v>
      </c>
      <c r="C18" s="270">
        <f>D5/$D$14</f>
        <v>1.7307035462624694E-5</v>
      </c>
      <c r="D18" s="271"/>
      <c r="E18" s="272" t="s">
        <v>1175</v>
      </c>
      <c r="F18" s="273">
        <v>48393</v>
      </c>
    </row>
    <row r="19" spans="2:6" x14ac:dyDescent="0.2">
      <c r="B19" s="269" t="s">
        <v>1175</v>
      </c>
      <c r="C19" s="270">
        <f t="shared" ref="C19:C26" si="0">D6/$D$14</f>
        <v>2.4633510798317552E-2</v>
      </c>
      <c r="D19" s="274"/>
      <c r="E19" s="272" t="s">
        <v>1176</v>
      </c>
      <c r="F19" s="273">
        <v>239602</v>
      </c>
    </row>
    <row r="20" spans="2:6" x14ac:dyDescent="0.2">
      <c r="B20" s="269" t="s">
        <v>1176</v>
      </c>
      <c r="C20" s="270">
        <f t="shared" si="0"/>
        <v>0.12196471502693534</v>
      </c>
      <c r="D20" s="274"/>
      <c r="E20" s="272" t="s">
        <v>1177</v>
      </c>
      <c r="F20" s="273">
        <v>309427</v>
      </c>
    </row>
    <row r="21" spans="2:6" x14ac:dyDescent="0.2">
      <c r="B21" s="269" t="s">
        <v>1177</v>
      </c>
      <c r="C21" s="270">
        <f t="shared" si="0"/>
        <v>0.15750776653216386</v>
      </c>
      <c r="D21" s="274"/>
      <c r="E21" s="272" t="s">
        <v>1178</v>
      </c>
      <c r="F21" s="273">
        <v>299641</v>
      </c>
    </row>
    <row r="22" spans="2:6" x14ac:dyDescent="0.2">
      <c r="B22" s="269" t="s">
        <v>1178</v>
      </c>
      <c r="C22" s="270">
        <f t="shared" si="0"/>
        <v>0.15252639450165664</v>
      </c>
      <c r="D22" s="274"/>
      <c r="E22" s="272" t="s">
        <v>1179</v>
      </c>
      <c r="F22" s="273">
        <v>266303</v>
      </c>
    </row>
    <row r="23" spans="2:6" x14ac:dyDescent="0.2">
      <c r="B23" s="269" t="s">
        <v>1179</v>
      </c>
      <c r="C23" s="270">
        <f t="shared" si="0"/>
        <v>0.13555633720009835</v>
      </c>
      <c r="D23" s="274"/>
      <c r="E23" s="272" t="s">
        <v>1180</v>
      </c>
      <c r="F23" s="273">
        <v>236108</v>
      </c>
    </row>
    <row r="24" spans="2:6" x14ac:dyDescent="0.2">
      <c r="B24" s="269" t="s">
        <v>1180</v>
      </c>
      <c r="C24" s="270">
        <f t="shared" si="0"/>
        <v>0.12018616261792327</v>
      </c>
      <c r="D24" s="274"/>
      <c r="E24" s="272" t="s">
        <v>1181</v>
      </c>
      <c r="F24" s="273">
        <v>207013</v>
      </c>
    </row>
    <row r="25" spans="2:6" x14ac:dyDescent="0.2">
      <c r="B25" s="269" t="s">
        <v>1181</v>
      </c>
      <c r="C25" s="270">
        <f t="shared" si="0"/>
        <v>0.10537592153600958</v>
      </c>
      <c r="D25" s="274"/>
      <c r="E25" s="272" t="s">
        <v>768</v>
      </c>
      <c r="F25" s="273">
        <v>357998</v>
      </c>
    </row>
    <row r="26" spans="2:6" x14ac:dyDescent="0.2">
      <c r="B26" s="141" t="s">
        <v>768</v>
      </c>
      <c r="C26" s="270">
        <f t="shared" si="0"/>
        <v>0.18223188475143279</v>
      </c>
      <c r="D26" s="274"/>
      <c r="E26" s="272"/>
      <c r="F26" s="273"/>
    </row>
    <row r="27" spans="2:6" x14ac:dyDescent="0.2">
      <c r="B27" s="142" t="s">
        <v>53</v>
      </c>
      <c r="C27" s="143">
        <f>SUM(C18:C26)</f>
        <v>1</v>
      </c>
      <c r="D27" s="43"/>
      <c r="E27" s="44"/>
      <c r="F27" s="45"/>
    </row>
    <row r="28" spans="2:6" x14ac:dyDescent="0.2">
      <c r="B28" s="8"/>
    </row>
    <row r="29" spans="2:6" x14ac:dyDescent="0.2">
      <c r="B29" s="8"/>
      <c r="C29" s="275"/>
    </row>
    <row r="30" spans="2:6" x14ac:dyDescent="0.2">
      <c r="B30" s="8"/>
    </row>
    <row r="31" spans="2:6" x14ac:dyDescent="0.2">
      <c r="B31" s="8"/>
    </row>
    <row r="32" spans="2:6" x14ac:dyDescent="0.2">
      <c r="B32" s="8"/>
    </row>
    <row r="33" spans="2:2" x14ac:dyDescent="0.2">
      <c r="B33" s="8"/>
    </row>
    <row r="34" spans="2:2" x14ac:dyDescent="0.2">
      <c r="B34" s="8"/>
    </row>
    <row r="35" spans="2:2" x14ac:dyDescent="0.2">
      <c r="B35" s="8"/>
    </row>
    <row r="36" spans="2:2" x14ac:dyDescent="0.2">
      <c r="B36" s="8"/>
    </row>
    <row r="37" spans="2:2" x14ac:dyDescent="0.2">
      <c r="B37" s="8"/>
    </row>
    <row r="38" spans="2:2" x14ac:dyDescent="0.2">
      <c r="B38" s="8"/>
    </row>
    <row r="39" spans="2:2" x14ac:dyDescent="0.2">
      <c r="B39" s="8"/>
    </row>
    <row r="40" spans="2:2" x14ac:dyDescent="0.2">
      <c r="B40" s="8"/>
    </row>
    <row r="41" spans="2:2" x14ac:dyDescent="0.2">
      <c r="B41" s="8"/>
    </row>
    <row r="42" spans="2:2" x14ac:dyDescent="0.2">
      <c r="B42" s="8"/>
    </row>
    <row r="43" spans="2:2" x14ac:dyDescent="0.2">
      <c r="B43" s="8"/>
    </row>
    <row r="44" spans="2:2" x14ac:dyDescent="0.2">
      <c r="B44" s="8"/>
    </row>
    <row r="45" spans="2:2" x14ac:dyDescent="0.2">
      <c r="B45" s="8"/>
    </row>
    <row r="46" spans="2:2" x14ac:dyDescent="0.2">
      <c r="B46" s="8"/>
    </row>
    <row r="47" spans="2:2" x14ac:dyDescent="0.2">
      <c r="B47" s="8"/>
    </row>
    <row r="48" spans="2:2" x14ac:dyDescent="0.2">
      <c r="B48" s="8"/>
    </row>
    <row r="49" spans="2:2" x14ac:dyDescent="0.2">
      <c r="B49" s="8"/>
    </row>
    <row r="50" spans="2:2" x14ac:dyDescent="0.2">
      <c r="B50" s="8"/>
    </row>
    <row r="51" spans="2:2" x14ac:dyDescent="0.2">
      <c r="B51" s="8"/>
    </row>
    <row r="52" spans="2:2" x14ac:dyDescent="0.2">
      <c r="B52" s="8"/>
    </row>
    <row r="53" spans="2:2" x14ac:dyDescent="0.2">
      <c r="B53" s="8"/>
    </row>
    <row r="54" spans="2:2" x14ac:dyDescent="0.2">
      <c r="B54" s="8"/>
    </row>
    <row r="55" spans="2:2" x14ac:dyDescent="0.2">
      <c r="B55" s="8"/>
    </row>
    <row r="56" spans="2:2" x14ac:dyDescent="0.2">
      <c r="B56" s="8"/>
    </row>
    <row r="57" spans="2:2" x14ac:dyDescent="0.2">
      <c r="B57" s="8"/>
    </row>
    <row r="58" spans="2:2" x14ac:dyDescent="0.2">
      <c r="B58" s="8"/>
    </row>
    <row r="59" spans="2:2" x14ac:dyDescent="0.2">
      <c r="B59" s="8"/>
    </row>
    <row r="60" spans="2:2" x14ac:dyDescent="0.2">
      <c r="B60" s="8"/>
    </row>
    <row r="61" spans="2:2" x14ac:dyDescent="0.2">
      <c r="B61" s="8"/>
    </row>
    <row r="62" spans="2:2" x14ac:dyDescent="0.2">
      <c r="B62" s="8"/>
    </row>
    <row r="63" spans="2:2" x14ac:dyDescent="0.2">
      <c r="B63" s="8"/>
    </row>
    <row r="64" spans="2:2" x14ac:dyDescent="0.2">
      <c r="B64" s="8"/>
    </row>
    <row r="65" spans="2:2" x14ac:dyDescent="0.2">
      <c r="B65" s="8"/>
    </row>
    <row r="66" spans="2:2" x14ac:dyDescent="0.2">
      <c r="B66" s="8"/>
    </row>
    <row r="67" spans="2:2" x14ac:dyDescent="0.2">
      <c r="B67" s="8"/>
    </row>
    <row r="68" spans="2:2" x14ac:dyDescent="0.2">
      <c r="B68" s="8"/>
    </row>
    <row r="69" spans="2:2" x14ac:dyDescent="0.2">
      <c r="B69" s="8"/>
    </row>
    <row r="70" spans="2:2" x14ac:dyDescent="0.2">
      <c r="B70" s="8"/>
    </row>
    <row r="71" spans="2:2" x14ac:dyDescent="0.2">
      <c r="B71" s="8"/>
    </row>
    <row r="72" spans="2:2" x14ac:dyDescent="0.2">
      <c r="B72" s="8"/>
    </row>
    <row r="73" spans="2:2" x14ac:dyDescent="0.2">
      <c r="B73" s="8"/>
    </row>
    <row r="74" spans="2:2" x14ac:dyDescent="0.2">
      <c r="B74" s="8"/>
    </row>
    <row r="75" spans="2:2" x14ac:dyDescent="0.2">
      <c r="B75" s="8"/>
    </row>
    <row r="76" spans="2:2" x14ac:dyDescent="0.2">
      <c r="B76" s="8"/>
    </row>
    <row r="77" spans="2:2" x14ac:dyDescent="0.2">
      <c r="B77" s="8"/>
    </row>
    <row r="78" spans="2:2" x14ac:dyDescent="0.2">
      <c r="B78" s="8"/>
    </row>
    <row r="79" spans="2:2" x14ac:dyDescent="0.2">
      <c r="B79" s="8"/>
    </row>
    <row r="80" spans="2:2" x14ac:dyDescent="0.2">
      <c r="B80" s="8"/>
    </row>
    <row r="81" spans="2:2" x14ac:dyDescent="0.2">
      <c r="B81" s="8"/>
    </row>
    <row r="82" spans="2:2" x14ac:dyDescent="0.2">
      <c r="B82" s="8"/>
    </row>
    <row r="83" spans="2:2" x14ac:dyDescent="0.2">
      <c r="B83" s="8"/>
    </row>
    <row r="84" spans="2:2" x14ac:dyDescent="0.2">
      <c r="B84" s="8"/>
    </row>
    <row r="85" spans="2:2" x14ac:dyDescent="0.2">
      <c r="B85" s="8"/>
    </row>
    <row r="86" spans="2:2" x14ac:dyDescent="0.2">
      <c r="B86" s="8"/>
    </row>
    <row r="87" spans="2:2" x14ac:dyDescent="0.2">
      <c r="B87" s="8"/>
    </row>
    <row r="88" spans="2:2" x14ac:dyDescent="0.2">
      <c r="B88" s="8"/>
    </row>
    <row r="89" spans="2:2" x14ac:dyDescent="0.2">
      <c r="B89" s="8"/>
    </row>
    <row r="90" spans="2:2" x14ac:dyDescent="0.2">
      <c r="B90" s="8"/>
    </row>
    <row r="91" spans="2:2" x14ac:dyDescent="0.2">
      <c r="B91" s="8"/>
    </row>
    <row r="92" spans="2:2" x14ac:dyDescent="0.2">
      <c r="B92" s="8"/>
    </row>
    <row r="93" spans="2:2" x14ac:dyDescent="0.2">
      <c r="B93" s="8"/>
    </row>
    <row r="94" spans="2:2" x14ac:dyDescent="0.2">
      <c r="B94" s="8"/>
    </row>
    <row r="95" spans="2:2" x14ac:dyDescent="0.2">
      <c r="B95" s="8"/>
    </row>
    <row r="96" spans="2:2" x14ac:dyDescent="0.2">
      <c r="B96" s="8"/>
    </row>
    <row r="97" spans="2:2" x14ac:dyDescent="0.2">
      <c r="B97" s="8"/>
    </row>
    <row r="98" spans="2:2" x14ac:dyDescent="0.2">
      <c r="B98" s="8"/>
    </row>
    <row r="99" spans="2:2" x14ac:dyDescent="0.2">
      <c r="B99" s="8"/>
    </row>
    <row r="100" spans="2:2" x14ac:dyDescent="0.2">
      <c r="B100" s="8"/>
    </row>
    <row r="101" spans="2:2" x14ac:dyDescent="0.2">
      <c r="B101" s="8"/>
    </row>
    <row r="102" spans="2:2" x14ac:dyDescent="0.2">
      <c r="B102" s="8"/>
    </row>
    <row r="103" spans="2:2" x14ac:dyDescent="0.2">
      <c r="B103" s="8"/>
    </row>
    <row r="104" spans="2:2" x14ac:dyDescent="0.2">
      <c r="B104" s="8"/>
    </row>
    <row r="105" spans="2:2" x14ac:dyDescent="0.2">
      <c r="B105" s="8"/>
    </row>
    <row r="106" spans="2:2" x14ac:dyDescent="0.2">
      <c r="B106" s="8"/>
    </row>
    <row r="107" spans="2:2" x14ac:dyDescent="0.2">
      <c r="B107" s="8"/>
    </row>
    <row r="108" spans="2:2" x14ac:dyDescent="0.2">
      <c r="B108" s="8"/>
    </row>
    <row r="109" spans="2:2" x14ac:dyDescent="0.2">
      <c r="B109" s="8"/>
    </row>
    <row r="110" spans="2:2" x14ac:dyDescent="0.2">
      <c r="B110" s="8"/>
    </row>
    <row r="111" spans="2:2" x14ac:dyDescent="0.2">
      <c r="B111" s="8"/>
    </row>
    <row r="112" spans="2:2" x14ac:dyDescent="0.2">
      <c r="B112" s="8"/>
    </row>
    <row r="113" spans="2:2" x14ac:dyDescent="0.2">
      <c r="B113" s="8"/>
    </row>
    <row r="114" spans="2:2" x14ac:dyDescent="0.2">
      <c r="B114" s="8"/>
    </row>
    <row r="115" spans="2:2" x14ac:dyDescent="0.2">
      <c r="B115" s="8"/>
    </row>
    <row r="116" spans="2:2" x14ac:dyDescent="0.2">
      <c r="B116" s="8"/>
    </row>
    <row r="117" spans="2:2" x14ac:dyDescent="0.2">
      <c r="B117" s="8"/>
    </row>
    <row r="118" spans="2:2" x14ac:dyDescent="0.2">
      <c r="B118" s="8"/>
    </row>
    <row r="119" spans="2:2" x14ac:dyDescent="0.2">
      <c r="B119" s="8"/>
    </row>
    <row r="120" spans="2:2" x14ac:dyDescent="0.2">
      <c r="B120" s="8"/>
    </row>
    <row r="121" spans="2:2" x14ac:dyDescent="0.2">
      <c r="B121" s="8"/>
    </row>
    <row r="122" spans="2:2" x14ac:dyDescent="0.2">
      <c r="B122" s="8"/>
    </row>
    <row r="123" spans="2:2" x14ac:dyDescent="0.2">
      <c r="B123" s="8"/>
    </row>
    <row r="124" spans="2:2" x14ac:dyDescent="0.2">
      <c r="B124" s="8"/>
    </row>
    <row r="125" spans="2:2" x14ac:dyDescent="0.2">
      <c r="B125" s="8"/>
    </row>
    <row r="126" spans="2:2" x14ac:dyDescent="0.2">
      <c r="B126" s="8"/>
    </row>
    <row r="127" spans="2:2" x14ac:dyDescent="0.2">
      <c r="B127" s="8"/>
    </row>
    <row r="128" spans="2:2" x14ac:dyDescent="0.2">
      <c r="B128" s="8"/>
    </row>
    <row r="129" spans="2:2" x14ac:dyDescent="0.2">
      <c r="B129" s="8"/>
    </row>
    <row r="130" spans="2:2" x14ac:dyDescent="0.2">
      <c r="B130" s="8"/>
    </row>
    <row r="131" spans="2:2" x14ac:dyDescent="0.2">
      <c r="B131" s="8"/>
    </row>
    <row r="132" spans="2:2" x14ac:dyDescent="0.2">
      <c r="B132" s="8"/>
    </row>
    <row r="133" spans="2:2" x14ac:dyDescent="0.2">
      <c r="B133" s="8"/>
    </row>
    <row r="134" spans="2:2" x14ac:dyDescent="0.2">
      <c r="B134" s="8"/>
    </row>
    <row r="135" spans="2:2" x14ac:dyDescent="0.2">
      <c r="B135" s="8"/>
    </row>
    <row r="136" spans="2:2" x14ac:dyDescent="0.2">
      <c r="B136" s="8"/>
    </row>
    <row r="137" spans="2:2" x14ac:dyDescent="0.2">
      <c r="B137" s="8"/>
    </row>
    <row r="138" spans="2:2" x14ac:dyDescent="0.2">
      <c r="B138" s="8"/>
    </row>
    <row r="139" spans="2:2" x14ac:dyDescent="0.2">
      <c r="B139" s="8"/>
    </row>
    <row r="140" spans="2:2" x14ac:dyDescent="0.2">
      <c r="B140" s="8"/>
    </row>
    <row r="141" spans="2:2" x14ac:dyDescent="0.2">
      <c r="B141" s="8"/>
    </row>
    <row r="142" spans="2:2" x14ac:dyDescent="0.2">
      <c r="B142" s="8"/>
    </row>
    <row r="143" spans="2:2" x14ac:dyDescent="0.2">
      <c r="B143" s="8"/>
    </row>
    <row r="144" spans="2:2" x14ac:dyDescent="0.2">
      <c r="B144" s="8"/>
    </row>
    <row r="145" spans="2:2" x14ac:dyDescent="0.2">
      <c r="B145" s="8"/>
    </row>
    <row r="146" spans="2:2" x14ac:dyDescent="0.2">
      <c r="B146" s="8"/>
    </row>
    <row r="147" spans="2:2" x14ac:dyDescent="0.2">
      <c r="B147" s="8"/>
    </row>
    <row r="148" spans="2:2" x14ac:dyDescent="0.2">
      <c r="B148" s="8"/>
    </row>
    <row r="149" spans="2:2" x14ac:dyDescent="0.2">
      <c r="B149" s="8"/>
    </row>
    <row r="150" spans="2:2" x14ac:dyDescent="0.2">
      <c r="B150" s="8"/>
    </row>
    <row r="151" spans="2:2" x14ac:dyDescent="0.2">
      <c r="B151" s="8"/>
    </row>
    <row r="152" spans="2:2" x14ac:dyDescent="0.2">
      <c r="B152" s="8"/>
    </row>
    <row r="153" spans="2:2" x14ac:dyDescent="0.2">
      <c r="B153" s="8"/>
    </row>
    <row r="154" spans="2:2" x14ac:dyDescent="0.2">
      <c r="B154" s="8"/>
    </row>
    <row r="155" spans="2:2" x14ac:dyDescent="0.2">
      <c r="B155" s="8"/>
    </row>
    <row r="156" spans="2:2" x14ac:dyDescent="0.2">
      <c r="B156" s="8"/>
    </row>
    <row r="157" spans="2:2" x14ac:dyDescent="0.2">
      <c r="B157" s="8"/>
    </row>
    <row r="158" spans="2:2" x14ac:dyDescent="0.2">
      <c r="B158" s="8"/>
    </row>
    <row r="159" spans="2:2" x14ac:dyDescent="0.2">
      <c r="B159" s="8"/>
    </row>
    <row r="160" spans="2:2" x14ac:dyDescent="0.2">
      <c r="B160" s="8"/>
    </row>
    <row r="161" spans="2:2" x14ac:dyDescent="0.2">
      <c r="B161" s="8"/>
    </row>
    <row r="162" spans="2:2" x14ac:dyDescent="0.2">
      <c r="B162" s="8"/>
    </row>
    <row r="163" spans="2:2" x14ac:dyDescent="0.2">
      <c r="B163" s="8"/>
    </row>
    <row r="164" spans="2:2" x14ac:dyDescent="0.2">
      <c r="B164" s="8"/>
    </row>
    <row r="165" spans="2:2" x14ac:dyDescent="0.2">
      <c r="B165" s="8"/>
    </row>
    <row r="166" spans="2:2" x14ac:dyDescent="0.2">
      <c r="B166" s="8"/>
    </row>
    <row r="167" spans="2:2" x14ac:dyDescent="0.2">
      <c r="B167" s="8"/>
    </row>
    <row r="168" spans="2:2" x14ac:dyDescent="0.2">
      <c r="B168" s="8"/>
    </row>
    <row r="169" spans="2:2" x14ac:dyDescent="0.2">
      <c r="B169" s="8"/>
    </row>
    <row r="170" spans="2:2" x14ac:dyDescent="0.2">
      <c r="B170" s="8"/>
    </row>
    <row r="171" spans="2:2" x14ac:dyDescent="0.2">
      <c r="B171" s="8"/>
    </row>
    <row r="172" spans="2:2" x14ac:dyDescent="0.2">
      <c r="B172" s="8"/>
    </row>
    <row r="173" spans="2:2" x14ac:dyDescent="0.2">
      <c r="B173" s="8"/>
    </row>
    <row r="174" spans="2:2" x14ac:dyDescent="0.2">
      <c r="B174" s="8"/>
    </row>
    <row r="175" spans="2:2" x14ac:dyDescent="0.2">
      <c r="B175" s="8"/>
    </row>
    <row r="176" spans="2:2" x14ac:dyDescent="0.2">
      <c r="B176" s="8"/>
    </row>
    <row r="177" spans="2:2" x14ac:dyDescent="0.2">
      <c r="B177" s="8"/>
    </row>
    <row r="178" spans="2:2" x14ac:dyDescent="0.2">
      <c r="B178" s="8"/>
    </row>
    <row r="179" spans="2:2" x14ac:dyDescent="0.2">
      <c r="B179" s="8"/>
    </row>
    <row r="180" spans="2:2" x14ac:dyDescent="0.2">
      <c r="B180" s="8"/>
    </row>
    <row r="181" spans="2:2" x14ac:dyDescent="0.2">
      <c r="B181" s="8"/>
    </row>
    <row r="182" spans="2:2" x14ac:dyDescent="0.2">
      <c r="B182" s="8"/>
    </row>
    <row r="183" spans="2:2" x14ac:dyDescent="0.2">
      <c r="B183" s="8"/>
    </row>
    <row r="184" spans="2:2" x14ac:dyDescent="0.2">
      <c r="B184" s="8"/>
    </row>
    <row r="185" spans="2:2" x14ac:dyDescent="0.2">
      <c r="B185" s="8"/>
    </row>
    <row r="186" spans="2:2" x14ac:dyDescent="0.2">
      <c r="B186" s="8"/>
    </row>
    <row r="187" spans="2:2" x14ac:dyDescent="0.2">
      <c r="B187" s="8"/>
    </row>
    <row r="188" spans="2:2" x14ac:dyDescent="0.2">
      <c r="B188" s="8"/>
    </row>
    <row r="189" spans="2:2" x14ac:dyDescent="0.2">
      <c r="B189" s="8"/>
    </row>
    <row r="190" spans="2:2" x14ac:dyDescent="0.2">
      <c r="B190" s="8"/>
    </row>
    <row r="191" spans="2:2" x14ac:dyDescent="0.2">
      <c r="B191" s="8"/>
    </row>
    <row r="192" spans="2:2" x14ac:dyDescent="0.2">
      <c r="B192" s="8"/>
    </row>
    <row r="193" spans="2:2" x14ac:dyDescent="0.2">
      <c r="B193" s="8"/>
    </row>
    <row r="194" spans="2:2" x14ac:dyDescent="0.2">
      <c r="B194" s="8"/>
    </row>
    <row r="195" spans="2:2" x14ac:dyDescent="0.2">
      <c r="B195" s="8"/>
    </row>
    <row r="196" spans="2:2" x14ac:dyDescent="0.2">
      <c r="B196" s="8"/>
    </row>
    <row r="197" spans="2:2" x14ac:dyDescent="0.2">
      <c r="B197" s="8"/>
    </row>
    <row r="198" spans="2:2" x14ac:dyDescent="0.2">
      <c r="B198" s="8"/>
    </row>
    <row r="199" spans="2:2" x14ac:dyDescent="0.2">
      <c r="B199" s="8"/>
    </row>
    <row r="200" spans="2:2" x14ac:dyDescent="0.2">
      <c r="B200" s="8"/>
    </row>
    <row r="201" spans="2:2" x14ac:dyDescent="0.2">
      <c r="B201" s="8"/>
    </row>
    <row r="202" spans="2:2" x14ac:dyDescent="0.2">
      <c r="B202" s="8"/>
    </row>
    <row r="203" spans="2:2" x14ac:dyDescent="0.2">
      <c r="B203" s="8"/>
    </row>
    <row r="204" spans="2:2" x14ac:dyDescent="0.2">
      <c r="B204" s="8"/>
    </row>
    <row r="205" spans="2:2" x14ac:dyDescent="0.2">
      <c r="B205" s="8"/>
    </row>
    <row r="206" spans="2:2" x14ac:dyDescent="0.2">
      <c r="B206" s="8"/>
    </row>
    <row r="207" spans="2:2" x14ac:dyDescent="0.2">
      <c r="B207" s="8"/>
    </row>
    <row r="208" spans="2:2" x14ac:dyDescent="0.2">
      <c r="B208" s="8"/>
    </row>
    <row r="209" spans="2:2" x14ac:dyDescent="0.2">
      <c r="B209" s="8"/>
    </row>
    <row r="210" spans="2:2" x14ac:dyDescent="0.2">
      <c r="B210" s="8"/>
    </row>
    <row r="211" spans="2:2" x14ac:dyDescent="0.2">
      <c r="B211" s="8"/>
    </row>
    <row r="212" spans="2:2" x14ac:dyDescent="0.2">
      <c r="B212" s="8"/>
    </row>
    <row r="213" spans="2:2" x14ac:dyDescent="0.2">
      <c r="B213" s="8"/>
    </row>
    <row r="214" spans="2:2" x14ac:dyDescent="0.2">
      <c r="B214" s="8"/>
    </row>
    <row r="215" spans="2:2" x14ac:dyDescent="0.2">
      <c r="B215" s="8"/>
    </row>
    <row r="216" spans="2:2" x14ac:dyDescent="0.2">
      <c r="B216" s="8"/>
    </row>
  </sheetData>
  <mergeCells count="2">
    <mergeCell ref="H1:I1"/>
    <mergeCell ref="J1:K1"/>
  </mergeCells>
  <hyperlinks>
    <hyperlink ref="H1:I1" location="Index!A1" display="Regresar al Índice" xr:uid="{00000000-0004-0000-6800-000000000000}"/>
  </hyperlinks>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150"/>
  <dimension ref="A1:I464"/>
  <sheetViews>
    <sheetView zoomScale="118" zoomScaleNormal="118" workbookViewId="0">
      <selection activeCell="A2" sqref="A2"/>
    </sheetView>
  </sheetViews>
  <sheetFormatPr baseColWidth="10" defaultColWidth="11.42578125" defaultRowHeight="12.75" x14ac:dyDescent="0.2"/>
  <cols>
    <col min="1" max="1" width="11.42578125" style="26"/>
    <col min="2" max="2" width="11.42578125" style="25"/>
    <col min="3" max="16384" width="11.42578125" style="26"/>
  </cols>
  <sheetData>
    <row r="1" spans="1:9" x14ac:dyDescent="0.2">
      <c r="A1" s="107" t="s">
        <v>1852</v>
      </c>
      <c r="H1" s="409" t="s">
        <v>38</v>
      </c>
      <c r="I1" s="409"/>
    </row>
    <row r="2" spans="1:9" x14ac:dyDescent="0.2">
      <c r="A2" s="26" t="s">
        <v>152</v>
      </c>
    </row>
    <row r="5" spans="1:9" x14ac:dyDescent="0.2">
      <c r="B5" s="8"/>
    </row>
    <row r="6" spans="1:9" x14ac:dyDescent="0.2">
      <c r="A6" s="107" t="s">
        <v>1071</v>
      </c>
      <c r="B6" s="107" t="s">
        <v>577</v>
      </c>
      <c r="C6" s="107" t="s">
        <v>0</v>
      </c>
      <c r="D6" s="107" t="s">
        <v>1</v>
      </c>
      <c r="E6" s="107" t="s">
        <v>1093</v>
      </c>
      <c r="F6" s="107" t="s">
        <v>0</v>
      </c>
      <c r="G6" s="107" t="s">
        <v>1</v>
      </c>
      <c r="H6" s="107" t="s">
        <v>0</v>
      </c>
      <c r="I6" s="107" t="s">
        <v>1</v>
      </c>
    </row>
    <row r="7" spans="1:9" x14ac:dyDescent="0.2">
      <c r="A7" s="352">
        <v>36495</v>
      </c>
      <c r="B7" s="107">
        <v>44.335516388565999</v>
      </c>
      <c r="C7" s="107">
        <v>106.13</v>
      </c>
      <c r="D7" s="107">
        <v>122.32</v>
      </c>
      <c r="E7" s="107">
        <v>0.34624678934575098</v>
      </c>
      <c r="F7" s="135">
        <v>306.51547758908498</v>
      </c>
      <c r="G7" s="135">
        <v>353.27403390838401</v>
      </c>
      <c r="H7" s="135"/>
      <c r="I7" s="135"/>
    </row>
    <row r="8" spans="1:9" x14ac:dyDescent="0.2">
      <c r="A8" s="352">
        <v>36526</v>
      </c>
      <c r="B8" s="107">
        <v>44.930830116377898</v>
      </c>
      <c r="C8" s="107">
        <v>113.71</v>
      </c>
      <c r="D8" s="107">
        <v>130.44</v>
      </c>
      <c r="E8" s="107">
        <v>0.35089600703167501</v>
      </c>
      <c r="F8" s="135">
        <v>324.05612409757498</v>
      </c>
      <c r="G8" s="135">
        <v>371.73406760432403</v>
      </c>
      <c r="H8" s="135"/>
      <c r="I8" s="135"/>
    </row>
    <row r="9" spans="1:9" x14ac:dyDescent="0.2">
      <c r="A9" s="352">
        <v>36557</v>
      </c>
      <c r="B9" s="107">
        <v>45.3293803145216</v>
      </c>
      <c r="C9" s="107">
        <v>115.75</v>
      </c>
      <c r="D9" s="107">
        <v>129.28</v>
      </c>
      <c r="E9" s="107">
        <v>0.35400856188027402</v>
      </c>
      <c r="F9" s="135">
        <v>326.96949301228102</v>
      </c>
      <c r="G9" s="135">
        <v>365.18890761665398</v>
      </c>
      <c r="H9" s="135"/>
      <c r="I9" s="135"/>
    </row>
    <row r="10" spans="1:9" x14ac:dyDescent="0.2">
      <c r="A10" s="352">
        <v>36586</v>
      </c>
      <c r="B10" s="107">
        <v>45.580680782035401</v>
      </c>
      <c r="C10" s="107">
        <v>116.3</v>
      </c>
      <c r="D10" s="107">
        <v>131.02000000000001</v>
      </c>
      <c r="E10" s="107">
        <v>0.35597114148068199</v>
      </c>
      <c r="F10" s="135">
        <v>326.71187758716502</v>
      </c>
      <c r="G10" s="135">
        <v>368.063544294672</v>
      </c>
      <c r="H10" s="135"/>
      <c r="I10" s="135"/>
    </row>
    <row r="11" spans="1:9" x14ac:dyDescent="0.2">
      <c r="A11" s="352">
        <v>36617</v>
      </c>
      <c r="B11" s="107">
        <v>45.840018271641902</v>
      </c>
      <c r="C11" s="107">
        <v>118.14</v>
      </c>
      <c r="D11" s="107">
        <v>132.53</v>
      </c>
      <c r="E11" s="107">
        <v>0.35799648775941401</v>
      </c>
      <c r="F11" s="135">
        <v>330.00323757196799</v>
      </c>
      <c r="G11" s="135">
        <v>370.19916264950803</v>
      </c>
      <c r="H11" s="135"/>
      <c r="I11" s="135"/>
    </row>
    <row r="12" spans="1:9" x14ac:dyDescent="0.2">
      <c r="A12" s="352">
        <v>36647</v>
      </c>
      <c r="B12" s="107">
        <v>46.011379073728897</v>
      </c>
      <c r="C12" s="107">
        <v>120.04</v>
      </c>
      <c r="D12" s="107">
        <v>134.69</v>
      </c>
      <c r="E12" s="107">
        <v>0.35933476308302398</v>
      </c>
      <c r="F12" s="135">
        <v>334.06175058065497</v>
      </c>
      <c r="G12" s="135">
        <v>374.83153270333599</v>
      </c>
      <c r="H12" s="135"/>
      <c r="I12" s="135"/>
    </row>
    <row r="13" spans="1:9" x14ac:dyDescent="0.2">
      <c r="A13" s="352">
        <v>36678</v>
      </c>
      <c r="B13" s="107">
        <v>46.283920241006101</v>
      </c>
      <c r="C13" s="107">
        <v>121.97</v>
      </c>
      <c r="D13" s="107">
        <v>135.85</v>
      </c>
      <c r="E13" s="107">
        <v>0.361463226036004</v>
      </c>
      <c r="F13" s="135">
        <v>337.43404920491503</v>
      </c>
      <c r="G13" s="135">
        <v>375.833529429267</v>
      </c>
      <c r="H13" s="135"/>
      <c r="I13" s="135"/>
    </row>
    <row r="14" spans="1:9" x14ac:dyDescent="0.2">
      <c r="A14" s="352">
        <v>36708</v>
      </c>
      <c r="B14" s="107">
        <v>46.464466209718097</v>
      </c>
      <c r="C14" s="107">
        <v>123.17</v>
      </c>
      <c r="D14" s="107">
        <v>134.88</v>
      </c>
      <c r="E14" s="107">
        <v>0.36287323469470401</v>
      </c>
      <c r="F14" s="135">
        <v>339.42982899696801</v>
      </c>
      <c r="G14" s="135">
        <v>371.70005143387999</v>
      </c>
      <c r="H14" s="135"/>
      <c r="I14" s="135"/>
    </row>
    <row r="15" spans="1:9" x14ac:dyDescent="0.2">
      <c r="A15" s="352">
        <v>36739</v>
      </c>
      <c r="B15" s="107">
        <v>46.719785188278301</v>
      </c>
      <c r="C15" s="107">
        <v>123.36</v>
      </c>
      <c r="D15" s="107">
        <v>134.97999999999999</v>
      </c>
      <c r="E15" s="107">
        <v>0.364867197634274</v>
      </c>
      <c r="F15" s="135">
        <v>338.09561615799203</v>
      </c>
      <c r="G15" s="135">
        <v>369.94281994978797</v>
      </c>
      <c r="H15" s="135"/>
      <c r="I15" s="135"/>
    </row>
    <row r="16" spans="1:9" x14ac:dyDescent="0.2">
      <c r="A16" s="352">
        <v>36770</v>
      </c>
      <c r="B16" s="107">
        <v>47.0610716040147</v>
      </c>
      <c r="C16" s="107">
        <v>124.08</v>
      </c>
      <c r="D16" s="107">
        <v>135.84</v>
      </c>
      <c r="E16" s="107">
        <v>0.36753253989983797</v>
      </c>
      <c r="F16" s="135">
        <v>337.60276038093099</v>
      </c>
      <c r="G16" s="135">
        <v>369.599927225545</v>
      </c>
      <c r="H16" s="135"/>
      <c r="I16" s="135"/>
    </row>
    <row r="17" spans="1:9" x14ac:dyDescent="0.2">
      <c r="A17" s="352">
        <v>36800</v>
      </c>
      <c r="B17" s="107">
        <v>47.385135825853403</v>
      </c>
      <c r="C17" s="107">
        <v>126.13</v>
      </c>
      <c r="D17" s="107">
        <v>137.18</v>
      </c>
      <c r="E17" s="107">
        <v>0.370063382111533</v>
      </c>
      <c r="F17" s="135">
        <v>340.833506088386</v>
      </c>
      <c r="G17" s="135">
        <v>370.69325588840701</v>
      </c>
      <c r="H17" s="135"/>
      <c r="I17" s="135"/>
    </row>
    <row r="18" spans="1:9" x14ac:dyDescent="0.2">
      <c r="A18" s="352">
        <v>36831</v>
      </c>
      <c r="B18" s="107">
        <v>47.790287862832798</v>
      </c>
      <c r="C18" s="107">
        <v>125.97</v>
      </c>
      <c r="D18" s="107">
        <v>137.63999999999999</v>
      </c>
      <c r="E18" s="107">
        <v>0.37322749529725902</v>
      </c>
      <c r="F18" s="135">
        <v>337.51532667675099</v>
      </c>
      <c r="G18" s="135">
        <v>368.78311950296097</v>
      </c>
      <c r="H18" s="135"/>
      <c r="I18" s="135"/>
    </row>
    <row r="19" spans="1:9" x14ac:dyDescent="0.2">
      <c r="A19" s="352">
        <v>36861</v>
      </c>
      <c r="B19" s="107">
        <v>48.307671180741004</v>
      </c>
      <c r="C19" s="107">
        <v>128.38</v>
      </c>
      <c r="D19" s="107">
        <v>140.61000000000001</v>
      </c>
      <c r="E19" s="107">
        <v>0.37726810037596598</v>
      </c>
      <c r="F19" s="135">
        <v>340.28851066937</v>
      </c>
      <c r="G19" s="135">
        <v>372.70577570665301</v>
      </c>
      <c r="H19" s="135">
        <v>11.018377716495401</v>
      </c>
      <c r="I19" s="135">
        <v>5.5004727019670696</v>
      </c>
    </row>
    <row r="20" spans="1:9" x14ac:dyDescent="0.2">
      <c r="A20" s="352">
        <v>36892</v>
      </c>
      <c r="B20" s="107">
        <v>48.575476247934098</v>
      </c>
      <c r="C20" s="107">
        <v>135.59</v>
      </c>
      <c r="D20" s="107">
        <v>148.31</v>
      </c>
      <c r="E20" s="107">
        <v>0.37935957583941798</v>
      </c>
      <c r="F20" s="135">
        <v>357.41815584851599</v>
      </c>
      <c r="G20" s="135">
        <v>390.94834939076202</v>
      </c>
      <c r="H20" s="135">
        <v>10.295140029785699</v>
      </c>
      <c r="I20" s="135">
        <v>5.1688245605969501</v>
      </c>
    </row>
    <row r="21" spans="1:9" x14ac:dyDescent="0.2">
      <c r="A21" s="352">
        <v>36923</v>
      </c>
      <c r="B21" s="107">
        <v>48.543328159564901</v>
      </c>
      <c r="C21" s="107">
        <v>134.57</v>
      </c>
      <c r="D21" s="107">
        <v>146.03</v>
      </c>
      <c r="E21" s="107">
        <v>0.37910850912613397</v>
      </c>
      <c r="F21" s="135">
        <v>354.96433543576097</v>
      </c>
      <c r="G21" s="135">
        <v>385.193147831494</v>
      </c>
      <c r="H21" s="135">
        <v>8.5619126621174093</v>
      </c>
      <c r="I21" s="135">
        <v>5.4777787051075304</v>
      </c>
    </row>
    <row r="22" spans="1:9" x14ac:dyDescent="0.2">
      <c r="A22" s="352">
        <v>36951</v>
      </c>
      <c r="B22" s="107">
        <v>48.850887781724403</v>
      </c>
      <c r="C22" s="107">
        <v>135.41</v>
      </c>
      <c r="D22" s="107">
        <v>148.12</v>
      </c>
      <c r="E22" s="107">
        <v>0.38151045547478601</v>
      </c>
      <c r="F22" s="135">
        <v>354.93129495359102</v>
      </c>
      <c r="G22" s="135">
        <v>388.24624037017901</v>
      </c>
      <c r="H22" s="135">
        <v>8.6374017298765295</v>
      </c>
      <c r="I22" s="135">
        <v>5.4834814228024404</v>
      </c>
    </row>
    <row r="23" spans="1:9" x14ac:dyDescent="0.2">
      <c r="A23" s="352">
        <v>36982</v>
      </c>
      <c r="B23" s="107">
        <v>49.0973086323825</v>
      </c>
      <c r="C23" s="107">
        <v>137.65</v>
      </c>
      <c r="D23" s="107">
        <v>150.12</v>
      </c>
      <c r="E23" s="107">
        <v>0.38343492676368301</v>
      </c>
      <c r="F23" s="135">
        <v>358.99181423510697</v>
      </c>
      <c r="G23" s="135">
        <v>391.51362987994401</v>
      </c>
      <c r="H23" s="135">
        <v>8.7843309891217505</v>
      </c>
      <c r="I23" s="135">
        <v>5.7575676503125202</v>
      </c>
    </row>
    <row r="24" spans="1:9" x14ac:dyDescent="0.2">
      <c r="A24" s="352">
        <v>37012</v>
      </c>
      <c r="B24" s="107">
        <v>49.209970463625403</v>
      </c>
      <c r="C24" s="107">
        <v>137.55000000000001</v>
      </c>
      <c r="D24" s="107">
        <v>150.26</v>
      </c>
      <c r="E24" s="107">
        <v>0.38431478112260797</v>
      </c>
      <c r="F24" s="135">
        <v>357.90973117975801</v>
      </c>
      <c r="G24" s="135">
        <v>390.98157911356202</v>
      </c>
      <c r="H24" s="135">
        <v>7.1387941174501996</v>
      </c>
      <c r="I24" s="135">
        <v>4.30861467116965</v>
      </c>
    </row>
    <row r="25" spans="1:9" x14ac:dyDescent="0.2">
      <c r="A25" s="352">
        <v>37043</v>
      </c>
      <c r="B25" s="107">
        <v>49.326363767191502</v>
      </c>
      <c r="C25" s="107">
        <v>140.12</v>
      </c>
      <c r="D25" s="107">
        <v>152.9</v>
      </c>
      <c r="E25" s="107">
        <v>0.38522377713627498</v>
      </c>
      <c r="F25" s="135">
        <v>363.73663391611399</v>
      </c>
      <c r="G25" s="135">
        <v>396.91215619307599</v>
      </c>
      <c r="H25" s="135">
        <v>7.7948816289213196</v>
      </c>
      <c r="I25" s="135">
        <v>5.6085008689402898</v>
      </c>
    </row>
    <row r="26" spans="1:9" x14ac:dyDescent="0.2">
      <c r="A26" s="352">
        <v>37073</v>
      </c>
      <c r="B26" s="107">
        <v>49.198201964030297</v>
      </c>
      <c r="C26" s="107">
        <v>139.03</v>
      </c>
      <c r="D26" s="107">
        <v>151.05000000000001</v>
      </c>
      <c r="E26" s="107">
        <v>0.384222872749093</v>
      </c>
      <c r="F26" s="135">
        <v>361.84727630931599</v>
      </c>
      <c r="G26" s="135">
        <v>393.13120252119802</v>
      </c>
      <c r="H26" s="135">
        <v>6.6044423315985101</v>
      </c>
      <c r="I26" s="135">
        <v>5.7657110900697104</v>
      </c>
    </row>
    <row r="27" spans="1:9" x14ac:dyDescent="0.2">
      <c r="A27" s="352">
        <v>37104</v>
      </c>
      <c r="B27" s="107">
        <v>49.489687547185802</v>
      </c>
      <c r="C27" s="107">
        <v>139.87</v>
      </c>
      <c r="D27" s="107">
        <v>151.61000000000001</v>
      </c>
      <c r="E27" s="107">
        <v>0.38649928578156101</v>
      </c>
      <c r="F27" s="135">
        <v>361.889413888984</v>
      </c>
      <c r="G27" s="135">
        <v>392.26463172738102</v>
      </c>
      <c r="H27" s="135">
        <v>7.03759427625124</v>
      </c>
      <c r="I27" s="135">
        <v>6.0338545780191701</v>
      </c>
    </row>
    <row r="28" spans="1:9" x14ac:dyDescent="0.2">
      <c r="A28" s="352">
        <v>37135</v>
      </c>
      <c r="B28" s="107">
        <v>49.950381149772397</v>
      </c>
      <c r="C28" s="107">
        <v>140.21</v>
      </c>
      <c r="D28" s="107">
        <v>152.41</v>
      </c>
      <c r="E28" s="107">
        <v>0.390097161565159</v>
      </c>
      <c r="F28" s="135">
        <v>359.42327659459301</v>
      </c>
      <c r="G28" s="135">
        <v>390.69753645090901</v>
      </c>
      <c r="H28" s="135">
        <v>6.4633702014288898</v>
      </c>
      <c r="I28" s="135">
        <v>5.7082287282186996</v>
      </c>
    </row>
    <row r="29" spans="1:9" x14ac:dyDescent="0.2">
      <c r="A29" s="352">
        <v>37165</v>
      </c>
      <c r="B29" s="107">
        <v>50.176135367753503</v>
      </c>
      <c r="C29" s="107">
        <v>140.66999999999999</v>
      </c>
      <c r="D29" s="107">
        <v>153</v>
      </c>
      <c r="E29" s="107">
        <v>0.39186023278941601</v>
      </c>
      <c r="F29" s="135">
        <v>358.98003479111799</v>
      </c>
      <c r="G29" s="135">
        <v>390.44533534542597</v>
      </c>
      <c r="H29" s="135">
        <v>5.3241622019480497</v>
      </c>
      <c r="I29" s="135">
        <v>5.32841618865731</v>
      </c>
    </row>
    <row r="30" spans="1:9" x14ac:dyDescent="0.2">
      <c r="A30" s="352">
        <v>37196</v>
      </c>
      <c r="B30" s="107">
        <v>50.3651489088722</v>
      </c>
      <c r="C30" s="107">
        <v>141.36000000000001</v>
      </c>
      <c r="D30" s="107">
        <v>153.11000000000001</v>
      </c>
      <c r="E30" s="107">
        <v>0.39333637059238202</v>
      </c>
      <c r="F30" s="135">
        <v>359.38705537732397</v>
      </c>
      <c r="G30" s="135">
        <v>389.25970606127601</v>
      </c>
      <c r="H30" s="135">
        <v>6.48021792548679</v>
      </c>
      <c r="I30" s="135">
        <v>5.5524739271994603</v>
      </c>
    </row>
    <row r="31" spans="1:9" x14ac:dyDescent="0.2">
      <c r="A31" s="352">
        <v>37226</v>
      </c>
      <c r="B31" s="107">
        <v>50.434898785092997</v>
      </c>
      <c r="C31" s="107">
        <v>142.09</v>
      </c>
      <c r="D31" s="107">
        <v>155.54</v>
      </c>
      <c r="E31" s="107">
        <v>0.39388109573975799</v>
      </c>
      <c r="F31" s="135">
        <v>360.74338559746599</v>
      </c>
      <c r="G31" s="135">
        <v>394.89074668048403</v>
      </c>
      <c r="H31" s="135">
        <v>6.0110389527581898</v>
      </c>
      <c r="I31" s="135">
        <v>5.9524086879973597</v>
      </c>
    </row>
    <row r="32" spans="1:9" x14ac:dyDescent="0.2">
      <c r="A32" s="352">
        <v>37257</v>
      </c>
      <c r="B32" s="107">
        <v>50.900472009715898</v>
      </c>
      <c r="C32" s="107">
        <v>148.96</v>
      </c>
      <c r="D32" s="107">
        <v>162.97</v>
      </c>
      <c r="E32" s="107">
        <v>0.39751707987532497</v>
      </c>
      <c r="F32" s="135">
        <v>374.72603704655597</v>
      </c>
      <c r="G32" s="135">
        <v>409.96980570272098</v>
      </c>
      <c r="H32" s="135">
        <v>4.8424739803581103</v>
      </c>
      <c r="I32" s="135">
        <v>4.8654653080390204</v>
      </c>
    </row>
    <row r="33" spans="1:9" x14ac:dyDescent="0.2">
      <c r="A33" s="352">
        <v>37288</v>
      </c>
      <c r="B33" s="107">
        <v>50.867749849080496</v>
      </c>
      <c r="C33" s="107">
        <v>148.49</v>
      </c>
      <c r="D33" s="107">
        <v>162.35</v>
      </c>
      <c r="E33" s="107">
        <v>0.39726152983365698</v>
      </c>
      <c r="F33" s="135">
        <v>373.78399076843999</v>
      </c>
      <c r="G33" s="135">
        <v>408.672845991354</v>
      </c>
      <c r="H33" s="135">
        <v>5.3018440034477496</v>
      </c>
      <c r="I33" s="135">
        <v>6.0955648593550702</v>
      </c>
    </row>
    <row r="34" spans="1:9" x14ac:dyDescent="0.2">
      <c r="A34" s="352">
        <v>37316</v>
      </c>
      <c r="B34" s="107">
        <v>51.127948444496397</v>
      </c>
      <c r="C34" s="107">
        <v>147.66999999999999</v>
      </c>
      <c r="D34" s="107">
        <v>161.18</v>
      </c>
      <c r="E34" s="107">
        <v>0.39929360108473799</v>
      </c>
      <c r="F34" s="135">
        <v>369.828115448966</v>
      </c>
      <c r="G34" s="135">
        <v>403.66286752938498</v>
      </c>
      <c r="H34" s="135">
        <v>4.1970997506215699</v>
      </c>
      <c r="I34" s="135">
        <v>3.9708374624587699</v>
      </c>
    </row>
    <row r="35" spans="1:9" x14ac:dyDescent="0.2">
      <c r="A35" s="352">
        <v>37347</v>
      </c>
      <c r="B35" s="107">
        <v>51.407234972561497</v>
      </c>
      <c r="C35" s="107">
        <v>147.58000000000001</v>
      </c>
      <c r="D35" s="107">
        <v>160.55000000000001</v>
      </c>
      <c r="E35" s="107">
        <v>0.40147474323728599</v>
      </c>
      <c r="F35" s="135">
        <v>367.594730393227</v>
      </c>
      <c r="G35" s="135">
        <v>399.90062315105399</v>
      </c>
      <c r="H35" s="135">
        <v>2.39641011772069</v>
      </c>
      <c r="I35" s="135">
        <v>2.1421970095093501</v>
      </c>
    </row>
    <row r="36" spans="1:9" x14ac:dyDescent="0.2">
      <c r="A36" s="352">
        <v>37377</v>
      </c>
      <c r="B36" s="107">
        <v>51.511429231397599</v>
      </c>
      <c r="C36" s="107">
        <v>150.41</v>
      </c>
      <c r="D36" s="107">
        <v>163.41999999999999</v>
      </c>
      <c r="E36" s="107">
        <v>0.40228846845194399</v>
      </c>
      <c r="F36" s="135">
        <v>373.88593458519102</v>
      </c>
      <c r="G36" s="135">
        <v>406.225912039837</v>
      </c>
      <c r="H36" s="135">
        <v>4.4637521737034298</v>
      </c>
      <c r="I36" s="135">
        <v>3.89899006516805</v>
      </c>
    </row>
    <row r="37" spans="1:9" x14ac:dyDescent="0.2">
      <c r="A37" s="352">
        <v>37408</v>
      </c>
      <c r="B37" s="107">
        <v>51.762586176959203</v>
      </c>
      <c r="C37" s="107">
        <v>150.44999999999999</v>
      </c>
      <c r="D37" s="107">
        <v>163.46</v>
      </c>
      <c r="E37" s="107">
        <v>0.40424992718990999</v>
      </c>
      <c r="F37" s="135">
        <v>372.17075348864802</v>
      </c>
      <c r="G37" s="135">
        <v>404.35381432538702</v>
      </c>
      <c r="H37" s="135">
        <v>2.3187435045323199</v>
      </c>
      <c r="I37" s="135">
        <v>1.87488793583104</v>
      </c>
    </row>
    <row r="38" spans="1:9" x14ac:dyDescent="0.2">
      <c r="A38" s="352">
        <v>37438</v>
      </c>
      <c r="B38" s="107">
        <v>51.911181353361798</v>
      </c>
      <c r="C38" s="107">
        <v>152.07</v>
      </c>
      <c r="D38" s="107">
        <v>164.12</v>
      </c>
      <c r="E38" s="107">
        <v>0.40541040995706101</v>
      </c>
      <c r="F38" s="135">
        <v>375.10136953835598</v>
      </c>
      <c r="G38" s="135">
        <v>404.82433595472497</v>
      </c>
      <c r="H38" s="135">
        <v>3.66289705541698</v>
      </c>
      <c r="I38" s="135">
        <v>2.9743590329481799</v>
      </c>
    </row>
    <row r="39" spans="1:9" x14ac:dyDescent="0.2">
      <c r="A39" s="352">
        <v>37469</v>
      </c>
      <c r="B39" s="107">
        <v>52.108560301264298</v>
      </c>
      <c r="C39" s="107">
        <v>152.1</v>
      </c>
      <c r="D39" s="107">
        <v>163.94</v>
      </c>
      <c r="E39" s="107">
        <v>0.406951879022104</v>
      </c>
      <c r="F39" s="135">
        <v>373.75426393285801</v>
      </c>
      <c r="G39" s="135">
        <v>402.84861294643503</v>
      </c>
      <c r="H39" s="135">
        <v>3.2785844483183699</v>
      </c>
      <c r="I39" s="135">
        <v>2.6981737232965002</v>
      </c>
    </row>
    <row r="40" spans="1:9" x14ac:dyDescent="0.2">
      <c r="A40" s="352">
        <v>37500</v>
      </c>
      <c r="B40" s="107">
        <v>52.4219835649941</v>
      </c>
      <c r="C40" s="107">
        <v>151.38999999999999</v>
      </c>
      <c r="D40" s="107">
        <v>163.55000000000001</v>
      </c>
      <c r="E40" s="107">
        <v>0.40939961861357699</v>
      </c>
      <c r="F40" s="135">
        <v>369.78539577706198</v>
      </c>
      <c r="G40" s="135">
        <v>399.48742637782198</v>
      </c>
      <c r="H40" s="135">
        <v>2.8829850088303699</v>
      </c>
      <c r="I40" s="135">
        <v>2.2497940495762401</v>
      </c>
    </row>
    <row r="41" spans="1:9" x14ac:dyDescent="0.2">
      <c r="A41" s="352">
        <v>37530</v>
      </c>
      <c r="B41" s="107">
        <v>52.653036086685702</v>
      </c>
      <c r="C41" s="107">
        <v>150.78</v>
      </c>
      <c r="D41" s="107">
        <v>162.96</v>
      </c>
      <c r="E41" s="107">
        <v>0.41120406796530701</v>
      </c>
      <c r="F41" s="135">
        <v>366.67925185195702</v>
      </c>
      <c r="G41" s="135">
        <v>396.299581388744</v>
      </c>
      <c r="H41" s="135">
        <v>2.1447479844718602</v>
      </c>
      <c r="I41" s="135">
        <v>1.4993766126413901</v>
      </c>
    </row>
    <row r="42" spans="1:9" x14ac:dyDescent="0.2">
      <c r="A42" s="352">
        <v>37561</v>
      </c>
      <c r="B42" s="107">
        <v>53.0788772813736</v>
      </c>
      <c r="C42" s="107">
        <v>152.28</v>
      </c>
      <c r="D42" s="107">
        <v>164.46</v>
      </c>
      <c r="E42" s="107">
        <v>0.41452975712926299</v>
      </c>
      <c r="F42" s="135">
        <v>367.35601577696701</v>
      </c>
      <c r="G42" s="135">
        <v>396.73870734620499</v>
      </c>
      <c r="H42" s="135">
        <v>2.2173754675936399</v>
      </c>
      <c r="I42" s="135">
        <v>1.92133970417971</v>
      </c>
    </row>
    <row r="43" spans="1:9" x14ac:dyDescent="0.2">
      <c r="A43" s="352">
        <v>37591</v>
      </c>
      <c r="B43" s="107">
        <v>53.309929803065103</v>
      </c>
      <c r="C43" s="107">
        <v>153.11000000000001</v>
      </c>
      <c r="D43" s="107">
        <v>165.4</v>
      </c>
      <c r="E43" s="107">
        <v>0.41633420648099201</v>
      </c>
      <c r="F43" s="135">
        <v>367.75743529252901</v>
      </c>
      <c r="G43" s="135">
        <v>397.27698907572602</v>
      </c>
      <c r="H43" s="135">
        <v>1.94433216937471</v>
      </c>
      <c r="I43" s="135">
        <v>0.60427913677418799</v>
      </c>
    </row>
    <row r="44" spans="1:9" x14ac:dyDescent="0.2">
      <c r="A44" s="352">
        <v>37622</v>
      </c>
      <c r="B44" s="107">
        <v>53.525440675315501</v>
      </c>
      <c r="C44" s="107">
        <v>158.82</v>
      </c>
      <c r="D44" s="107">
        <v>172.55</v>
      </c>
      <c r="E44" s="107">
        <v>0.418017280315789</v>
      </c>
      <c r="F44" s="135">
        <v>379.93644635939501</v>
      </c>
      <c r="G44" s="135">
        <v>412.78197846186703</v>
      </c>
      <c r="H44" s="135">
        <v>1.39045830759594</v>
      </c>
      <c r="I44" s="135">
        <v>0.685946311174224</v>
      </c>
    </row>
    <row r="45" spans="1:9" x14ac:dyDescent="0.2">
      <c r="A45" s="352">
        <v>37653</v>
      </c>
      <c r="B45" s="107">
        <v>53.674122454969499</v>
      </c>
      <c r="C45" s="107">
        <v>158.91</v>
      </c>
      <c r="D45" s="107">
        <v>172.41</v>
      </c>
      <c r="E45" s="107">
        <v>0.41917843942777999</v>
      </c>
      <c r="F45" s="135">
        <v>379.09869652868599</v>
      </c>
      <c r="G45" s="135">
        <v>411.30455143484198</v>
      </c>
      <c r="H45" s="135">
        <v>1.4218655403940299</v>
      </c>
      <c r="I45" s="135">
        <v>0.64396386236618097</v>
      </c>
    </row>
    <row r="46" spans="1:9" x14ac:dyDescent="0.2">
      <c r="A46" s="352">
        <v>37681</v>
      </c>
      <c r="B46" s="107">
        <v>54.012930412786197</v>
      </c>
      <c r="C46" s="107">
        <v>158.85</v>
      </c>
      <c r="D46" s="107">
        <v>172.12</v>
      </c>
      <c r="E46" s="107">
        <v>0.42182442569690698</v>
      </c>
      <c r="F46" s="135">
        <v>376.57847749702898</v>
      </c>
      <c r="G46" s="135">
        <v>408.03706356177901</v>
      </c>
      <c r="H46" s="135">
        <v>1.8252701095664601</v>
      </c>
      <c r="I46" s="135">
        <v>1.08362606131349</v>
      </c>
    </row>
    <row r="47" spans="1:9" x14ac:dyDescent="0.2">
      <c r="A47" s="352">
        <v>37712</v>
      </c>
      <c r="B47" s="107">
        <v>54.105144199470402</v>
      </c>
      <c r="C47" s="107">
        <v>159.31</v>
      </c>
      <c r="D47" s="107">
        <v>172.34</v>
      </c>
      <c r="E47" s="107">
        <v>0.42254458709737402</v>
      </c>
      <c r="F47" s="135">
        <v>377.025300677411</v>
      </c>
      <c r="G47" s="135">
        <v>407.86228308797303</v>
      </c>
      <c r="H47" s="135">
        <v>2.5654802706491302</v>
      </c>
      <c r="I47" s="135">
        <v>1.99090961003872</v>
      </c>
    </row>
    <row r="48" spans="1:9" x14ac:dyDescent="0.2">
      <c r="A48" s="352">
        <v>37742</v>
      </c>
      <c r="B48" s="107">
        <v>53.9305596707487</v>
      </c>
      <c r="C48" s="107">
        <v>162.9</v>
      </c>
      <c r="D48" s="107">
        <v>175.22</v>
      </c>
      <c r="E48" s="107">
        <v>0.42118113545716901</v>
      </c>
      <c r="F48" s="135">
        <v>386.76945923321301</v>
      </c>
      <c r="G48" s="135">
        <v>416.02053190204799</v>
      </c>
      <c r="H48" s="135">
        <v>3.4458436266975299</v>
      </c>
      <c r="I48" s="135">
        <v>2.4111263146725102</v>
      </c>
    </row>
    <row r="49" spans="1:9" x14ac:dyDescent="0.2">
      <c r="A49" s="352">
        <v>37773</v>
      </c>
      <c r="B49" s="107">
        <v>53.975112399146603</v>
      </c>
      <c r="C49" s="107">
        <v>165.83</v>
      </c>
      <c r="D49" s="107">
        <v>175.27</v>
      </c>
      <c r="E49" s="107">
        <v>0.42152907860570898</v>
      </c>
      <c r="F49" s="135">
        <v>393.40109239560798</v>
      </c>
      <c r="G49" s="135">
        <v>415.79575145738499</v>
      </c>
      <c r="H49" s="135">
        <v>5.70446191914629</v>
      </c>
      <c r="I49" s="135">
        <v>2.8296844809261801</v>
      </c>
    </row>
    <row r="50" spans="1:9" x14ac:dyDescent="0.2">
      <c r="A50" s="352">
        <v>37803</v>
      </c>
      <c r="B50" s="107">
        <v>54.053338701333502</v>
      </c>
      <c r="C50" s="107">
        <v>167.22</v>
      </c>
      <c r="D50" s="107">
        <v>176.98</v>
      </c>
      <c r="E50" s="107">
        <v>0.42214000204093499</v>
      </c>
      <c r="F50" s="135">
        <v>396.12450654175302</v>
      </c>
      <c r="G50" s="135">
        <v>419.24479827627999</v>
      </c>
      <c r="H50" s="135">
        <v>5.6046548241800904</v>
      </c>
      <c r="I50" s="135">
        <v>3.56215302312446</v>
      </c>
    </row>
    <row r="51" spans="1:9" x14ac:dyDescent="0.2">
      <c r="A51" s="352">
        <v>37834</v>
      </c>
      <c r="B51" s="107">
        <v>54.215489910502399</v>
      </c>
      <c r="C51" s="107">
        <v>167.15</v>
      </c>
      <c r="D51" s="107">
        <v>176.97</v>
      </c>
      <c r="E51" s="107">
        <v>0.42340635326759402</v>
      </c>
      <c r="F51" s="135">
        <v>394.77442582057898</v>
      </c>
      <c r="G51" s="135">
        <v>417.96727572520501</v>
      </c>
      <c r="H51" s="135">
        <v>5.6240594198270202</v>
      </c>
      <c r="I51" s="135">
        <v>3.7529390180076398</v>
      </c>
    </row>
    <row r="52" spans="1:9" x14ac:dyDescent="0.2">
      <c r="A52" s="352">
        <v>37865</v>
      </c>
      <c r="B52" s="107">
        <v>54.538238163897297</v>
      </c>
      <c r="C52" s="107">
        <v>165.72</v>
      </c>
      <c r="D52" s="107">
        <v>175.57</v>
      </c>
      <c r="E52" s="107">
        <v>0.42592691816923101</v>
      </c>
      <c r="F52" s="135">
        <v>389.08083272200099</v>
      </c>
      <c r="G52" s="135">
        <v>412.206865803776</v>
      </c>
      <c r="H52" s="135">
        <v>5.2180094631351999</v>
      </c>
      <c r="I52" s="135">
        <v>3.1839398654625</v>
      </c>
    </row>
    <row r="53" spans="1:9" x14ac:dyDescent="0.2">
      <c r="A53" s="352">
        <v>37895</v>
      </c>
      <c r="B53" s="107">
        <v>54.738207386706698</v>
      </c>
      <c r="C53" s="107">
        <v>165.13</v>
      </c>
      <c r="D53" s="107">
        <v>174.91</v>
      </c>
      <c r="E53" s="107">
        <v>0.42748861648709602</v>
      </c>
      <c r="F53" s="135">
        <v>386.27929173170003</v>
      </c>
      <c r="G53" s="135">
        <v>409.157093906569</v>
      </c>
      <c r="H53" s="135">
        <v>5.3452819543923704</v>
      </c>
      <c r="I53" s="135">
        <v>3.2443921522117698</v>
      </c>
    </row>
    <row r="54" spans="1:9" x14ac:dyDescent="0.2">
      <c r="A54" s="352">
        <v>37926</v>
      </c>
      <c r="B54" s="107">
        <v>55.192541605369897</v>
      </c>
      <c r="C54" s="107">
        <v>166.66</v>
      </c>
      <c r="D54" s="107">
        <v>176.35</v>
      </c>
      <c r="E54" s="107">
        <v>0.43103682743209398</v>
      </c>
      <c r="F54" s="135">
        <v>386.649096767157</v>
      </c>
      <c r="G54" s="135">
        <v>409.12977448030801</v>
      </c>
      <c r="H54" s="135">
        <v>5.2518756088379499</v>
      </c>
      <c r="I54" s="135">
        <v>3.1232312110374099</v>
      </c>
    </row>
    <row r="55" spans="1:9" x14ac:dyDescent="0.2">
      <c r="A55" s="352">
        <v>37956</v>
      </c>
      <c r="B55" s="107">
        <v>55.429810786838097</v>
      </c>
      <c r="C55" s="107">
        <v>167.32</v>
      </c>
      <c r="D55" s="107">
        <v>177.49</v>
      </c>
      <c r="E55" s="107">
        <v>0.43288982699059803</v>
      </c>
      <c r="F55" s="135">
        <v>386.51866957278702</v>
      </c>
      <c r="G55" s="135">
        <v>410.01194514985701</v>
      </c>
      <c r="H55" s="135">
        <v>5.1015241242734897</v>
      </c>
      <c r="I55" s="135">
        <v>3.2055609623298702</v>
      </c>
    </row>
    <row r="56" spans="1:9" x14ac:dyDescent="0.2">
      <c r="A56" s="352">
        <v>37987</v>
      </c>
      <c r="B56" s="107">
        <v>55.774317349450101</v>
      </c>
      <c r="C56" s="107">
        <v>173.81</v>
      </c>
      <c r="D56" s="107">
        <v>184.55</v>
      </c>
      <c r="E56" s="107">
        <v>0.43558031761593602</v>
      </c>
      <c r="F56" s="135">
        <v>399.03088585663198</v>
      </c>
      <c r="G56" s="135">
        <v>423.68764734388998</v>
      </c>
      <c r="H56" s="135">
        <v>5.0256930284532197</v>
      </c>
      <c r="I56" s="135">
        <v>2.6419924926617502</v>
      </c>
    </row>
    <row r="57" spans="1:9" x14ac:dyDescent="0.2">
      <c r="A57" s="352">
        <v>38018</v>
      </c>
      <c r="B57" s="107">
        <v>56.107944757453097</v>
      </c>
      <c r="C57" s="107">
        <v>173.66</v>
      </c>
      <c r="D57" s="107">
        <v>184.3</v>
      </c>
      <c r="E57" s="107">
        <v>0.43818584537941901</v>
      </c>
      <c r="F57" s="135">
        <v>396.31585965455002</v>
      </c>
      <c r="G57" s="135">
        <v>420.59779416292503</v>
      </c>
      <c r="H57" s="135">
        <v>4.5416044115997201</v>
      </c>
      <c r="I57" s="135">
        <v>2.2594553587270498</v>
      </c>
    </row>
    <row r="58" spans="1:9" x14ac:dyDescent="0.2">
      <c r="A58" s="352">
        <v>38047</v>
      </c>
      <c r="B58" s="107">
        <v>56.2980709356166</v>
      </c>
      <c r="C58" s="107">
        <v>173.79</v>
      </c>
      <c r="D58" s="107">
        <v>182.88</v>
      </c>
      <c r="E58" s="107">
        <v>0.439670672536562</v>
      </c>
      <c r="F58" s="135">
        <v>395.27312339794099</v>
      </c>
      <c r="G58" s="135">
        <v>415.94768863004401</v>
      </c>
      <c r="H58" s="135">
        <v>4.9643426318911601</v>
      </c>
      <c r="I58" s="135">
        <v>1.9387025774601601</v>
      </c>
    </row>
    <row r="59" spans="1:9" x14ac:dyDescent="0.2">
      <c r="A59" s="352">
        <v>38078</v>
      </c>
      <c r="B59" s="107">
        <v>56.383031952561801</v>
      </c>
      <c r="C59" s="107">
        <v>174.44</v>
      </c>
      <c r="D59" s="107">
        <v>183.06</v>
      </c>
      <c r="E59" s="107">
        <v>0.44033419202912899</v>
      </c>
      <c r="F59" s="135">
        <v>396.15365592245598</v>
      </c>
      <c r="G59" s="135">
        <v>415.72969647537701</v>
      </c>
      <c r="H59" s="135">
        <v>5.0734937975453098</v>
      </c>
      <c r="I59" s="135">
        <v>1.92893869171693</v>
      </c>
    </row>
    <row r="60" spans="1:9" x14ac:dyDescent="0.2">
      <c r="A60" s="352">
        <v>38108</v>
      </c>
      <c r="B60" s="107">
        <v>56.2416029426468</v>
      </c>
      <c r="C60" s="107">
        <v>177.37</v>
      </c>
      <c r="D60" s="107">
        <v>186.56</v>
      </c>
      <c r="E60" s="107">
        <v>0.439229674825038</v>
      </c>
      <c r="F60" s="135">
        <v>403.82062088736001</v>
      </c>
      <c r="G60" s="135">
        <v>424.74361522662201</v>
      </c>
      <c r="H60" s="135">
        <v>4.4086111886785702</v>
      </c>
      <c r="I60" s="135">
        <v>2.0967915416799001</v>
      </c>
    </row>
    <row r="61" spans="1:9" x14ac:dyDescent="0.2">
      <c r="A61" s="352">
        <v>38139</v>
      </c>
      <c r="B61" s="107">
        <v>56.331744509405603</v>
      </c>
      <c r="C61" s="107">
        <v>177.69</v>
      </c>
      <c r="D61" s="107">
        <v>186.41</v>
      </c>
      <c r="E61" s="107">
        <v>0.43993365282324798</v>
      </c>
      <c r="F61" s="135">
        <v>403.90181305677601</v>
      </c>
      <c r="G61" s="135">
        <v>423.72298369021098</v>
      </c>
      <c r="H61" s="135">
        <v>2.6692149219067698</v>
      </c>
      <c r="I61" s="135">
        <v>1.9065207388580001</v>
      </c>
    </row>
    <row r="62" spans="1:9" x14ac:dyDescent="0.2">
      <c r="A62" s="352">
        <v>38169</v>
      </c>
      <c r="B62" s="107">
        <v>56.479390179096498</v>
      </c>
      <c r="C62" s="107">
        <v>178.93</v>
      </c>
      <c r="D62" s="107">
        <v>187.91</v>
      </c>
      <c r="E62" s="107">
        <v>0.441086720234107</v>
      </c>
      <c r="F62" s="135">
        <v>405.65719118687798</v>
      </c>
      <c r="G62" s="135">
        <v>426.01599953012999</v>
      </c>
      <c r="H62" s="135">
        <v>2.40648697257999</v>
      </c>
      <c r="I62" s="135">
        <v>1.61509487575988</v>
      </c>
    </row>
    <row r="63" spans="1:9" x14ac:dyDescent="0.2">
      <c r="A63" s="352">
        <v>38200</v>
      </c>
      <c r="B63" s="107">
        <v>56.828041181559897</v>
      </c>
      <c r="C63" s="107">
        <v>178.99</v>
      </c>
      <c r="D63" s="107">
        <v>187.62</v>
      </c>
      <c r="E63" s="107">
        <v>0.44380957766396401</v>
      </c>
      <c r="F63" s="135">
        <v>403.30359912945499</v>
      </c>
      <c r="G63" s="135">
        <v>422.74887573980902</v>
      </c>
      <c r="H63" s="135">
        <v>2.1605181974863101</v>
      </c>
      <c r="I63" s="135">
        <v>1.1440130106616</v>
      </c>
    </row>
    <row r="64" spans="1:9" x14ac:dyDescent="0.2">
      <c r="A64" s="352">
        <v>38231</v>
      </c>
      <c r="B64" s="107">
        <v>57.2979170496642</v>
      </c>
      <c r="C64" s="107">
        <v>178.15</v>
      </c>
      <c r="D64" s="107">
        <v>186.17</v>
      </c>
      <c r="E64" s="107">
        <v>0.447479164125894</v>
      </c>
      <c r="F64" s="135">
        <v>398.11909532815503</v>
      </c>
      <c r="G64" s="135">
        <v>416.04171752591998</v>
      </c>
      <c r="H64" s="135">
        <v>2.3229781181772502</v>
      </c>
      <c r="I64" s="135">
        <v>0.93032213683930098</v>
      </c>
    </row>
    <row r="65" spans="1:9" x14ac:dyDescent="0.2">
      <c r="A65" s="352">
        <v>38261</v>
      </c>
      <c r="B65" s="107">
        <v>57.694747165394602</v>
      </c>
      <c r="C65" s="107">
        <v>177.75</v>
      </c>
      <c r="D65" s="107">
        <v>185.67</v>
      </c>
      <c r="E65" s="107">
        <v>0.45057828565823699</v>
      </c>
      <c r="F65" s="135">
        <v>394.49304517711101</v>
      </c>
      <c r="G65" s="135">
        <v>412.070456810319</v>
      </c>
      <c r="H65" s="135">
        <v>2.12637685250687</v>
      </c>
      <c r="I65" s="135">
        <v>0.71204017897710203</v>
      </c>
    </row>
    <row r="66" spans="1:9" x14ac:dyDescent="0.2">
      <c r="A66" s="352">
        <v>38292</v>
      </c>
      <c r="B66" s="107">
        <v>58.186899397697402</v>
      </c>
      <c r="C66" s="107">
        <v>178.74</v>
      </c>
      <c r="D66" s="107">
        <v>186.63</v>
      </c>
      <c r="E66" s="107">
        <v>0.454421843694433</v>
      </c>
      <c r="F66" s="135">
        <v>393.33496503348101</v>
      </c>
      <c r="G66" s="135">
        <v>410.69768671924902</v>
      </c>
      <c r="H66" s="135">
        <v>1.7291824349846301</v>
      </c>
      <c r="I66" s="135">
        <v>0.38323102759581001</v>
      </c>
    </row>
    <row r="67" spans="1:9" x14ac:dyDescent="0.2">
      <c r="A67" s="352">
        <v>38322</v>
      </c>
      <c r="B67" s="107">
        <v>58.3070881533761</v>
      </c>
      <c r="C67" s="107">
        <v>179.23</v>
      </c>
      <c r="D67" s="107">
        <v>187.64</v>
      </c>
      <c r="E67" s="107">
        <v>0.45536048102538201</v>
      </c>
      <c r="F67" s="135">
        <v>393.60025181897498</v>
      </c>
      <c r="G67" s="135">
        <v>412.06913603365803</v>
      </c>
      <c r="H67" s="135">
        <v>1.8321449398588401</v>
      </c>
      <c r="I67" s="135">
        <v>0.50173925616945303</v>
      </c>
    </row>
    <row r="68" spans="1:9" x14ac:dyDescent="0.2">
      <c r="A68" s="352">
        <v>38353</v>
      </c>
      <c r="B68" s="107">
        <v>58.309160373301403</v>
      </c>
      <c r="C68" s="107">
        <v>185.03</v>
      </c>
      <c r="D68" s="107">
        <v>195.16</v>
      </c>
      <c r="E68" s="107">
        <v>0.45537666442763902</v>
      </c>
      <c r="F68" s="135">
        <v>406.32297272536698</v>
      </c>
      <c r="G68" s="135">
        <v>428.568293558248</v>
      </c>
      <c r="H68" s="135">
        <v>1.82744923443217</v>
      </c>
      <c r="I68" s="135">
        <v>1.1519444206021101</v>
      </c>
    </row>
    <row r="69" spans="1:9" x14ac:dyDescent="0.2">
      <c r="A69" s="352">
        <v>38384</v>
      </c>
      <c r="B69" s="107">
        <v>58.503430991315597</v>
      </c>
      <c r="C69" s="107">
        <v>184.71</v>
      </c>
      <c r="D69" s="107">
        <v>194.63</v>
      </c>
      <c r="E69" s="107">
        <v>0.45689385838929403</v>
      </c>
      <c r="F69" s="135">
        <v>404.27332652525803</v>
      </c>
      <c r="G69" s="135">
        <v>425.98515262633799</v>
      </c>
      <c r="H69" s="135">
        <v>2.0078598110214698</v>
      </c>
      <c r="I69" s="135">
        <v>1.2808812928121001</v>
      </c>
    </row>
    <row r="70" spans="1:9" x14ac:dyDescent="0.2">
      <c r="A70" s="352">
        <v>38412</v>
      </c>
      <c r="B70" s="107">
        <v>58.767120976833802</v>
      </c>
      <c r="C70" s="107">
        <v>186.36</v>
      </c>
      <c r="D70" s="107">
        <v>194.45</v>
      </c>
      <c r="E70" s="107">
        <v>0.45895319632658399</v>
      </c>
      <c r="F70" s="135">
        <v>406.05447677804</v>
      </c>
      <c r="G70" s="135">
        <v>423.681546520121</v>
      </c>
      <c r="H70" s="135">
        <v>2.72757056877979</v>
      </c>
      <c r="I70" s="135">
        <v>1.8593342628129499</v>
      </c>
    </row>
    <row r="71" spans="1:9" x14ac:dyDescent="0.2">
      <c r="A71" s="352">
        <v>38443</v>
      </c>
      <c r="B71" s="107">
        <v>58.976415189308199</v>
      </c>
      <c r="C71" s="107">
        <v>186.71</v>
      </c>
      <c r="D71" s="107">
        <v>194.33</v>
      </c>
      <c r="E71" s="107">
        <v>0.46058771995461201</v>
      </c>
      <c r="F71" s="135">
        <v>405.37337820990803</v>
      </c>
      <c r="G71" s="135">
        <v>421.91745802330598</v>
      </c>
      <c r="H71" s="135">
        <v>2.3273096561443798</v>
      </c>
      <c r="I71" s="135">
        <v>1.4884098009811899</v>
      </c>
    </row>
    <row r="72" spans="1:9" x14ac:dyDescent="0.2">
      <c r="A72" s="352">
        <v>38473</v>
      </c>
      <c r="B72" s="107">
        <v>58.828251464635798</v>
      </c>
      <c r="C72" s="107">
        <v>187.79</v>
      </c>
      <c r="D72" s="107">
        <v>197.07</v>
      </c>
      <c r="E72" s="107">
        <v>0.45943060669318703</v>
      </c>
      <c r="F72" s="135">
        <v>408.74507981007997</v>
      </c>
      <c r="G72" s="135">
        <v>428.94399530418201</v>
      </c>
      <c r="H72" s="135">
        <v>1.21946692863248</v>
      </c>
      <c r="I72" s="135">
        <v>0.988921299104084</v>
      </c>
    </row>
    <row r="73" spans="1:9" x14ac:dyDescent="0.2">
      <c r="A73" s="352">
        <v>38504</v>
      </c>
      <c r="B73" s="107">
        <v>58.771783471665998</v>
      </c>
      <c r="C73" s="107">
        <v>188.32</v>
      </c>
      <c r="D73" s="107">
        <v>196.89</v>
      </c>
      <c r="E73" s="107">
        <v>0.45898960898166302</v>
      </c>
      <c r="F73" s="135">
        <v>410.29251276039997</v>
      </c>
      <c r="G73" s="135">
        <v>428.96395941692401</v>
      </c>
      <c r="H73" s="135">
        <v>1.58224090534747</v>
      </c>
      <c r="I73" s="135">
        <v>1.2368872892071201</v>
      </c>
    </row>
    <row r="74" spans="1:9" x14ac:dyDescent="0.2">
      <c r="A74" s="352">
        <v>38534</v>
      </c>
      <c r="B74" s="107">
        <v>59.001799883395201</v>
      </c>
      <c r="C74" s="107">
        <v>190.39</v>
      </c>
      <c r="D74" s="107">
        <v>198.8</v>
      </c>
      <c r="E74" s="107">
        <v>0.46078596663226701</v>
      </c>
      <c r="F74" s="135">
        <v>413.18532634901601</v>
      </c>
      <c r="G74" s="135">
        <v>431.436750239952</v>
      </c>
      <c r="H74" s="135">
        <v>1.85578742980319</v>
      </c>
      <c r="I74" s="135">
        <v>1.27242890309303</v>
      </c>
    </row>
    <row r="75" spans="1:9" x14ac:dyDescent="0.2">
      <c r="A75" s="352">
        <v>38565</v>
      </c>
      <c r="B75" s="107">
        <v>59.072255360861497</v>
      </c>
      <c r="C75" s="107">
        <v>190.66</v>
      </c>
      <c r="D75" s="107">
        <v>198.1</v>
      </c>
      <c r="E75" s="107">
        <v>0.461336202309026</v>
      </c>
      <c r="F75" s="135">
        <v>413.277776696758</v>
      </c>
      <c r="G75" s="135">
        <v>429.40484403455298</v>
      </c>
      <c r="H75" s="135">
        <v>2.47311890814581</v>
      </c>
      <c r="I75" s="135">
        <v>1.57444967372082</v>
      </c>
    </row>
    <row r="76" spans="1:9" x14ac:dyDescent="0.2">
      <c r="A76" s="352">
        <v>38596</v>
      </c>
      <c r="B76" s="107">
        <v>59.309006487348199</v>
      </c>
      <c r="C76" s="107">
        <v>189.35</v>
      </c>
      <c r="D76" s="107">
        <v>196.59</v>
      </c>
      <c r="E76" s="107">
        <v>0.46318515601696397</v>
      </c>
      <c r="F76" s="135">
        <v>408.79980185087197</v>
      </c>
      <c r="G76" s="135">
        <v>424.43070000455702</v>
      </c>
      <c r="H76" s="135">
        <v>2.68279181984787</v>
      </c>
      <c r="I76" s="135">
        <v>2.0163801189274002</v>
      </c>
    </row>
    <row r="77" spans="1:9" x14ac:dyDescent="0.2">
      <c r="A77" s="352">
        <v>38626</v>
      </c>
      <c r="B77" s="107">
        <v>59.454579937113898</v>
      </c>
      <c r="C77" s="107">
        <v>188.47</v>
      </c>
      <c r="D77" s="107">
        <v>195.72</v>
      </c>
      <c r="E77" s="107">
        <v>0.46432204002556798</v>
      </c>
      <c r="F77" s="135">
        <v>405.90362669327902</v>
      </c>
      <c r="G77" s="135">
        <v>421.517789655694</v>
      </c>
      <c r="H77" s="135">
        <v>2.89246709306255</v>
      </c>
      <c r="I77" s="135">
        <v>2.29264988286302</v>
      </c>
    </row>
    <row r="78" spans="1:9" x14ac:dyDescent="0.2">
      <c r="A78" s="352">
        <v>38657</v>
      </c>
      <c r="B78" s="107">
        <v>59.882493351727099</v>
      </c>
      <c r="C78" s="107">
        <v>189.45</v>
      </c>
      <c r="D78" s="107">
        <v>197.51</v>
      </c>
      <c r="E78" s="107">
        <v>0.46766391259177997</v>
      </c>
      <c r="F78" s="135">
        <v>405.09860799409</v>
      </c>
      <c r="G78" s="135">
        <v>422.33320699346899</v>
      </c>
      <c r="H78" s="135">
        <v>2.9907442781262401</v>
      </c>
      <c r="I78" s="135">
        <v>2.8331107406927898</v>
      </c>
    </row>
    <row r="79" spans="1:9" x14ac:dyDescent="0.2">
      <c r="A79" s="352">
        <v>38687</v>
      </c>
      <c r="B79" s="107">
        <v>60.250312388500703</v>
      </c>
      <c r="C79" s="107">
        <v>189.86</v>
      </c>
      <c r="D79" s="107">
        <v>198.74</v>
      </c>
      <c r="E79" s="107">
        <v>0.47053646649251601</v>
      </c>
      <c r="F79" s="135">
        <v>403.49688816949498</v>
      </c>
      <c r="G79" s="135">
        <v>422.36896426211598</v>
      </c>
      <c r="H79" s="135">
        <v>2.5143877080321801</v>
      </c>
      <c r="I79" s="135">
        <v>2.4995388704912802</v>
      </c>
    </row>
    <row r="80" spans="1:9" x14ac:dyDescent="0.2">
      <c r="A80" s="352">
        <v>38718</v>
      </c>
      <c r="B80" s="107">
        <v>60.603625885796198</v>
      </c>
      <c r="C80" s="107">
        <v>195.72</v>
      </c>
      <c r="D80" s="107">
        <v>206.8</v>
      </c>
      <c r="E80" s="107">
        <v>0.47329573657745</v>
      </c>
      <c r="F80" s="135">
        <v>413.52580400430497</v>
      </c>
      <c r="G80" s="135">
        <v>436.93611418398899</v>
      </c>
      <c r="H80" s="135">
        <v>1.7726862034469699</v>
      </c>
      <c r="I80" s="135">
        <v>1.9525057619792501</v>
      </c>
    </row>
    <row r="81" spans="1:9" x14ac:dyDescent="0.2">
      <c r="A81" s="352">
        <v>38749</v>
      </c>
      <c r="B81" s="107">
        <v>60.696357727461802</v>
      </c>
      <c r="C81" s="107">
        <v>195.52</v>
      </c>
      <c r="D81" s="107">
        <v>206.35</v>
      </c>
      <c r="E81" s="107">
        <v>0.474019943828482</v>
      </c>
      <c r="F81" s="135">
        <v>412.47209647100101</v>
      </c>
      <c r="G81" s="135">
        <v>435.31923642998697</v>
      </c>
      <c r="H81" s="135">
        <v>2.0280264385018798</v>
      </c>
      <c r="I81" s="135">
        <v>2.19117585345434</v>
      </c>
    </row>
    <row r="82" spans="1:9" x14ac:dyDescent="0.2">
      <c r="A82" s="352">
        <v>38777</v>
      </c>
      <c r="B82" s="107">
        <v>60.772511809723397</v>
      </c>
      <c r="C82" s="107">
        <v>195.59</v>
      </c>
      <c r="D82" s="107">
        <v>204.88</v>
      </c>
      <c r="E82" s="107">
        <v>0.474614683861451</v>
      </c>
      <c r="F82" s="135">
        <v>412.10271542524902</v>
      </c>
      <c r="G82" s="135">
        <v>431.67648824748198</v>
      </c>
      <c r="H82" s="135">
        <v>1.4895140906216799</v>
      </c>
      <c r="I82" s="135">
        <v>1.88701674477596</v>
      </c>
    </row>
    <row r="83" spans="1:9" x14ac:dyDescent="0.2">
      <c r="A83" s="352">
        <v>38808</v>
      </c>
      <c r="B83" s="107">
        <v>60.861617266519197</v>
      </c>
      <c r="C83" s="107">
        <v>196.97</v>
      </c>
      <c r="D83" s="107">
        <v>205.19</v>
      </c>
      <c r="E83" s="107">
        <v>0.47531057015853101</v>
      </c>
      <c r="F83" s="135">
        <v>414.40273447801599</v>
      </c>
      <c r="G83" s="135">
        <v>431.69669029570099</v>
      </c>
      <c r="H83" s="135">
        <v>2.2274171796828202</v>
      </c>
      <c r="I83" s="135">
        <v>2.3178069753763402</v>
      </c>
    </row>
    <row r="84" spans="1:9" x14ac:dyDescent="0.2">
      <c r="A84" s="352">
        <v>38838</v>
      </c>
      <c r="B84" s="107">
        <v>60.590674511261902</v>
      </c>
      <c r="C84" s="107">
        <v>198.76</v>
      </c>
      <c r="D84" s="107">
        <v>207.68</v>
      </c>
      <c r="E84" s="107">
        <v>0.47319459031333999</v>
      </c>
      <c r="F84" s="135">
        <v>420.03861427998402</v>
      </c>
      <c r="G84" s="135">
        <v>438.88921017139802</v>
      </c>
      <c r="H84" s="135">
        <v>2.76297747122773</v>
      </c>
      <c r="I84" s="135">
        <v>2.3185345816913099</v>
      </c>
    </row>
    <row r="85" spans="1:9" x14ac:dyDescent="0.2">
      <c r="A85" s="352">
        <v>38869</v>
      </c>
      <c r="B85" s="107">
        <v>60.6429980643804</v>
      </c>
      <c r="C85" s="107">
        <v>198.45</v>
      </c>
      <c r="D85" s="107">
        <v>207.09</v>
      </c>
      <c r="E85" s="107">
        <v>0.47360322122034598</v>
      </c>
      <c r="F85" s="135">
        <v>419.021643241042</v>
      </c>
      <c r="G85" s="135">
        <v>437.26476240255698</v>
      </c>
      <c r="H85" s="135">
        <v>2.1275383315949599</v>
      </c>
      <c r="I85" s="135">
        <v>1.9350816784037901</v>
      </c>
    </row>
    <row r="86" spans="1:9" x14ac:dyDescent="0.2">
      <c r="A86" s="352">
        <v>38899</v>
      </c>
      <c r="B86" s="107">
        <v>60.809293713400699</v>
      </c>
      <c r="C86" s="107">
        <v>200.39</v>
      </c>
      <c r="D86" s="107">
        <v>209.16</v>
      </c>
      <c r="E86" s="107">
        <v>0.47490193925152402</v>
      </c>
      <c r="F86" s="135">
        <v>421.96079535035699</v>
      </c>
      <c r="G86" s="135">
        <v>440.42776563441601</v>
      </c>
      <c r="H86" s="135">
        <v>2.1238578530563998</v>
      </c>
      <c r="I86" s="135">
        <v>2.0839706838750698</v>
      </c>
    </row>
    <row r="87" spans="1:9" x14ac:dyDescent="0.2">
      <c r="A87" s="352">
        <v>38930</v>
      </c>
      <c r="B87" s="107">
        <v>61.119608647242202</v>
      </c>
      <c r="C87" s="107">
        <v>200.12</v>
      </c>
      <c r="D87" s="107">
        <v>208.65</v>
      </c>
      <c r="E87" s="107">
        <v>0.47732540373961102</v>
      </c>
      <c r="F87" s="135">
        <v>419.25277479924102</v>
      </c>
      <c r="G87" s="135">
        <v>437.12318339926901</v>
      </c>
      <c r="H87" s="135">
        <v>1.4457583831968901</v>
      </c>
      <c r="I87" s="135">
        <v>1.79745046474029</v>
      </c>
    </row>
    <row r="88" spans="1:9" x14ac:dyDescent="0.2">
      <c r="A88" s="352">
        <v>38961</v>
      </c>
      <c r="B88" s="107">
        <v>61.736612130055903</v>
      </c>
      <c r="C88" s="107">
        <v>198.47</v>
      </c>
      <c r="D88" s="107">
        <v>207.11</v>
      </c>
      <c r="E88" s="107">
        <v>0.48214401176183502</v>
      </c>
      <c r="F88" s="135">
        <v>411.64049569911202</v>
      </c>
      <c r="G88" s="135">
        <v>429.56045278502</v>
      </c>
      <c r="H88" s="135">
        <v>0.69488630752232405</v>
      </c>
      <c r="I88" s="135">
        <v>1.2086196357635099</v>
      </c>
    </row>
    <row r="89" spans="1:9" x14ac:dyDescent="0.2">
      <c r="A89" s="352">
        <v>38991</v>
      </c>
      <c r="B89" s="107">
        <v>62.006518775350798</v>
      </c>
      <c r="C89" s="107">
        <v>197.75</v>
      </c>
      <c r="D89" s="107">
        <v>206.05</v>
      </c>
      <c r="E89" s="107">
        <v>0.48425189990589901</v>
      </c>
      <c r="F89" s="135">
        <v>408.361846465501</v>
      </c>
      <c r="G89" s="135">
        <v>425.50168629186601</v>
      </c>
      <c r="H89" s="135">
        <v>0.60561660713598398</v>
      </c>
      <c r="I89" s="135">
        <v>0.94513131686002605</v>
      </c>
    </row>
    <row r="90" spans="1:9" x14ac:dyDescent="0.2">
      <c r="A90" s="352">
        <v>39022</v>
      </c>
      <c r="B90" s="107">
        <v>62.331857303651802</v>
      </c>
      <c r="C90" s="107">
        <v>199.18</v>
      </c>
      <c r="D90" s="107">
        <v>207.75</v>
      </c>
      <c r="E90" s="107">
        <v>0.48679269406035203</v>
      </c>
      <c r="F90" s="135">
        <v>409.16801429091697</v>
      </c>
      <c r="G90" s="135">
        <v>426.77304432642802</v>
      </c>
      <c r="H90" s="135">
        <v>1.0045470945894599</v>
      </c>
      <c r="I90" s="135">
        <v>1.0512640870856</v>
      </c>
    </row>
    <row r="91" spans="1:9" x14ac:dyDescent="0.2">
      <c r="A91" s="352">
        <v>39052</v>
      </c>
      <c r="B91" s="107">
        <v>62.692423570686302</v>
      </c>
      <c r="C91" s="107">
        <v>199.98</v>
      </c>
      <c r="D91" s="107">
        <v>209.09</v>
      </c>
      <c r="E91" s="107">
        <v>0.48960860605318601</v>
      </c>
      <c r="F91" s="135">
        <v>408.44870275478002</v>
      </c>
      <c r="G91" s="135">
        <v>427.05540183516803</v>
      </c>
      <c r="H91" s="135">
        <v>1.2272249750795701</v>
      </c>
      <c r="I91" s="135">
        <v>1.10956011676637</v>
      </c>
    </row>
    <row r="92" spans="1:9" x14ac:dyDescent="0.2">
      <c r="A92" s="352">
        <v>39083</v>
      </c>
      <c r="B92" s="107">
        <v>63.0162079340435</v>
      </c>
      <c r="C92" s="107">
        <v>206.01</v>
      </c>
      <c r="D92" s="107">
        <v>217.6</v>
      </c>
      <c r="E92" s="107">
        <v>0.49213726265594798</v>
      </c>
      <c r="F92" s="135">
        <v>418.60272658122398</v>
      </c>
      <c r="G92" s="135">
        <v>442.153066861193</v>
      </c>
      <c r="H92" s="135">
        <v>1.22771602830047</v>
      </c>
      <c r="I92" s="135">
        <v>1.1939852321311</v>
      </c>
    </row>
    <row r="93" spans="1:9" x14ac:dyDescent="0.2">
      <c r="A93" s="352">
        <v>39114</v>
      </c>
      <c r="B93" s="107">
        <v>63.192346627710499</v>
      </c>
      <c r="C93" s="107">
        <v>206.08</v>
      </c>
      <c r="D93" s="107">
        <v>217.06</v>
      </c>
      <c r="E93" s="107">
        <v>0.49351285184785498</v>
      </c>
      <c r="F93" s="135">
        <v>417.577777819517</v>
      </c>
      <c r="G93" s="135">
        <v>439.82643853602701</v>
      </c>
      <c r="H93" s="135">
        <v>1.2378246655226</v>
      </c>
      <c r="I93" s="135">
        <v>1.0353785748139499</v>
      </c>
    </row>
    <row r="94" spans="1:9" x14ac:dyDescent="0.2">
      <c r="A94" s="352">
        <v>39142</v>
      </c>
      <c r="B94" s="107">
        <v>63.329113142792501</v>
      </c>
      <c r="C94" s="107">
        <v>205.26</v>
      </c>
      <c r="D94" s="107">
        <v>215.69</v>
      </c>
      <c r="E94" s="107">
        <v>0.494580956396861</v>
      </c>
      <c r="F94" s="135">
        <v>415.018001290158</v>
      </c>
      <c r="G94" s="135">
        <v>436.106560938683</v>
      </c>
      <c r="H94" s="135">
        <v>0.70741729083263505</v>
      </c>
      <c r="I94" s="135">
        <v>1.02624831599856</v>
      </c>
    </row>
    <row r="95" spans="1:9" x14ac:dyDescent="0.2">
      <c r="A95" s="352">
        <v>39173</v>
      </c>
      <c r="B95" s="107">
        <v>63.291295129152097</v>
      </c>
      <c r="C95" s="107">
        <v>206.05</v>
      </c>
      <c r="D95" s="107">
        <v>215.73</v>
      </c>
      <c r="E95" s="107">
        <v>0.49428560930565701</v>
      </c>
      <c r="F95" s="135">
        <v>416.864250386425</v>
      </c>
      <c r="G95" s="135">
        <v>436.44806957468302</v>
      </c>
      <c r="H95" s="135">
        <v>0.59399123210652804</v>
      </c>
      <c r="I95" s="135">
        <v>1.1006290726315999</v>
      </c>
    </row>
    <row r="96" spans="1:9" x14ac:dyDescent="0.2">
      <c r="A96" s="352">
        <v>39203</v>
      </c>
      <c r="B96" s="107">
        <v>62.982534360254498</v>
      </c>
      <c r="C96" s="107">
        <v>208.17</v>
      </c>
      <c r="D96" s="107">
        <v>218.18</v>
      </c>
      <c r="E96" s="107">
        <v>0.49187428236926201</v>
      </c>
      <c r="F96" s="135">
        <v>423.21789827531899</v>
      </c>
      <c r="G96" s="135">
        <v>443.56862682283298</v>
      </c>
      <c r="H96" s="135">
        <v>0.756902791136294</v>
      </c>
      <c r="I96" s="135">
        <v>1.0661954185676299</v>
      </c>
    </row>
    <row r="97" spans="1:9" x14ac:dyDescent="0.2">
      <c r="A97" s="352">
        <v>39234</v>
      </c>
      <c r="B97" s="107">
        <v>63.058170387534602</v>
      </c>
      <c r="C97" s="107">
        <v>208.54</v>
      </c>
      <c r="D97" s="107">
        <v>217.93</v>
      </c>
      <c r="E97" s="107">
        <v>0.49246497655166599</v>
      </c>
      <c r="F97" s="135">
        <v>423.46158595934497</v>
      </c>
      <c r="G97" s="135">
        <v>442.528931754675</v>
      </c>
      <c r="H97" s="135">
        <v>1.0595974670809101</v>
      </c>
      <c r="I97" s="135">
        <v>1.2038860216393199</v>
      </c>
    </row>
    <row r="98" spans="1:9" x14ac:dyDescent="0.2">
      <c r="A98" s="352">
        <v>39264</v>
      </c>
      <c r="B98" s="107">
        <v>63.326004812904202</v>
      </c>
      <c r="C98" s="107">
        <v>211.34</v>
      </c>
      <c r="D98" s="107">
        <v>219.61</v>
      </c>
      <c r="E98" s="107">
        <v>0.49455668129347402</v>
      </c>
      <c r="F98" s="135">
        <v>427.33221083426997</v>
      </c>
      <c r="G98" s="135">
        <v>444.05425769524999</v>
      </c>
      <c r="H98" s="135">
        <v>1.2729655321305</v>
      </c>
      <c r="I98" s="135">
        <v>0.82340223387375999</v>
      </c>
    </row>
    <row r="99" spans="1:9" x14ac:dyDescent="0.2">
      <c r="A99" s="352">
        <v>39295</v>
      </c>
      <c r="B99" s="107">
        <v>63.5839961936272</v>
      </c>
      <c r="C99" s="107">
        <v>211.08</v>
      </c>
      <c r="D99" s="107">
        <v>219.08</v>
      </c>
      <c r="E99" s="107">
        <v>0.49657151487455398</v>
      </c>
      <c r="F99" s="135">
        <v>425.07472474196101</v>
      </c>
      <c r="G99" s="135">
        <v>441.18519374866798</v>
      </c>
      <c r="H99" s="135">
        <v>1.3886491140119099</v>
      </c>
      <c r="I99" s="135">
        <v>0.929259875399713</v>
      </c>
    </row>
    <row r="100" spans="1:9" x14ac:dyDescent="0.2">
      <c r="A100" s="352">
        <v>39326</v>
      </c>
      <c r="B100" s="107">
        <v>64.077702590874594</v>
      </c>
      <c r="C100" s="107">
        <v>208.84</v>
      </c>
      <c r="D100" s="107">
        <v>217.46</v>
      </c>
      <c r="E100" s="107">
        <v>0.50042721046244798</v>
      </c>
      <c r="F100" s="135">
        <v>417.323430128849</v>
      </c>
      <c r="G100" s="135">
        <v>434.54871248716398</v>
      </c>
      <c r="H100" s="135">
        <v>1.3805576684299301</v>
      </c>
      <c r="I100" s="135">
        <v>1.1612474262476999</v>
      </c>
    </row>
    <row r="101" spans="1:9" x14ac:dyDescent="0.2">
      <c r="A101" s="352">
        <v>39356</v>
      </c>
      <c r="B101" s="107">
        <v>64.3274050918955</v>
      </c>
      <c r="C101" s="107">
        <v>207.98</v>
      </c>
      <c r="D101" s="107">
        <v>216.47</v>
      </c>
      <c r="E101" s="107">
        <v>0.50237731043449596</v>
      </c>
      <c r="F101" s="135">
        <v>413.99162677176298</v>
      </c>
      <c r="G101" s="135">
        <v>430.89127534995401</v>
      </c>
      <c r="H101" s="135">
        <v>1.37862544089011</v>
      </c>
      <c r="I101" s="135">
        <v>1.2666434074697599</v>
      </c>
    </row>
    <row r="102" spans="1:9" x14ac:dyDescent="0.2">
      <c r="A102" s="352">
        <v>39387</v>
      </c>
      <c r="B102" s="107">
        <v>64.781221255577293</v>
      </c>
      <c r="C102" s="107">
        <v>209.8</v>
      </c>
      <c r="D102" s="107">
        <v>218.24</v>
      </c>
      <c r="E102" s="107">
        <v>0.50592147552892897</v>
      </c>
      <c r="F102" s="135">
        <v>414.68886012529703</v>
      </c>
      <c r="G102" s="135">
        <v>431.37129091394098</v>
      </c>
      <c r="H102" s="135">
        <v>1.3492857803040701</v>
      </c>
      <c r="I102" s="135">
        <v>1.07744541241348</v>
      </c>
    </row>
    <row r="103" spans="1:9" x14ac:dyDescent="0.2">
      <c r="A103" s="352">
        <v>39417</v>
      </c>
      <c r="B103" s="107">
        <v>65.049055680946097</v>
      </c>
      <c r="C103" s="107">
        <v>210.33</v>
      </c>
      <c r="D103" s="107">
        <v>219.15</v>
      </c>
      <c r="E103" s="107">
        <v>0.50801318027073195</v>
      </c>
      <c r="F103" s="135">
        <v>414.02469102850898</v>
      </c>
      <c r="G103" s="135">
        <v>431.38644529500198</v>
      </c>
      <c r="H103" s="135">
        <v>1.36516243927873</v>
      </c>
      <c r="I103" s="135">
        <v>1.0141643077742299</v>
      </c>
    </row>
    <row r="104" spans="1:9" x14ac:dyDescent="0.2">
      <c r="A104" s="352">
        <v>39448</v>
      </c>
      <c r="B104" s="107">
        <v>65.350563680104003</v>
      </c>
      <c r="C104" s="107">
        <v>216.76</v>
      </c>
      <c r="D104" s="107">
        <v>227.84</v>
      </c>
      <c r="E104" s="107">
        <v>0.51036786529922096</v>
      </c>
      <c r="F104" s="135">
        <v>424.71326025379199</v>
      </c>
      <c r="G104" s="135">
        <v>446.42309105104198</v>
      </c>
      <c r="H104" s="135">
        <v>1.4597453108995899</v>
      </c>
      <c r="I104" s="135">
        <v>0.96573438247560295</v>
      </c>
    </row>
    <row r="105" spans="1:9" x14ac:dyDescent="0.2">
      <c r="A105" s="352">
        <v>39479</v>
      </c>
      <c r="B105" s="107">
        <v>65.5448342981189</v>
      </c>
      <c r="C105" s="107">
        <v>216.75</v>
      </c>
      <c r="D105" s="107">
        <v>227.46</v>
      </c>
      <c r="E105" s="107">
        <v>0.51188505926088201</v>
      </c>
      <c r="F105" s="135">
        <v>423.43490218872302</v>
      </c>
      <c r="G105" s="135">
        <v>444.35756794393001</v>
      </c>
      <c r="H105" s="135">
        <v>1.402642736352</v>
      </c>
      <c r="I105" s="135">
        <v>1.0302085120179401</v>
      </c>
    </row>
    <row r="106" spans="1:9" x14ac:dyDescent="0.2">
      <c r="A106" s="352">
        <v>39508</v>
      </c>
      <c r="B106" s="107">
        <v>66.019890716036102</v>
      </c>
      <c r="C106" s="107">
        <v>218.52</v>
      </c>
      <c r="D106" s="107">
        <v>227.37</v>
      </c>
      <c r="E106" s="107">
        <v>0.51559510422845001</v>
      </c>
      <c r="F106" s="135">
        <v>423.820936637866</v>
      </c>
      <c r="G106" s="135">
        <v>440.98556820131603</v>
      </c>
      <c r="H106" s="135">
        <v>2.1210972344195298</v>
      </c>
      <c r="I106" s="135">
        <v>1.11876493032612</v>
      </c>
    </row>
    <row r="107" spans="1:9" x14ac:dyDescent="0.2">
      <c r="A107" s="352">
        <v>39539</v>
      </c>
      <c r="B107" s="107">
        <v>66.170126660633898</v>
      </c>
      <c r="C107" s="107">
        <v>218.03</v>
      </c>
      <c r="D107" s="107">
        <v>226.87</v>
      </c>
      <c r="E107" s="107">
        <v>0.51676840089213205</v>
      </c>
      <c r="F107" s="135">
        <v>421.91047212561801</v>
      </c>
      <c r="G107" s="135">
        <v>439.01678122799098</v>
      </c>
      <c r="H107" s="135">
        <v>1.21051918808464</v>
      </c>
      <c r="I107" s="135">
        <v>0.58854920719693105</v>
      </c>
    </row>
    <row r="108" spans="1:9" x14ac:dyDescent="0.2">
      <c r="A108" s="352">
        <v>39569</v>
      </c>
      <c r="B108" s="107">
        <v>66.098635073205301</v>
      </c>
      <c r="C108" s="107">
        <v>220.71</v>
      </c>
      <c r="D108" s="107">
        <v>229.75</v>
      </c>
      <c r="E108" s="107">
        <v>0.51621007351424697</v>
      </c>
      <c r="F108" s="135">
        <v>427.55849086294199</v>
      </c>
      <c r="G108" s="135">
        <v>445.07074113434402</v>
      </c>
      <c r="H108" s="135">
        <v>1.0256164980997799</v>
      </c>
      <c r="I108" s="135">
        <v>0.33864304657196298</v>
      </c>
    </row>
    <row r="109" spans="1:9" x14ac:dyDescent="0.2">
      <c r="A109" s="352">
        <v>39600</v>
      </c>
      <c r="B109" s="107">
        <v>66.372168103369305</v>
      </c>
      <c r="C109" s="107">
        <v>220.8</v>
      </c>
      <c r="D109" s="107">
        <v>229.52</v>
      </c>
      <c r="E109" s="107">
        <v>0.51834628261225901</v>
      </c>
      <c r="F109" s="135">
        <v>425.97006558483599</v>
      </c>
      <c r="G109" s="135">
        <v>442.79279643583197</v>
      </c>
      <c r="H109" s="135">
        <v>0.59237477699625196</v>
      </c>
      <c r="I109" s="135">
        <v>5.9626537887580398E-2</v>
      </c>
    </row>
    <row r="110" spans="1:9" x14ac:dyDescent="0.2">
      <c r="A110" s="352">
        <v>39630</v>
      </c>
      <c r="B110" s="107">
        <v>66.742059360068197</v>
      </c>
      <c r="C110" s="107">
        <v>222.55</v>
      </c>
      <c r="D110" s="107">
        <v>232.19</v>
      </c>
      <c r="E110" s="107">
        <v>0.52123501991525101</v>
      </c>
      <c r="F110" s="135">
        <v>426.96670694955401</v>
      </c>
      <c r="G110" s="135">
        <v>445.46124325597401</v>
      </c>
      <c r="H110" s="135">
        <v>-8.5531554947015906E-2</v>
      </c>
      <c r="I110" s="135">
        <v>0.31684992010361201</v>
      </c>
    </row>
    <row r="111" spans="1:9" x14ac:dyDescent="0.2">
      <c r="A111" s="352">
        <v>39661</v>
      </c>
      <c r="B111" s="107">
        <v>67.127492266208904</v>
      </c>
      <c r="C111" s="107">
        <v>222.33</v>
      </c>
      <c r="D111" s="107">
        <v>231.92</v>
      </c>
      <c r="E111" s="107">
        <v>0.52424513273518003</v>
      </c>
      <c r="F111" s="135">
        <v>424.095496776522</v>
      </c>
      <c r="G111" s="135">
        <v>442.388465849912</v>
      </c>
      <c r="H111" s="135">
        <v>-0.23036607646663701</v>
      </c>
      <c r="I111" s="135">
        <v>0.272736283604602</v>
      </c>
    </row>
    <row r="112" spans="1:9" x14ac:dyDescent="0.2">
      <c r="A112" s="352">
        <v>39692</v>
      </c>
      <c r="B112" s="107">
        <v>67.584934814759706</v>
      </c>
      <c r="C112" s="107">
        <v>220.83</v>
      </c>
      <c r="D112" s="107">
        <v>229.92</v>
      </c>
      <c r="E112" s="107">
        <v>0.52781761878356004</v>
      </c>
      <c r="F112" s="135">
        <v>418.38315384192401</v>
      </c>
      <c r="G112" s="135">
        <v>435.605011689241</v>
      </c>
      <c r="H112" s="135">
        <v>0.253933433056441</v>
      </c>
      <c r="I112" s="135">
        <v>0.24307958388158901</v>
      </c>
    </row>
    <row r="113" spans="1:9" x14ac:dyDescent="0.2">
      <c r="A113" s="352">
        <v>39722</v>
      </c>
      <c r="B113" s="107">
        <v>68.045485693199694</v>
      </c>
      <c r="C113" s="107">
        <v>220.56</v>
      </c>
      <c r="D113" s="107">
        <v>229.44</v>
      </c>
      <c r="E113" s="107">
        <v>0.53141437993533303</v>
      </c>
      <c r="F113" s="135">
        <v>415.04334155737303</v>
      </c>
      <c r="G113" s="135">
        <v>431.753465210934</v>
      </c>
      <c r="H113" s="135">
        <v>0.25404252588656601</v>
      </c>
      <c r="I113" s="135">
        <v>0.20009452739078201</v>
      </c>
    </row>
    <row r="114" spans="1:9" x14ac:dyDescent="0.2">
      <c r="A114" s="352">
        <v>39753</v>
      </c>
      <c r="B114" s="107">
        <v>68.818941780387206</v>
      </c>
      <c r="C114" s="107">
        <v>222.67</v>
      </c>
      <c r="D114" s="107">
        <v>230.76</v>
      </c>
      <c r="E114" s="107">
        <v>0.53745483482800904</v>
      </c>
      <c r="F114" s="135">
        <v>414.30458072120001</v>
      </c>
      <c r="G114" s="135">
        <v>429.35700834070201</v>
      </c>
      <c r="H114" s="135">
        <v>-9.2666922371797994E-2</v>
      </c>
      <c r="I114" s="135">
        <v>-0.46694868566035103</v>
      </c>
    </row>
    <row r="115" spans="1:9" x14ac:dyDescent="0.2">
      <c r="A115" s="352">
        <v>39783</v>
      </c>
      <c r="B115" s="107">
        <v>69.295552363249001</v>
      </c>
      <c r="C115" s="107">
        <v>223.1</v>
      </c>
      <c r="D115" s="107">
        <v>232.03</v>
      </c>
      <c r="E115" s="107">
        <v>0.54117701734727397</v>
      </c>
      <c r="F115" s="135">
        <v>412.249583497809</v>
      </c>
      <c r="G115" s="135">
        <v>428.75065378304203</v>
      </c>
      <c r="H115" s="135">
        <v>-0.42874436456694598</v>
      </c>
      <c r="I115" s="135">
        <v>-0.61100471299185799</v>
      </c>
    </row>
    <row r="116" spans="1:9" x14ac:dyDescent="0.2">
      <c r="A116" s="352">
        <v>39814</v>
      </c>
      <c r="B116" s="107">
        <v>69.4561494074742</v>
      </c>
      <c r="C116" s="107">
        <v>228.31</v>
      </c>
      <c r="D116" s="107">
        <v>241.12</v>
      </c>
      <c r="E116" s="107">
        <v>0.542431231022244</v>
      </c>
      <c r="F116" s="135">
        <v>420.90128101535799</v>
      </c>
      <c r="G116" s="135">
        <v>444.51717786528502</v>
      </c>
      <c r="H116" s="135">
        <v>-0.89754184650501201</v>
      </c>
      <c r="I116" s="135">
        <v>-0.42692979461932401</v>
      </c>
    </row>
    <row r="117" spans="1:9" x14ac:dyDescent="0.2">
      <c r="A117" s="352">
        <v>39845</v>
      </c>
      <c r="B117" s="107">
        <v>69.609493681960302</v>
      </c>
      <c r="C117" s="107">
        <v>229.01</v>
      </c>
      <c r="D117" s="107">
        <v>241.49</v>
      </c>
      <c r="E117" s="107">
        <v>0.54362880278931203</v>
      </c>
      <c r="F117" s="135">
        <v>421.26171171389302</v>
      </c>
      <c r="G117" s="135">
        <v>444.21855273476302</v>
      </c>
      <c r="H117" s="135">
        <v>-0.51322894348023695</v>
      </c>
      <c r="I117" s="135">
        <v>-3.1284537317710602E-2</v>
      </c>
    </row>
    <row r="118" spans="1:9" x14ac:dyDescent="0.2">
      <c r="A118" s="352">
        <v>39873</v>
      </c>
      <c r="B118" s="107">
        <v>70.009950182560502</v>
      </c>
      <c r="C118" s="107">
        <v>227.83</v>
      </c>
      <c r="D118" s="107">
        <v>238.09</v>
      </c>
      <c r="E118" s="107">
        <v>0.54675624527560795</v>
      </c>
      <c r="F118" s="135">
        <v>416.69391427830101</v>
      </c>
      <c r="G118" s="135">
        <v>435.45913203055198</v>
      </c>
      <c r="H118" s="135">
        <v>-1.6816116768801599</v>
      </c>
      <c r="I118" s="135">
        <v>-1.2532011406417101</v>
      </c>
    </row>
    <row r="119" spans="1:9" x14ac:dyDescent="0.2">
      <c r="A119" s="352">
        <v>39904</v>
      </c>
      <c r="B119" s="107">
        <v>70.254990188749304</v>
      </c>
      <c r="C119" s="107">
        <v>228.4</v>
      </c>
      <c r="D119" s="107">
        <v>238.24</v>
      </c>
      <c r="E119" s="107">
        <v>0.54866993259257801</v>
      </c>
      <c r="F119" s="135">
        <v>416.279417610444</v>
      </c>
      <c r="G119" s="135">
        <v>434.21369724830203</v>
      </c>
      <c r="H119" s="135">
        <v>-1.33465625700274</v>
      </c>
      <c r="I119" s="135">
        <v>-1.0940547571449999</v>
      </c>
    </row>
    <row r="120" spans="1:9" x14ac:dyDescent="0.2">
      <c r="A120" s="352">
        <v>39934</v>
      </c>
      <c r="B120" s="107">
        <v>70.050358471107799</v>
      </c>
      <c r="C120" s="107">
        <v>230.83</v>
      </c>
      <c r="D120" s="107">
        <v>241.32</v>
      </c>
      <c r="E120" s="107">
        <v>0.54707182161963497</v>
      </c>
      <c r="F120" s="135">
        <v>421.937286619178</v>
      </c>
      <c r="G120" s="135">
        <v>441.112099843782</v>
      </c>
      <c r="H120" s="135">
        <v>-1.3147216963037101</v>
      </c>
      <c r="I120" s="135">
        <v>-0.88944091909357603</v>
      </c>
    </row>
    <row r="121" spans="1:9" x14ac:dyDescent="0.2">
      <c r="A121" s="352">
        <v>39965</v>
      </c>
      <c r="B121" s="107">
        <v>70.179354161469305</v>
      </c>
      <c r="C121" s="107">
        <v>230.43</v>
      </c>
      <c r="D121" s="107">
        <v>240.9</v>
      </c>
      <c r="E121" s="107">
        <v>0.54807923841017503</v>
      </c>
      <c r="F121" s="135">
        <v>420.43190810951501</v>
      </c>
      <c r="G121" s="135">
        <v>439.53498530392</v>
      </c>
      <c r="H121" s="135">
        <v>-1.3001283242091899</v>
      </c>
      <c r="I121" s="135">
        <v>-0.73574167378848099</v>
      </c>
    </row>
    <row r="122" spans="1:9" x14ac:dyDescent="0.2">
      <c r="A122" s="352">
        <v>39995</v>
      </c>
      <c r="B122" s="107">
        <v>70.370516449595101</v>
      </c>
      <c r="C122" s="107">
        <v>231.31</v>
      </c>
      <c r="D122" s="107">
        <v>242.26</v>
      </c>
      <c r="E122" s="107">
        <v>0.549572157268443</v>
      </c>
      <c r="F122" s="135">
        <v>420.89104577220201</v>
      </c>
      <c r="G122" s="135">
        <v>440.81563593780402</v>
      </c>
      <c r="H122" s="135">
        <v>-1.4229824195802201</v>
      </c>
      <c r="I122" s="135">
        <v>-1.0428757582172099</v>
      </c>
    </row>
    <row r="123" spans="1:9" x14ac:dyDescent="0.2">
      <c r="A123" s="352">
        <v>40026</v>
      </c>
      <c r="B123" s="107">
        <v>70.538884318540795</v>
      </c>
      <c r="C123" s="107">
        <v>231.22</v>
      </c>
      <c r="D123" s="107">
        <v>241.55</v>
      </c>
      <c r="E123" s="107">
        <v>0.55088705870187904</v>
      </c>
      <c r="F123" s="135">
        <v>419.723056382648</v>
      </c>
      <c r="G123" s="135">
        <v>438.47463138668201</v>
      </c>
      <c r="H123" s="135">
        <v>-1.0310037307889299</v>
      </c>
      <c r="I123" s="135">
        <v>-0.88470535860617505</v>
      </c>
    </row>
    <row r="124" spans="1:9" x14ac:dyDescent="0.2">
      <c r="A124" s="352">
        <v>40057</v>
      </c>
      <c r="B124" s="107">
        <v>70.892715870817796</v>
      </c>
      <c r="C124" s="107">
        <v>230.91</v>
      </c>
      <c r="D124" s="107">
        <v>239.66</v>
      </c>
      <c r="E124" s="107">
        <v>0.55365037463737898</v>
      </c>
      <c r="F124" s="135">
        <v>417.06826289287301</v>
      </c>
      <c r="G124" s="135">
        <v>432.87246063360601</v>
      </c>
      <c r="H124" s="135">
        <v>-0.314279133128614</v>
      </c>
      <c r="I124" s="135">
        <v>-0.62730018762602302</v>
      </c>
    </row>
    <row r="125" spans="1:9" x14ac:dyDescent="0.2">
      <c r="A125" s="352">
        <v>40087</v>
      </c>
      <c r="B125" s="107">
        <v>71.107190633106001</v>
      </c>
      <c r="C125" s="107">
        <v>229.46</v>
      </c>
      <c r="D125" s="107">
        <v>237.81</v>
      </c>
      <c r="E125" s="107">
        <v>0.55532535677105099</v>
      </c>
      <c r="F125" s="135">
        <v>413.19921232158202</v>
      </c>
      <c r="G125" s="135">
        <v>428.235442701105</v>
      </c>
      <c r="H125" s="135">
        <v>-0.44432208666945699</v>
      </c>
      <c r="I125" s="135">
        <v>-0.81482206705869598</v>
      </c>
    </row>
    <row r="126" spans="1:9" x14ac:dyDescent="0.2">
      <c r="A126" s="352">
        <v>40118</v>
      </c>
      <c r="B126" s="107">
        <v>71.476045779842494</v>
      </c>
      <c r="C126" s="107">
        <v>231.17</v>
      </c>
      <c r="D126" s="107">
        <v>238.43</v>
      </c>
      <c r="E126" s="107">
        <v>0.55820600237291695</v>
      </c>
      <c r="F126" s="135">
        <v>414.130265560211</v>
      </c>
      <c r="G126" s="135">
        <v>427.13621671290002</v>
      </c>
      <c r="H126" s="135">
        <v>-4.2074157298777101E-2</v>
      </c>
      <c r="I126" s="135">
        <v>-0.517236608384264</v>
      </c>
    </row>
    <row r="127" spans="1:9" x14ac:dyDescent="0.2">
      <c r="A127" s="352">
        <v>40148</v>
      </c>
      <c r="B127" s="107">
        <v>71.7718551742052</v>
      </c>
      <c r="C127" s="107">
        <v>230.85</v>
      </c>
      <c r="D127" s="107">
        <v>238.95</v>
      </c>
      <c r="E127" s="107">
        <v>0.56051618304519601</v>
      </c>
      <c r="F127" s="135">
        <v>411.85251556133198</v>
      </c>
      <c r="G127" s="135">
        <v>426.30348101962397</v>
      </c>
      <c r="H127" s="135">
        <v>-9.6317365103915101E-2</v>
      </c>
      <c r="I127" s="135">
        <v>-0.57076828730755502</v>
      </c>
    </row>
    <row r="128" spans="1:9" x14ac:dyDescent="0.2">
      <c r="A128" s="352">
        <v>40179</v>
      </c>
      <c r="B128" s="107">
        <v>72.552045976150893</v>
      </c>
      <c r="C128" s="107">
        <v>238.71</v>
      </c>
      <c r="D128" s="107">
        <v>249.33</v>
      </c>
      <c r="E128" s="107">
        <v>0.56660923399521201</v>
      </c>
      <c r="F128" s="135">
        <v>421.29564023663102</v>
      </c>
      <c r="G128" s="135">
        <v>440.038716351218</v>
      </c>
      <c r="H128" s="135">
        <v>9.3693994069532494E-2</v>
      </c>
      <c r="I128" s="135">
        <v>-1.00748896489752</v>
      </c>
    </row>
    <row r="129" spans="1:9" x14ac:dyDescent="0.2">
      <c r="A129" s="352">
        <v>40210</v>
      </c>
      <c r="B129" s="107">
        <v>72.971670511062101</v>
      </c>
      <c r="C129" s="107">
        <v>238.84</v>
      </c>
      <c r="D129" s="107">
        <v>248.7</v>
      </c>
      <c r="E129" s="107">
        <v>0.56988637295239297</v>
      </c>
      <c r="F129" s="135">
        <v>419.10108985875399</v>
      </c>
      <c r="G129" s="135">
        <v>436.40278449117397</v>
      </c>
      <c r="H129" s="135">
        <v>-0.512893005715787</v>
      </c>
      <c r="I129" s="135">
        <v>-1.75944210242276</v>
      </c>
    </row>
    <row r="130" spans="1:9" x14ac:dyDescent="0.2">
      <c r="A130" s="352">
        <v>40238</v>
      </c>
      <c r="B130" s="107">
        <v>73.489725492434204</v>
      </c>
      <c r="C130" s="107">
        <v>236.65</v>
      </c>
      <c r="D130" s="107">
        <v>245.32</v>
      </c>
      <c r="E130" s="107">
        <v>0.57393222351681605</v>
      </c>
      <c r="F130" s="135">
        <v>412.330916967701</v>
      </c>
      <c r="G130" s="135">
        <v>427.43723030008999</v>
      </c>
      <c r="H130" s="135">
        <v>-1.04705088341812</v>
      </c>
      <c r="I130" s="135">
        <v>-1.8421709732107301</v>
      </c>
    </row>
    <row r="131" spans="1:9" x14ac:dyDescent="0.2">
      <c r="A131" s="352">
        <v>40269</v>
      </c>
      <c r="B131" s="107">
        <v>73.255564640853606</v>
      </c>
      <c r="C131" s="107">
        <v>236.56</v>
      </c>
      <c r="D131" s="107">
        <v>245.16</v>
      </c>
      <c r="E131" s="107">
        <v>0.572103499061694</v>
      </c>
      <c r="F131" s="135">
        <v>413.49161539473499</v>
      </c>
      <c r="G131" s="135">
        <v>428.52386045896702</v>
      </c>
      <c r="H131" s="135">
        <v>-0.66969494473481095</v>
      </c>
      <c r="I131" s="135">
        <v>-1.3103770851523799</v>
      </c>
    </row>
    <row r="132" spans="1:9" x14ac:dyDescent="0.2">
      <c r="A132" s="352">
        <v>40299</v>
      </c>
      <c r="B132" s="107">
        <v>72.793977652452099</v>
      </c>
      <c r="C132" s="107">
        <v>240.85</v>
      </c>
      <c r="D132" s="107">
        <v>249.31</v>
      </c>
      <c r="E132" s="107">
        <v>0.56849864620880097</v>
      </c>
      <c r="F132" s="135">
        <v>423.65975997687701</v>
      </c>
      <c r="G132" s="135">
        <v>438.54106190506599</v>
      </c>
      <c r="H132" s="135">
        <v>0.40822970908782602</v>
      </c>
      <c r="I132" s="135">
        <v>-0.58285364188059896</v>
      </c>
    </row>
    <row r="133" spans="1:9" x14ac:dyDescent="0.2">
      <c r="A133" s="352">
        <v>40330</v>
      </c>
      <c r="B133" s="107">
        <v>72.771183233271202</v>
      </c>
      <c r="C133" s="107">
        <v>240.03</v>
      </c>
      <c r="D133" s="107">
        <v>248.57</v>
      </c>
      <c r="E133" s="107">
        <v>0.56832062878396195</v>
      </c>
      <c r="F133" s="135">
        <v>422.34961717577102</v>
      </c>
      <c r="G133" s="135">
        <v>437.376346045834</v>
      </c>
      <c r="H133" s="135">
        <v>0.45612833594836899</v>
      </c>
      <c r="I133" s="135">
        <v>-0.49111887113911801</v>
      </c>
    </row>
    <row r="134" spans="1:9" x14ac:dyDescent="0.2">
      <c r="A134" s="352">
        <v>40360</v>
      </c>
      <c r="B134" s="107">
        <v>72.929190002589607</v>
      </c>
      <c r="C134" s="107">
        <v>249.17</v>
      </c>
      <c r="D134" s="107">
        <v>251.74</v>
      </c>
      <c r="E134" s="107">
        <v>0.56955461320611001</v>
      </c>
      <c r="F134" s="135">
        <v>437.48219086030002</v>
      </c>
      <c r="G134" s="135">
        <v>441.99448861087598</v>
      </c>
      <c r="H134" s="135">
        <v>3.94190973050021</v>
      </c>
      <c r="I134" s="135">
        <v>0.26742533090133902</v>
      </c>
    </row>
    <row r="135" spans="1:9" x14ac:dyDescent="0.2">
      <c r="A135" s="352">
        <v>40391</v>
      </c>
      <c r="B135" s="107">
        <v>73.131749500305801</v>
      </c>
      <c r="C135" s="107">
        <v>254.69</v>
      </c>
      <c r="D135" s="107">
        <v>251.58</v>
      </c>
      <c r="E135" s="107">
        <v>0.57113654077679699</v>
      </c>
      <c r="F135" s="135">
        <v>445.93539690806398</v>
      </c>
      <c r="G135" s="135">
        <v>440.490114076449</v>
      </c>
      <c r="H135" s="135">
        <v>6.2451514461286104</v>
      </c>
      <c r="I135" s="135">
        <v>0.45965776478169601</v>
      </c>
    </row>
    <row r="136" spans="1:9" x14ac:dyDescent="0.2">
      <c r="A136" s="352">
        <v>40422</v>
      </c>
      <c r="B136" s="107">
        <v>73.515110186521099</v>
      </c>
      <c r="C136" s="107">
        <v>251.8</v>
      </c>
      <c r="D136" s="107">
        <v>248.58</v>
      </c>
      <c r="E136" s="107">
        <v>0.57413047019447006</v>
      </c>
      <c r="F136" s="135">
        <v>438.57626980625201</v>
      </c>
      <c r="G136" s="135">
        <v>432.96778851643398</v>
      </c>
      <c r="H136" s="135">
        <v>5.1569512300443403</v>
      </c>
      <c r="I136" s="135">
        <v>2.2022163915957901E-2</v>
      </c>
    </row>
    <row r="137" spans="1:9" x14ac:dyDescent="0.2">
      <c r="A137" s="352">
        <v>40452</v>
      </c>
      <c r="B137" s="107">
        <v>73.968926350202807</v>
      </c>
      <c r="C137" s="107">
        <v>248.59</v>
      </c>
      <c r="D137" s="107">
        <v>248.03</v>
      </c>
      <c r="E137" s="107">
        <v>0.57767463528890295</v>
      </c>
      <c r="F137" s="135">
        <v>430.32874357669698</v>
      </c>
      <c r="G137" s="135">
        <v>429.35933975352202</v>
      </c>
      <c r="H137" s="135">
        <v>4.1455866188300003</v>
      </c>
      <c r="I137" s="135">
        <v>0.26244839645421802</v>
      </c>
    </row>
    <row r="138" spans="1:9" x14ac:dyDescent="0.2">
      <c r="A138" s="352">
        <v>40483</v>
      </c>
      <c r="B138" s="107">
        <v>74.561581248891898</v>
      </c>
      <c r="C138" s="107">
        <v>248.77</v>
      </c>
      <c r="D138" s="107">
        <v>248.39</v>
      </c>
      <c r="E138" s="107">
        <v>0.58230308833459798</v>
      </c>
      <c r="F138" s="135">
        <v>427.21738040491698</v>
      </c>
      <c r="G138" s="135">
        <v>426.56479928760501</v>
      </c>
      <c r="H138" s="135">
        <v>3.1601445083957902</v>
      </c>
      <c r="I138" s="135">
        <v>-0.13377873449675901</v>
      </c>
    </row>
    <row r="139" spans="1:9" x14ac:dyDescent="0.2">
      <c r="A139" s="352">
        <v>40513</v>
      </c>
      <c r="B139" s="107">
        <v>74.930954450610002</v>
      </c>
      <c r="C139" s="107">
        <v>248.67</v>
      </c>
      <c r="D139" s="107">
        <v>249.29</v>
      </c>
      <c r="E139" s="107">
        <v>0.58518777978702996</v>
      </c>
      <c r="F139" s="135">
        <v>424.94052095636698</v>
      </c>
      <c r="G139" s="135">
        <v>426.00000992967603</v>
      </c>
      <c r="H139" s="135">
        <v>3.17783791539954</v>
      </c>
      <c r="I139" s="135">
        <v>-7.1186631932218497E-2</v>
      </c>
    </row>
    <row r="140" spans="1:9" x14ac:dyDescent="0.2">
      <c r="A140" s="352">
        <v>40544</v>
      </c>
      <c r="B140" s="107">
        <v>75.295991345633695</v>
      </c>
      <c r="C140" s="107">
        <v>256.77</v>
      </c>
      <c r="D140" s="107">
        <v>260.88</v>
      </c>
      <c r="E140" s="107">
        <v>0.58803860601372704</v>
      </c>
      <c r="F140" s="135">
        <v>436.65500423624599</v>
      </c>
      <c r="G140" s="135">
        <v>443.64434125930501</v>
      </c>
      <c r="H140" s="135">
        <v>3.6457448244627999</v>
      </c>
      <c r="I140" s="135">
        <v>0.81938810702493203</v>
      </c>
    </row>
    <row r="141" spans="1:9" x14ac:dyDescent="0.2">
      <c r="A141" s="352">
        <v>40575</v>
      </c>
      <c r="B141" s="107">
        <v>75.578460244005001</v>
      </c>
      <c r="C141" s="107">
        <v>255.95</v>
      </c>
      <c r="D141" s="107">
        <v>259.47000000000003</v>
      </c>
      <c r="E141" s="107">
        <v>0.59024460150262403</v>
      </c>
      <c r="F141" s="135">
        <v>433.63378394044003</v>
      </c>
      <c r="G141" s="135">
        <v>439.59741324096899</v>
      </c>
      <c r="H141" s="135">
        <v>3.4675868026456702</v>
      </c>
      <c r="I141" s="135">
        <v>0.73203674754724901</v>
      </c>
    </row>
    <row r="142" spans="1:9" x14ac:dyDescent="0.2">
      <c r="A142" s="352">
        <v>40603</v>
      </c>
      <c r="B142" s="107">
        <v>75.723450928541396</v>
      </c>
      <c r="C142" s="107">
        <v>260.54000000000002</v>
      </c>
      <c r="D142" s="107">
        <v>258.08999999999997</v>
      </c>
      <c r="E142" s="107">
        <v>0.59137693429346805</v>
      </c>
      <c r="F142" s="135">
        <v>440.56503541395898</v>
      </c>
      <c r="G142" s="135">
        <v>436.42216162581002</v>
      </c>
      <c r="H142" s="135">
        <v>6.8474415292195401</v>
      </c>
      <c r="I142" s="135">
        <v>2.1020469647466302</v>
      </c>
    </row>
    <row r="143" spans="1:9" x14ac:dyDescent="0.2">
      <c r="A143" s="352">
        <v>40634</v>
      </c>
      <c r="B143" s="107">
        <v>75.717440951980294</v>
      </c>
      <c r="C143" s="107">
        <v>260.97000000000003</v>
      </c>
      <c r="D143" s="107">
        <v>258.52</v>
      </c>
      <c r="E143" s="107">
        <v>0.59132999821923604</v>
      </c>
      <c r="F143" s="135">
        <v>441.327179047063</v>
      </c>
      <c r="G143" s="135">
        <v>437.18397642352198</v>
      </c>
      <c r="H143" s="135">
        <v>6.7318326698728104</v>
      </c>
      <c r="I143" s="135">
        <v>2.0209180313273101</v>
      </c>
    </row>
    <row r="144" spans="1:9" x14ac:dyDescent="0.2">
      <c r="A144" s="352">
        <v>40664</v>
      </c>
      <c r="B144" s="107">
        <v>75.159264378868897</v>
      </c>
      <c r="C144" s="107">
        <v>256.98</v>
      </c>
      <c r="D144" s="107">
        <v>260.70999999999998</v>
      </c>
      <c r="E144" s="107">
        <v>0.58697081032495302</v>
      </c>
      <c r="F144" s="135">
        <v>437.80712001288998</v>
      </c>
      <c r="G144" s="135">
        <v>444.16178013293103</v>
      </c>
      <c r="H144" s="135">
        <v>3.3393211658302002</v>
      </c>
      <c r="I144" s="135">
        <v>1.2816857339305501</v>
      </c>
    </row>
    <row r="145" spans="1:9" x14ac:dyDescent="0.2">
      <c r="A145" s="352">
        <v>40695</v>
      </c>
      <c r="B145" s="107">
        <v>75.155508143518205</v>
      </c>
      <c r="C145" s="107">
        <v>257.37</v>
      </c>
      <c r="D145" s="107">
        <v>259.89</v>
      </c>
      <c r="E145" s="107">
        <v>0.586941475278558</v>
      </c>
      <c r="F145" s="135">
        <v>438.49346287524497</v>
      </c>
      <c r="G145" s="135">
        <v>442.78690626975799</v>
      </c>
      <c r="H145" s="135">
        <v>3.82238909257857</v>
      </c>
      <c r="I145" s="135">
        <v>1.23704911635913</v>
      </c>
    </row>
    <row r="146" spans="1:9" x14ac:dyDescent="0.2">
      <c r="A146" s="352">
        <v>40725</v>
      </c>
      <c r="B146" s="107">
        <v>75.516106737183705</v>
      </c>
      <c r="C146" s="107">
        <v>261.54000000000002</v>
      </c>
      <c r="D146" s="107">
        <v>262.74</v>
      </c>
      <c r="E146" s="107">
        <v>0.58975763973246897</v>
      </c>
      <c r="F146" s="135">
        <v>443.47030437561102</v>
      </c>
      <c r="G146" s="135">
        <v>445.505038509016</v>
      </c>
      <c r="H146" s="135">
        <v>1.36876737851559</v>
      </c>
      <c r="I146" s="135">
        <v>0.794251962094217</v>
      </c>
    </row>
    <row r="147" spans="1:9" x14ac:dyDescent="0.2">
      <c r="A147" s="352">
        <v>40756</v>
      </c>
      <c r="B147" s="107">
        <v>75.635555021335406</v>
      </c>
      <c r="C147" s="107">
        <v>260.73</v>
      </c>
      <c r="D147" s="107">
        <v>261.85000000000002</v>
      </c>
      <c r="E147" s="107">
        <v>0.59069049420782704</v>
      </c>
      <c r="F147" s="135">
        <v>441.39867249711602</v>
      </c>
      <c r="G147" s="135">
        <v>443.29475853706799</v>
      </c>
      <c r="H147" s="135">
        <v>-1.0173501458741301</v>
      </c>
      <c r="I147" s="135">
        <v>0.63670996714633199</v>
      </c>
    </row>
    <row r="148" spans="1:9" x14ac:dyDescent="0.2">
      <c r="A148" s="352">
        <v>40787</v>
      </c>
      <c r="B148" s="107">
        <v>75.821113047659097</v>
      </c>
      <c r="C148" s="107">
        <v>265.06</v>
      </c>
      <c r="D148" s="107">
        <v>259.49</v>
      </c>
      <c r="E148" s="107">
        <v>0.59213964549973497</v>
      </c>
      <c r="F148" s="135">
        <v>447.63089587812198</v>
      </c>
      <c r="G148" s="135">
        <v>438.22433098699901</v>
      </c>
      <c r="H148" s="135">
        <v>2.0645499301341901</v>
      </c>
      <c r="I148" s="135">
        <v>1.21407241138569</v>
      </c>
    </row>
    <row r="149" spans="1:9" x14ac:dyDescent="0.2">
      <c r="A149" s="352">
        <v>40817</v>
      </c>
      <c r="B149" s="107">
        <v>76.332712302421996</v>
      </c>
      <c r="C149" s="107">
        <v>263.8</v>
      </c>
      <c r="D149" s="107">
        <v>258.60000000000002</v>
      </c>
      <c r="E149" s="107">
        <v>0.59613507881872096</v>
      </c>
      <c r="F149" s="135">
        <v>442.51715655239798</v>
      </c>
      <c r="G149" s="135">
        <v>433.79430130572399</v>
      </c>
      <c r="H149" s="135">
        <v>2.83234925801055</v>
      </c>
      <c r="I149" s="135">
        <v>1.0329253707972701</v>
      </c>
    </row>
    <row r="150" spans="1:9" x14ac:dyDescent="0.2">
      <c r="A150" s="352">
        <v>40848</v>
      </c>
      <c r="B150" s="107">
        <v>77.158332832501898</v>
      </c>
      <c r="C150" s="107">
        <v>264.72000000000003</v>
      </c>
      <c r="D150" s="107">
        <v>259.88</v>
      </c>
      <c r="E150" s="107">
        <v>0.60258292201632102</v>
      </c>
      <c r="F150" s="135">
        <v>439.30883257396698</v>
      </c>
      <c r="G150" s="135">
        <v>431.276743008925</v>
      </c>
      <c r="H150" s="135">
        <v>2.8302809585109698</v>
      </c>
      <c r="I150" s="135">
        <v>1.1046255408766501</v>
      </c>
    </row>
    <row r="151" spans="1:9" x14ac:dyDescent="0.2">
      <c r="A151" s="352">
        <v>40878</v>
      </c>
      <c r="B151" s="107">
        <v>77.792385359697093</v>
      </c>
      <c r="C151" s="107">
        <v>265.43</v>
      </c>
      <c r="D151" s="107">
        <v>260.54000000000002</v>
      </c>
      <c r="E151" s="107">
        <v>0.60753467784778203</v>
      </c>
      <c r="F151" s="135">
        <v>436.89687136921498</v>
      </c>
      <c r="G151" s="135">
        <v>428.847948108862</v>
      </c>
      <c r="H151" s="135">
        <v>2.8136526933086201</v>
      </c>
      <c r="I151" s="135">
        <v>0.66853007342790904</v>
      </c>
    </row>
    <row r="152" spans="1:9" x14ac:dyDescent="0.2">
      <c r="A152" s="352">
        <v>40909</v>
      </c>
      <c r="B152" s="107">
        <v>78.343049462107103</v>
      </c>
      <c r="C152" s="107">
        <v>269.66000000000003</v>
      </c>
      <c r="D152" s="107">
        <v>271.02999999999997</v>
      </c>
      <c r="E152" s="107">
        <v>0.61183519564927502</v>
      </c>
      <c r="F152" s="135">
        <v>440.73960098656698</v>
      </c>
      <c r="G152" s="135">
        <v>442.97876605870101</v>
      </c>
      <c r="H152" s="135">
        <v>0.93542881924968402</v>
      </c>
      <c r="I152" s="135">
        <v>-0.15002449906489401</v>
      </c>
    </row>
    <row r="153" spans="1:9" x14ac:dyDescent="0.2">
      <c r="A153" s="352">
        <v>40940</v>
      </c>
      <c r="B153" s="107">
        <v>78.502313840976001</v>
      </c>
      <c r="C153" s="107">
        <v>268.95</v>
      </c>
      <c r="D153" s="107">
        <v>270.57</v>
      </c>
      <c r="E153" s="107">
        <v>0.61307900161641904</v>
      </c>
      <c r="F153" s="135">
        <v>438.68734582475901</v>
      </c>
      <c r="G153" s="135">
        <v>441.32974589999998</v>
      </c>
      <c r="H153" s="135">
        <v>1.1653985624452901</v>
      </c>
      <c r="I153" s="135">
        <v>0.39407253246999102</v>
      </c>
    </row>
    <row r="154" spans="1:9" x14ac:dyDescent="0.2">
      <c r="A154" s="352">
        <v>40969</v>
      </c>
      <c r="B154" s="107">
        <v>78.547388665184201</v>
      </c>
      <c r="C154" s="107">
        <v>271.12</v>
      </c>
      <c r="D154" s="107">
        <v>268.43</v>
      </c>
      <c r="E154" s="107">
        <v>0.61343102217315804</v>
      </c>
      <c r="F154" s="135">
        <v>441.973082873316</v>
      </c>
      <c r="G154" s="135">
        <v>437.58791175746597</v>
      </c>
      <c r="H154" s="135">
        <v>0.31960036457137098</v>
      </c>
      <c r="I154" s="135">
        <v>0.267115246236105</v>
      </c>
    </row>
    <row r="155" spans="1:9" x14ac:dyDescent="0.2">
      <c r="A155" s="352">
        <v>41000</v>
      </c>
      <c r="B155" s="107">
        <v>78.300979626179497</v>
      </c>
      <c r="C155" s="107">
        <v>271.43</v>
      </c>
      <c r="D155" s="107">
        <v>268.76</v>
      </c>
      <c r="E155" s="107">
        <v>0.61150664312965297</v>
      </c>
      <c r="F155" s="135">
        <v>443.87089339019798</v>
      </c>
      <c r="G155" s="135">
        <v>439.504628477138</v>
      </c>
      <c r="H155" s="135">
        <v>0.57637835689794403</v>
      </c>
      <c r="I155" s="135">
        <v>0.530818186110249</v>
      </c>
    </row>
    <row r="156" spans="1:9" x14ac:dyDescent="0.2">
      <c r="A156" s="352">
        <v>41030</v>
      </c>
      <c r="B156" s="107">
        <v>78.053819340104596</v>
      </c>
      <c r="C156" s="107">
        <v>269.19</v>
      </c>
      <c r="D156" s="107">
        <v>271.63</v>
      </c>
      <c r="E156" s="107">
        <v>0.60957639707686795</v>
      </c>
      <c r="F156" s="135">
        <v>441.60174391735001</v>
      </c>
      <c r="G156" s="135">
        <v>445.60452357171499</v>
      </c>
      <c r="H156" s="135">
        <v>0.86673416922693503</v>
      </c>
      <c r="I156" s="135">
        <v>0.32482385998000601</v>
      </c>
    </row>
    <row r="157" spans="1:9" x14ac:dyDescent="0.2">
      <c r="A157" s="352">
        <v>41061</v>
      </c>
      <c r="B157" s="107">
        <v>78.413666686699898</v>
      </c>
      <c r="C157" s="107">
        <v>269.02</v>
      </c>
      <c r="D157" s="107">
        <v>270.67</v>
      </c>
      <c r="E157" s="107">
        <v>0.61238669452149896</v>
      </c>
      <c r="F157" s="135">
        <v>439.29759154908498</v>
      </c>
      <c r="G157" s="135">
        <v>441.99196752877401</v>
      </c>
      <c r="H157" s="135">
        <v>0.183384415486398</v>
      </c>
      <c r="I157" s="135">
        <v>-0.179530769705916</v>
      </c>
    </row>
    <row r="158" spans="1:9" x14ac:dyDescent="0.2">
      <c r="A158" s="352">
        <v>41091</v>
      </c>
      <c r="B158" s="107">
        <v>78.853897469799904</v>
      </c>
      <c r="C158" s="107">
        <v>272.87</v>
      </c>
      <c r="D158" s="107">
        <v>274.23</v>
      </c>
      <c r="E158" s="107">
        <v>0.61582476195898295</v>
      </c>
      <c r="F158" s="135">
        <v>443.096830228101</v>
      </c>
      <c r="G158" s="135">
        <v>445.30525068146801</v>
      </c>
      <c r="H158" s="135">
        <v>-8.4216269685999406E-2</v>
      </c>
      <c r="I158" s="135">
        <v>-4.4845245346036802E-2</v>
      </c>
    </row>
    <row r="159" spans="1:9" x14ac:dyDescent="0.2">
      <c r="A159" s="352">
        <v>41122</v>
      </c>
      <c r="B159" s="107">
        <v>79.090540296892797</v>
      </c>
      <c r="C159" s="107">
        <v>276.3</v>
      </c>
      <c r="D159" s="107">
        <v>273.73</v>
      </c>
      <c r="E159" s="107">
        <v>0.61767286988186099</v>
      </c>
      <c r="F159" s="135">
        <v>447.32416376462601</v>
      </c>
      <c r="G159" s="135">
        <v>443.16338525983002</v>
      </c>
      <c r="H159" s="135">
        <v>1.34243522618402</v>
      </c>
      <c r="I159" s="135">
        <v>-2.96356486757854E-2</v>
      </c>
    </row>
    <row r="160" spans="1:9" x14ac:dyDescent="0.2">
      <c r="A160" s="352">
        <v>41153</v>
      </c>
      <c r="B160" s="107">
        <v>79.439118937436106</v>
      </c>
      <c r="C160" s="107">
        <v>271.3</v>
      </c>
      <c r="D160" s="107">
        <v>270.12</v>
      </c>
      <c r="E160" s="107">
        <v>0.62039516218730895</v>
      </c>
      <c r="F160" s="135">
        <v>437.30192711929902</v>
      </c>
      <c r="G160" s="135">
        <v>435.39991357709198</v>
      </c>
      <c r="H160" s="135">
        <v>-2.3074744960489202</v>
      </c>
      <c r="I160" s="135">
        <v>-0.64451405597343303</v>
      </c>
    </row>
    <row r="161" spans="1:9" x14ac:dyDescent="0.2">
      <c r="A161" s="352">
        <v>41183</v>
      </c>
      <c r="B161" s="107">
        <v>79.841036119959099</v>
      </c>
      <c r="C161" s="107">
        <v>273.5</v>
      </c>
      <c r="D161" s="107">
        <v>269.61</v>
      </c>
      <c r="E161" s="107">
        <v>0.62353401215156401</v>
      </c>
      <c r="F161" s="135">
        <v>438.62883927736698</v>
      </c>
      <c r="G161" s="135">
        <v>432.39020606058801</v>
      </c>
      <c r="H161" s="135">
        <v>-0.87868170023598402</v>
      </c>
      <c r="I161" s="135">
        <v>-0.32367766033564199</v>
      </c>
    </row>
    <row r="162" spans="1:9" x14ac:dyDescent="0.2">
      <c r="A162" s="352">
        <v>41214</v>
      </c>
      <c r="B162" s="107">
        <v>80.383436504597597</v>
      </c>
      <c r="C162" s="107">
        <v>274.2</v>
      </c>
      <c r="D162" s="107">
        <v>270.14</v>
      </c>
      <c r="E162" s="107">
        <v>0.627769992850988</v>
      </c>
      <c r="F162" s="135">
        <v>436.78417752134601</v>
      </c>
      <c r="G162" s="135">
        <v>430.31684068423198</v>
      </c>
      <c r="H162" s="135">
        <v>-0.57468797925798198</v>
      </c>
      <c r="I162" s="135">
        <v>-0.22257224398322101</v>
      </c>
    </row>
    <row r="163" spans="1:9" x14ac:dyDescent="0.2">
      <c r="A163" s="352">
        <v>41244</v>
      </c>
      <c r="B163" s="107">
        <v>80.568243283851203</v>
      </c>
      <c r="C163" s="107">
        <v>270.91000000000003</v>
      </c>
      <c r="D163" s="107">
        <v>270.91000000000003</v>
      </c>
      <c r="E163" s="107">
        <v>0.62921327713361797</v>
      </c>
      <c r="F163" s="135">
        <v>430.55353382581399</v>
      </c>
      <c r="G163" s="135">
        <v>430.55353382581399</v>
      </c>
      <c r="H163" s="135">
        <v>-1.45190729416803</v>
      </c>
      <c r="I163" s="135">
        <v>0.39771339106846598</v>
      </c>
    </row>
    <row r="164" spans="1:9" x14ac:dyDescent="0.2">
      <c r="A164" s="352">
        <v>41275</v>
      </c>
      <c r="B164" s="107">
        <v>80.8927820181501</v>
      </c>
      <c r="C164" s="107">
        <v>280.36</v>
      </c>
      <c r="D164" s="107">
        <v>282.55</v>
      </c>
      <c r="E164" s="107">
        <v>0.63174782514213701</v>
      </c>
      <c r="F164" s="135">
        <v>443.78466983550197</v>
      </c>
      <c r="G164" s="135">
        <v>447.251242909192</v>
      </c>
      <c r="H164" s="135">
        <v>0.690899760792685</v>
      </c>
      <c r="I164" s="135">
        <v>0.96448795695211997</v>
      </c>
    </row>
    <row r="165" spans="1:9" x14ac:dyDescent="0.2">
      <c r="A165" s="352">
        <v>41306</v>
      </c>
      <c r="B165" s="107">
        <v>81.290942965322401</v>
      </c>
      <c r="C165" s="107">
        <v>280.26</v>
      </c>
      <c r="D165" s="107">
        <v>282.18</v>
      </c>
      <c r="E165" s="107">
        <v>0.63485734005999706</v>
      </c>
      <c r="F165" s="135">
        <v>441.45350823779398</v>
      </c>
      <c r="G165" s="135">
        <v>444.47780972861199</v>
      </c>
      <c r="H165" s="135">
        <v>0.63055441178376803</v>
      </c>
      <c r="I165" s="135">
        <v>0.71331331229256301</v>
      </c>
    </row>
    <row r="166" spans="1:9" x14ac:dyDescent="0.2">
      <c r="A166" s="352">
        <v>41334</v>
      </c>
      <c r="B166" s="107">
        <v>81.887433139010795</v>
      </c>
      <c r="C166" s="107">
        <v>281.64</v>
      </c>
      <c r="D166" s="107">
        <v>279.95999999999998</v>
      </c>
      <c r="E166" s="107">
        <v>0.639515745427509</v>
      </c>
      <c r="F166" s="135">
        <v>440.39572444260398</v>
      </c>
      <c r="G166" s="135">
        <v>437.768736738217</v>
      </c>
      <c r="H166" s="135">
        <v>-0.35689015730476797</v>
      </c>
      <c r="I166" s="135">
        <v>4.13231206559894E-2</v>
      </c>
    </row>
    <row r="167" spans="1:9" x14ac:dyDescent="0.2">
      <c r="A167" s="352">
        <v>41365</v>
      </c>
      <c r="B167" s="107">
        <v>81.941522928060607</v>
      </c>
      <c r="C167" s="107">
        <v>281.66000000000003</v>
      </c>
      <c r="D167" s="107">
        <v>279.89999999999998</v>
      </c>
      <c r="E167" s="107">
        <v>0.63993817009559495</v>
      </c>
      <c r="F167" s="135">
        <v>440.13627122433599</v>
      </c>
      <c r="G167" s="135">
        <v>437.38600552329598</v>
      </c>
      <c r="H167" s="135">
        <v>-0.84137577423430998</v>
      </c>
      <c r="I167" s="135">
        <v>-0.48204792772793498</v>
      </c>
    </row>
    <row r="168" spans="1:9" x14ac:dyDescent="0.2">
      <c r="A168" s="352">
        <v>41395</v>
      </c>
      <c r="B168" s="107">
        <v>81.668820241601097</v>
      </c>
      <c r="C168" s="107">
        <v>278.88</v>
      </c>
      <c r="D168" s="107">
        <v>282.08</v>
      </c>
      <c r="E168" s="107">
        <v>0.63780844572732498</v>
      </c>
      <c r="F168" s="135">
        <v>437.24726737034501</v>
      </c>
      <c r="G168" s="135">
        <v>442.26444771882899</v>
      </c>
      <c r="H168" s="135">
        <v>-0.98606416459721102</v>
      </c>
      <c r="I168" s="135">
        <v>-0.74956058033565098</v>
      </c>
    </row>
    <row r="169" spans="1:9" x14ac:dyDescent="0.2">
      <c r="A169" s="352">
        <v>41426</v>
      </c>
      <c r="B169" s="107">
        <v>81.619237934972006</v>
      </c>
      <c r="C169" s="107">
        <v>279.85000000000002</v>
      </c>
      <c r="D169" s="107">
        <v>281.63</v>
      </c>
      <c r="E169" s="107">
        <v>0.63742122311491201</v>
      </c>
      <c r="F169" s="135">
        <v>439.034644363496</v>
      </c>
      <c r="G169" s="135">
        <v>441.82714630012998</v>
      </c>
      <c r="H169" s="135">
        <v>-5.9856277532022203E-2</v>
      </c>
      <c r="I169" s="135">
        <v>-3.7290548415602802E-2</v>
      </c>
    </row>
    <row r="170" spans="1:9" x14ac:dyDescent="0.2">
      <c r="A170" s="352">
        <v>41456</v>
      </c>
      <c r="B170" s="107">
        <v>81.5921930404471</v>
      </c>
      <c r="C170" s="107">
        <v>280.27</v>
      </c>
      <c r="D170" s="107">
        <v>284.02</v>
      </c>
      <c r="E170" s="107">
        <v>0.63721001078086903</v>
      </c>
      <c r="F170" s="135">
        <v>439.83929200444197</v>
      </c>
      <c r="G170" s="135">
        <v>445.72432195776099</v>
      </c>
      <c r="H170" s="135">
        <v>-0.73517524871079498</v>
      </c>
      <c r="I170" s="135">
        <v>9.4108765987255302E-2</v>
      </c>
    </row>
    <row r="171" spans="1:9" x14ac:dyDescent="0.2">
      <c r="A171" s="352">
        <v>41487</v>
      </c>
      <c r="B171" s="107">
        <v>81.824328385119301</v>
      </c>
      <c r="C171" s="107">
        <v>280.74</v>
      </c>
      <c r="D171" s="107">
        <v>283.67</v>
      </c>
      <c r="E171" s="107">
        <v>0.63902291664807398</v>
      </c>
      <c r="F171" s="135">
        <v>439.32696729029902</v>
      </c>
      <c r="G171" s="135">
        <v>443.91209236745402</v>
      </c>
      <c r="H171" s="135">
        <v>-1.7877854858148401</v>
      </c>
      <c r="I171" s="135">
        <v>0.168946066513498</v>
      </c>
    </row>
    <row r="172" spans="1:9" x14ac:dyDescent="0.2">
      <c r="A172" s="352">
        <v>41518</v>
      </c>
      <c r="B172" s="107">
        <v>82.132339683875202</v>
      </c>
      <c r="C172" s="107">
        <v>283.05</v>
      </c>
      <c r="D172" s="107">
        <v>280.66000000000003</v>
      </c>
      <c r="E172" s="107">
        <v>0.64142839045245603</v>
      </c>
      <c r="F172" s="135">
        <v>441.28074811334699</v>
      </c>
      <c r="G172" s="135">
        <v>437.554689155598</v>
      </c>
      <c r="H172" s="135">
        <v>0.90985672536556494</v>
      </c>
      <c r="I172" s="135">
        <v>0.494895729492284</v>
      </c>
    </row>
    <row r="173" spans="1:9" x14ac:dyDescent="0.2">
      <c r="A173" s="352">
        <v>41548</v>
      </c>
      <c r="B173" s="107">
        <v>82.522988160346202</v>
      </c>
      <c r="C173" s="107">
        <v>278.75</v>
      </c>
      <c r="D173" s="107">
        <v>279.52</v>
      </c>
      <c r="E173" s="107">
        <v>0.64447923527752704</v>
      </c>
      <c r="F173" s="135">
        <v>432.51975353397398</v>
      </c>
      <c r="G173" s="135">
        <v>433.714516619969</v>
      </c>
      <c r="H173" s="135">
        <v>-1.39276882784488</v>
      </c>
      <c r="I173" s="135">
        <v>0.306276724314891</v>
      </c>
    </row>
    <row r="174" spans="1:9" x14ac:dyDescent="0.2">
      <c r="A174" s="352">
        <v>41579</v>
      </c>
      <c r="B174" s="107">
        <v>83.292265160165897</v>
      </c>
      <c r="C174" s="107">
        <v>280.91000000000003</v>
      </c>
      <c r="D174" s="107">
        <v>280.45999999999998</v>
      </c>
      <c r="E174" s="107">
        <v>0.65048705277920404</v>
      </c>
      <c r="F174" s="135">
        <v>431.845643660105</v>
      </c>
      <c r="G174" s="135">
        <v>431.15385433381903</v>
      </c>
      <c r="H174" s="135">
        <v>-1.1306576829925099</v>
      </c>
      <c r="I174" s="135">
        <v>0.194511013851106</v>
      </c>
    </row>
    <row r="175" spans="1:9" x14ac:dyDescent="0.2">
      <c r="A175" s="352">
        <v>41609</v>
      </c>
      <c r="B175" s="107">
        <v>83.770058296772604</v>
      </c>
      <c r="C175" s="107">
        <v>281.95999999999998</v>
      </c>
      <c r="D175" s="107">
        <v>281.66000000000003</v>
      </c>
      <c r="E175" s="107">
        <v>0.65421847068063499</v>
      </c>
      <c r="F175" s="135">
        <v>430.987525782717</v>
      </c>
      <c r="G175" s="135">
        <v>430.52896337054898</v>
      </c>
      <c r="H175" s="135">
        <v>0.100798605238994</v>
      </c>
      <c r="I175" s="135">
        <v>-5.7067131805310601E-3</v>
      </c>
    </row>
    <row r="176" spans="1:9" x14ac:dyDescent="0.2">
      <c r="A176" s="352">
        <v>41640</v>
      </c>
      <c r="B176" s="107">
        <v>84.519051625698694</v>
      </c>
      <c r="C176" s="107">
        <v>290.54000000000002</v>
      </c>
      <c r="D176" s="107">
        <v>293.89999999999998</v>
      </c>
      <c r="E176" s="107">
        <v>0.66006787893177998</v>
      </c>
      <c r="F176" s="135">
        <v>440.16685143078797</v>
      </c>
      <c r="G176" s="135">
        <v>445.25723699149302</v>
      </c>
      <c r="H176" s="135">
        <v>-0.81521932834127697</v>
      </c>
      <c r="I176" s="135">
        <v>-0.44583574653224201</v>
      </c>
    </row>
    <row r="177" spans="1:9" x14ac:dyDescent="0.2">
      <c r="A177" s="352">
        <v>41671</v>
      </c>
      <c r="B177" s="107">
        <v>84.733157040687601</v>
      </c>
      <c r="C177" s="107">
        <v>290.26</v>
      </c>
      <c r="D177" s="107">
        <v>293.87</v>
      </c>
      <c r="E177" s="107">
        <v>0.66173997657629002</v>
      </c>
      <c r="F177" s="135">
        <v>438.63150221291897</v>
      </c>
      <c r="G177" s="135">
        <v>444.086817182218</v>
      </c>
      <c r="H177" s="135">
        <v>-0.63925327859318803</v>
      </c>
      <c r="I177" s="135">
        <v>-8.7966719110788003E-2</v>
      </c>
    </row>
    <row r="178" spans="1:9" x14ac:dyDescent="0.2">
      <c r="A178" s="352">
        <v>41699</v>
      </c>
      <c r="B178" s="107">
        <v>84.965292385359703</v>
      </c>
      <c r="C178" s="107">
        <v>291.8</v>
      </c>
      <c r="D178" s="107">
        <v>291.64</v>
      </c>
      <c r="E178" s="107">
        <v>0.66355288244349497</v>
      </c>
      <c r="F178" s="135">
        <v>439.75394835972003</v>
      </c>
      <c r="G178" s="135">
        <v>439.512822137179</v>
      </c>
      <c r="H178" s="135">
        <v>-0.14572713749583199</v>
      </c>
      <c r="I178" s="135">
        <v>0.39840336976926199</v>
      </c>
    </row>
    <row r="179" spans="1:9" x14ac:dyDescent="0.2">
      <c r="A179" s="352">
        <v>41730</v>
      </c>
      <c r="B179" s="107">
        <v>84.806779253560904</v>
      </c>
      <c r="C179" s="107">
        <v>292.62</v>
      </c>
      <c r="D179" s="107">
        <v>292.35000000000002</v>
      </c>
      <c r="E179" s="107">
        <v>0.66231494348562903</v>
      </c>
      <c r="F179" s="135">
        <v>441.81397819593201</v>
      </c>
      <c r="G179" s="135">
        <v>441.40631715392198</v>
      </c>
      <c r="H179" s="135">
        <v>0.38117898507426001</v>
      </c>
      <c r="I179" s="135">
        <v>0.919167869995419</v>
      </c>
    </row>
    <row r="180" spans="1:9" x14ac:dyDescent="0.2">
      <c r="A180" s="352">
        <v>41760</v>
      </c>
      <c r="B180" s="107">
        <v>84.535579061241705</v>
      </c>
      <c r="C180" s="107">
        <v>289.56</v>
      </c>
      <c r="D180" s="107">
        <v>294.63</v>
      </c>
      <c r="E180" s="107">
        <v>0.66019695313591797</v>
      </c>
      <c r="F180" s="135">
        <v>438.59638949346498</v>
      </c>
      <c r="G180" s="135">
        <v>446.27591599827201</v>
      </c>
      <c r="H180" s="135">
        <v>0.30854901192043399</v>
      </c>
      <c r="I180" s="135">
        <v>0.90702933508095596</v>
      </c>
    </row>
    <row r="181" spans="1:9" x14ac:dyDescent="0.2">
      <c r="A181" s="352">
        <v>41791</v>
      </c>
      <c r="B181" s="107">
        <v>84.682072239918298</v>
      </c>
      <c r="C181" s="107">
        <v>290.67</v>
      </c>
      <c r="D181" s="107">
        <v>294.16000000000003</v>
      </c>
      <c r="E181" s="107">
        <v>0.66134101994531902</v>
      </c>
      <c r="F181" s="135">
        <v>439.51606090309201</v>
      </c>
      <c r="G181" s="135">
        <v>444.79321730916001</v>
      </c>
      <c r="H181" s="135">
        <v>0.109653428442824</v>
      </c>
      <c r="I181" s="135">
        <v>0.67131932337529698</v>
      </c>
    </row>
    <row r="182" spans="1:9" x14ac:dyDescent="0.2">
      <c r="A182" s="352">
        <v>41821</v>
      </c>
      <c r="B182" s="107">
        <v>84.914958831660599</v>
      </c>
      <c r="C182" s="107">
        <v>291.73</v>
      </c>
      <c r="D182" s="107">
        <v>297.72000000000003</v>
      </c>
      <c r="E182" s="107">
        <v>0.66315979282180304</v>
      </c>
      <c r="F182" s="135">
        <v>439.90905835630201</v>
      </c>
      <c r="G182" s="135">
        <v>448.94157218605699</v>
      </c>
      <c r="H182" s="135">
        <v>1.58617825030349E-2</v>
      </c>
      <c r="I182" s="135">
        <v>0.72180270849144801</v>
      </c>
    </row>
    <row r="183" spans="1:9" x14ac:dyDescent="0.2">
      <c r="A183" s="352">
        <v>41852</v>
      </c>
      <c r="B183" s="107">
        <v>85.219965142135905</v>
      </c>
      <c r="C183" s="107">
        <v>292.39</v>
      </c>
      <c r="D183" s="107">
        <v>296.83999999999997</v>
      </c>
      <c r="E183" s="107">
        <v>0.66554179858906903</v>
      </c>
      <c r="F183" s="135">
        <v>439.326276155546</v>
      </c>
      <c r="G183" s="135">
        <v>446.01255793294001</v>
      </c>
      <c r="H183" s="135">
        <v>-1.5731671502150501E-4</v>
      </c>
      <c r="I183" s="135">
        <v>0.47317151336951901</v>
      </c>
    </row>
    <row r="184" spans="1:9" x14ac:dyDescent="0.2">
      <c r="A184" s="352">
        <v>41883</v>
      </c>
      <c r="B184" s="107">
        <v>85.596339924274304</v>
      </c>
      <c r="C184" s="107">
        <v>294.83</v>
      </c>
      <c r="D184" s="107">
        <v>293.42</v>
      </c>
      <c r="E184" s="107">
        <v>0.66848117023783904</v>
      </c>
      <c r="F184" s="135">
        <v>441.04458453946103</v>
      </c>
      <c r="G184" s="135">
        <v>438.93532542674899</v>
      </c>
      <c r="H184" s="135">
        <v>-5.3517760495169799E-2</v>
      </c>
      <c r="I184" s="135">
        <v>0.31553456182031903</v>
      </c>
    </row>
    <row r="185" spans="1:9" x14ac:dyDescent="0.2">
      <c r="A185" s="352">
        <v>41913</v>
      </c>
      <c r="B185" s="107">
        <v>86.069625578460204</v>
      </c>
      <c r="C185" s="107">
        <v>291.05</v>
      </c>
      <c r="D185" s="107">
        <v>291.94</v>
      </c>
      <c r="E185" s="107">
        <v>0.67217738608359701</v>
      </c>
      <c r="F185" s="135">
        <v>432.99582227213301</v>
      </c>
      <c r="G185" s="135">
        <v>434.31987752663298</v>
      </c>
      <c r="H185" s="135">
        <v>0.110068669527652</v>
      </c>
      <c r="I185" s="135">
        <v>0.139575892313126</v>
      </c>
    </row>
    <row r="186" spans="1:9" x14ac:dyDescent="0.2">
      <c r="A186" s="352">
        <v>41944</v>
      </c>
      <c r="B186" s="107">
        <v>86.763777871266299</v>
      </c>
      <c r="C186" s="107">
        <v>292.2</v>
      </c>
      <c r="D186" s="107">
        <v>294.02999999999997</v>
      </c>
      <c r="E186" s="107">
        <v>0.67759850265737598</v>
      </c>
      <c r="F186" s="135">
        <v>431.22881596411901</v>
      </c>
      <c r="G186" s="135">
        <v>433.92953031461298</v>
      </c>
      <c r="H186" s="135">
        <v>-0.14283522481743899</v>
      </c>
      <c r="I186" s="135">
        <v>0.64377853819321795</v>
      </c>
    </row>
    <row r="187" spans="1:9" x14ac:dyDescent="0.2">
      <c r="A187" s="352">
        <v>41974</v>
      </c>
      <c r="B187" s="107">
        <v>87.188983712963505</v>
      </c>
      <c r="C187" s="107">
        <v>292.18</v>
      </c>
      <c r="D187" s="107">
        <v>294.7</v>
      </c>
      <c r="E187" s="107">
        <v>0.680919229909279</v>
      </c>
      <c r="F187" s="135">
        <v>429.096414326451</v>
      </c>
      <c r="G187" s="135">
        <v>432.79729379836101</v>
      </c>
      <c r="H187" s="135">
        <v>-0.43878565924416701</v>
      </c>
      <c r="I187" s="135">
        <v>0.52687057568747697</v>
      </c>
    </row>
    <row r="188" spans="1:9" x14ac:dyDescent="0.2">
      <c r="A188" s="352">
        <v>42005</v>
      </c>
      <c r="B188" s="107">
        <v>87.110102770599198</v>
      </c>
      <c r="C188" s="107">
        <v>300.89</v>
      </c>
      <c r="D188" s="107">
        <v>306.63</v>
      </c>
      <c r="E188" s="107">
        <v>0.68030319393498595</v>
      </c>
      <c r="F188" s="135">
        <v>442.28808960840303</v>
      </c>
      <c r="G188" s="135">
        <v>450.72550406003802</v>
      </c>
      <c r="H188" s="135">
        <v>0.48191683919864797</v>
      </c>
      <c r="I188" s="135">
        <v>1.22811413588513</v>
      </c>
    </row>
    <row r="189" spans="1:9" x14ac:dyDescent="0.2">
      <c r="A189" s="352">
        <v>42036</v>
      </c>
      <c r="B189" s="107">
        <v>87.275377126029198</v>
      </c>
      <c r="C189" s="107">
        <v>301.39</v>
      </c>
      <c r="D189" s="107">
        <v>306.14</v>
      </c>
      <c r="E189" s="107">
        <v>0.68159393597636198</v>
      </c>
      <c r="F189" s="135">
        <v>442.18409831987202</v>
      </c>
      <c r="G189" s="135">
        <v>449.15305703455903</v>
      </c>
      <c r="H189" s="135">
        <v>0.80992725990487502</v>
      </c>
      <c r="I189" s="135">
        <v>1.14082194208927</v>
      </c>
    </row>
    <row r="190" spans="1:9" x14ac:dyDescent="0.2">
      <c r="A190" s="352">
        <v>42064</v>
      </c>
      <c r="B190" s="107">
        <v>87.630716990203695</v>
      </c>
      <c r="C190" s="107">
        <v>302.79000000000002</v>
      </c>
      <c r="D190" s="107">
        <v>303.77999999999997</v>
      </c>
      <c r="E190" s="107">
        <v>0.68436903136531901</v>
      </c>
      <c r="F190" s="135">
        <v>442.43673533259198</v>
      </c>
      <c r="G190" s="135">
        <v>443.88332329117401</v>
      </c>
      <c r="H190" s="135">
        <v>0.61006546567194997</v>
      </c>
      <c r="I190" s="135">
        <v>0.99439673517225402</v>
      </c>
    </row>
    <row r="191" spans="1:9" x14ac:dyDescent="0.2">
      <c r="A191" s="352">
        <v>42095</v>
      </c>
      <c r="B191" s="107">
        <v>87.403840375022497</v>
      </c>
      <c r="C191" s="107">
        <v>302.56</v>
      </c>
      <c r="D191" s="107">
        <v>304.02999999999997</v>
      </c>
      <c r="E191" s="107">
        <v>0.682597194563067</v>
      </c>
      <c r="F191" s="135">
        <v>443.24823250067698</v>
      </c>
      <c r="G191" s="135">
        <v>445.401771969793</v>
      </c>
      <c r="H191" s="135">
        <v>0.32462854855812601</v>
      </c>
      <c r="I191" s="135">
        <v>0.90516484712601697</v>
      </c>
    </row>
    <row r="192" spans="1:9" x14ac:dyDescent="0.2">
      <c r="A192" s="352">
        <v>42125</v>
      </c>
      <c r="B192" s="107">
        <v>86.967365827273298</v>
      </c>
      <c r="C192" s="107">
        <v>300.18</v>
      </c>
      <c r="D192" s="107">
        <v>307.47000000000003</v>
      </c>
      <c r="E192" s="107">
        <v>0.67918846217198003</v>
      </c>
      <c r="F192" s="135">
        <v>441.96863863095302</v>
      </c>
      <c r="G192" s="135">
        <v>452.70203651095699</v>
      </c>
      <c r="H192" s="135">
        <v>0.76887298169092699</v>
      </c>
      <c r="I192" s="135">
        <v>1.4399433808365101</v>
      </c>
    </row>
    <row r="193" spans="1:9" x14ac:dyDescent="0.2">
      <c r="A193" s="352">
        <v>42156</v>
      </c>
      <c r="B193" s="107">
        <v>87.113107758879707</v>
      </c>
      <c r="C193" s="107">
        <v>300.83</v>
      </c>
      <c r="D193" s="107">
        <v>306.29000000000002</v>
      </c>
      <c r="E193" s="107">
        <v>0.68032666197210201</v>
      </c>
      <c r="F193" s="135">
        <v>442.18463984340502</v>
      </c>
      <c r="G193" s="135">
        <v>450.21019624916602</v>
      </c>
      <c r="H193" s="135">
        <v>0.60716300897625297</v>
      </c>
      <c r="I193" s="135">
        <v>1.2178645557539201</v>
      </c>
    </row>
    <row r="194" spans="1:9" x14ac:dyDescent="0.2">
      <c r="A194" s="352">
        <v>42186</v>
      </c>
      <c r="B194" s="107">
        <v>87.240819760802907</v>
      </c>
      <c r="C194" s="107">
        <v>305.69</v>
      </c>
      <c r="D194" s="107">
        <v>310.41000000000003</v>
      </c>
      <c r="E194" s="107">
        <v>0.68132405354952796</v>
      </c>
      <c r="F194" s="135">
        <v>448.67049446945401</v>
      </c>
      <c r="G194" s="135">
        <v>455.59818177978798</v>
      </c>
      <c r="H194" s="135">
        <v>1.99164712495095</v>
      </c>
      <c r="I194" s="135">
        <v>1.48273405853634</v>
      </c>
    </row>
    <row r="195" spans="1:9" x14ac:dyDescent="0.2">
      <c r="A195" s="352">
        <v>42217</v>
      </c>
      <c r="B195" s="107">
        <v>87.4248752929864</v>
      </c>
      <c r="C195" s="107">
        <v>309.08</v>
      </c>
      <c r="D195" s="107">
        <v>309.86</v>
      </c>
      <c r="E195" s="107">
        <v>0.68276147082287897</v>
      </c>
      <c r="F195" s="135">
        <v>452.69103956245499</v>
      </c>
      <c r="G195" s="135">
        <v>453.83345903591999</v>
      </c>
      <c r="H195" s="135">
        <v>3.0421042701705101</v>
      </c>
      <c r="I195" s="135">
        <v>1.75351589632968</v>
      </c>
    </row>
    <row r="196" spans="1:9" x14ac:dyDescent="0.2">
      <c r="A196" s="352">
        <v>42248</v>
      </c>
      <c r="B196" s="107">
        <v>87.752419015565806</v>
      </c>
      <c r="C196" s="107">
        <v>303.04000000000002</v>
      </c>
      <c r="D196" s="107">
        <v>305.27999999999997</v>
      </c>
      <c r="E196" s="107">
        <v>0.68531948686851496</v>
      </c>
      <c r="F196" s="135">
        <v>442.18792228527599</v>
      </c>
      <c r="G196" s="135">
        <v>445.45647081325598</v>
      </c>
      <c r="H196" s="135">
        <v>0.25923405158903001</v>
      </c>
      <c r="I196" s="135">
        <v>1.48567340306149</v>
      </c>
    </row>
    <row r="197" spans="1:9" x14ac:dyDescent="0.2">
      <c r="A197" s="352">
        <v>42278</v>
      </c>
      <c r="B197" s="107">
        <v>88.203918504717805</v>
      </c>
      <c r="C197" s="107">
        <v>302.39</v>
      </c>
      <c r="D197" s="107">
        <v>304.26</v>
      </c>
      <c r="E197" s="107">
        <v>0.688845559445182</v>
      </c>
      <c r="F197" s="135">
        <v>438.98083663855601</v>
      </c>
      <c r="G197" s="135">
        <v>441.69552351482201</v>
      </c>
      <c r="H197" s="135">
        <v>1.38223374420017</v>
      </c>
      <c r="I197" s="135">
        <v>1.69820594677625</v>
      </c>
    </row>
    <row r="198" spans="1:9" x14ac:dyDescent="0.2">
      <c r="A198" s="352">
        <v>42309</v>
      </c>
      <c r="B198" s="107">
        <v>88.685467876675304</v>
      </c>
      <c r="C198" s="107">
        <v>304.14</v>
      </c>
      <c r="D198" s="107">
        <v>305.95</v>
      </c>
      <c r="E198" s="107">
        <v>0.69260631239300996</v>
      </c>
      <c r="F198" s="135">
        <v>439.12392156688901</v>
      </c>
      <c r="G198" s="135">
        <v>441.73723878276297</v>
      </c>
      <c r="H198" s="135">
        <v>1.8308390604923499</v>
      </c>
      <c r="I198" s="135">
        <v>1.7993033252402499</v>
      </c>
    </row>
    <row r="199" spans="1:9" x14ac:dyDescent="0.2">
      <c r="A199" s="352">
        <v>42339</v>
      </c>
      <c r="B199" s="107">
        <v>89.046817717410903</v>
      </c>
      <c r="C199" s="107">
        <v>301.10000000000002</v>
      </c>
      <c r="D199" s="107">
        <v>306.69</v>
      </c>
      <c r="E199" s="107">
        <v>0.695428343856199</v>
      </c>
      <c r="F199" s="135">
        <v>432.97056074876002</v>
      </c>
      <c r="G199" s="135">
        <v>441.00877208912999</v>
      </c>
      <c r="H199" s="135">
        <v>0.90286152318233004</v>
      </c>
      <c r="I199" s="135">
        <v>1.8973035202467701</v>
      </c>
    </row>
    <row r="200" spans="1:9" x14ac:dyDescent="0.2">
      <c r="A200" s="352">
        <v>42370</v>
      </c>
      <c r="B200" s="107">
        <v>89.3863813931126</v>
      </c>
      <c r="C200" s="107">
        <v>310.02</v>
      </c>
      <c r="D200" s="107">
        <v>318.23</v>
      </c>
      <c r="E200" s="107">
        <v>0.69808023205029901</v>
      </c>
      <c r="F200" s="135">
        <v>444.10368001605599</v>
      </c>
      <c r="G200" s="135">
        <v>455.86450581094601</v>
      </c>
      <c r="H200" s="135">
        <v>0.410499502543682</v>
      </c>
      <c r="I200" s="135">
        <v>1.14016218399386</v>
      </c>
    </row>
    <row r="201" spans="1:9" x14ac:dyDescent="0.2">
      <c r="A201" s="352">
        <v>42401</v>
      </c>
      <c r="B201" s="107">
        <v>89.7777811166536</v>
      </c>
      <c r="C201" s="107">
        <v>310.8</v>
      </c>
      <c r="D201" s="107">
        <v>317.69</v>
      </c>
      <c r="E201" s="107">
        <v>0.70113694388464798</v>
      </c>
      <c r="F201" s="135">
        <v>443.280022128079</v>
      </c>
      <c r="G201" s="135">
        <v>453.10691837152302</v>
      </c>
      <c r="H201" s="135">
        <v>0.247843333211373</v>
      </c>
      <c r="I201" s="135">
        <v>0.88029264747051506</v>
      </c>
    </row>
    <row r="202" spans="1:9" x14ac:dyDescent="0.2">
      <c r="A202" s="352">
        <v>42430</v>
      </c>
      <c r="B202" s="107">
        <v>89.910000600997606</v>
      </c>
      <c r="C202" s="107">
        <v>313.86</v>
      </c>
      <c r="D202" s="107">
        <v>315.55</v>
      </c>
      <c r="E202" s="107">
        <v>0.70216953751774802</v>
      </c>
      <c r="F202" s="135">
        <v>446.98606708222098</v>
      </c>
      <c r="G202" s="135">
        <v>449.39289322562502</v>
      </c>
      <c r="H202" s="135">
        <v>1.0282445796931701</v>
      </c>
      <c r="I202" s="135">
        <v>1.2412203039303</v>
      </c>
    </row>
    <row r="203" spans="1:9" x14ac:dyDescent="0.2">
      <c r="A203" s="352">
        <v>42461</v>
      </c>
      <c r="B203" s="107">
        <v>89.625277961415904</v>
      </c>
      <c r="C203" s="107">
        <v>312.36</v>
      </c>
      <c r="D203" s="107">
        <v>314.76</v>
      </c>
      <c r="E203" s="107">
        <v>0.69994594100101504</v>
      </c>
      <c r="F203" s="135">
        <v>446.26303504708397</v>
      </c>
      <c r="G203" s="135">
        <v>449.69187127487601</v>
      </c>
      <c r="H203" s="135">
        <v>0.68016121111162997</v>
      </c>
      <c r="I203" s="135">
        <v>0.96319762853866997</v>
      </c>
    </row>
    <row r="204" spans="1:9" x14ac:dyDescent="0.2">
      <c r="A204" s="352">
        <v>42491</v>
      </c>
      <c r="B204" s="107">
        <v>89.225614520103406</v>
      </c>
      <c r="C204" s="107">
        <v>312.32</v>
      </c>
      <c r="D204" s="107">
        <v>319.58999999999997</v>
      </c>
      <c r="E204" s="107">
        <v>0.69682469206459696</v>
      </c>
      <c r="F204" s="135">
        <v>448.20455353646901</v>
      </c>
      <c r="G204" s="135">
        <v>458.63759370107601</v>
      </c>
      <c r="H204" s="135">
        <v>1.4109405872852401</v>
      </c>
      <c r="I204" s="135">
        <v>1.31113993563301</v>
      </c>
    </row>
    <row r="205" spans="1:9" x14ac:dyDescent="0.2">
      <c r="A205" s="352">
        <v>42522</v>
      </c>
      <c r="B205" s="107">
        <v>89.324027886291205</v>
      </c>
      <c r="C205" s="107">
        <v>313.23</v>
      </c>
      <c r="D205" s="107">
        <v>318.8</v>
      </c>
      <c r="E205" s="107">
        <v>0.69759327028014295</v>
      </c>
      <c r="F205" s="135">
        <v>449.01522612769998</v>
      </c>
      <c r="G205" s="135">
        <v>456.99982150340202</v>
      </c>
      <c r="H205" s="135">
        <v>1.5447362184975999</v>
      </c>
      <c r="I205" s="135">
        <v>1.5081011738077701</v>
      </c>
    </row>
    <row r="206" spans="1:9" x14ac:dyDescent="0.2">
      <c r="A206" s="352">
        <v>42552</v>
      </c>
      <c r="B206" s="107">
        <v>89.556914478033505</v>
      </c>
      <c r="C206" s="107">
        <v>314.44</v>
      </c>
      <c r="D206" s="107">
        <v>321.77</v>
      </c>
      <c r="E206" s="107">
        <v>0.69941204315662697</v>
      </c>
      <c r="F206" s="135">
        <v>449.577617481179</v>
      </c>
      <c r="G206" s="135">
        <v>460.057848800785</v>
      </c>
      <c r="H206" s="135">
        <v>0.20218022421933901</v>
      </c>
      <c r="I206" s="135">
        <v>0.97885970562385805</v>
      </c>
    </row>
    <row r="207" spans="1:9" x14ac:dyDescent="0.2">
      <c r="A207" s="352">
        <v>42583</v>
      </c>
      <c r="B207" s="107">
        <v>89.809333493599397</v>
      </c>
      <c r="C207" s="107">
        <v>316.66000000000003</v>
      </c>
      <c r="D207" s="107">
        <v>320.85000000000002</v>
      </c>
      <c r="E207" s="107">
        <v>0.70138335827436504</v>
      </c>
      <c r="F207" s="135">
        <v>451.47920358288502</v>
      </c>
      <c r="G207" s="135">
        <v>457.453112074682</v>
      </c>
      <c r="H207" s="135">
        <v>-0.26769603850363999</v>
      </c>
      <c r="I207" s="135">
        <v>0.79757297896250201</v>
      </c>
    </row>
    <row r="208" spans="1:9" x14ac:dyDescent="0.2">
      <c r="A208" s="352">
        <v>42614</v>
      </c>
      <c r="B208" s="107">
        <v>90.357743854798997</v>
      </c>
      <c r="C208" s="107">
        <v>314.75</v>
      </c>
      <c r="D208" s="107">
        <v>316.57</v>
      </c>
      <c r="E208" s="107">
        <v>0.70566627504802204</v>
      </c>
      <c r="F208" s="135">
        <v>446.03236845714503</v>
      </c>
      <c r="G208" s="135">
        <v>448.61149128666602</v>
      </c>
      <c r="H208" s="135">
        <v>0.86941455840763304</v>
      </c>
      <c r="I208" s="135">
        <v>0.70826684089928504</v>
      </c>
    </row>
    <row r="209" spans="1:9" x14ac:dyDescent="0.2">
      <c r="A209" s="352">
        <v>42644</v>
      </c>
      <c r="B209" s="107">
        <v>90.906154215998598</v>
      </c>
      <c r="C209" s="107">
        <v>312.49</v>
      </c>
      <c r="D209" s="107">
        <v>315.27</v>
      </c>
      <c r="E209" s="107">
        <v>0.70994919182167804</v>
      </c>
      <c r="F209" s="135">
        <v>440.15825864689498</v>
      </c>
      <c r="G209" s="135">
        <v>444.07403182055901</v>
      </c>
      <c r="H209" s="135">
        <v>0.268217177167696</v>
      </c>
      <c r="I209" s="135">
        <v>0.53849499918181598</v>
      </c>
    </row>
    <row r="210" spans="1:9" x14ac:dyDescent="0.2">
      <c r="A210" s="352">
        <v>42675</v>
      </c>
      <c r="B210" s="107">
        <v>91.616833944347604</v>
      </c>
      <c r="C210" s="107">
        <v>315.60000000000002</v>
      </c>
      <c r="D210" s="107">
        <v>317.39</v>
      </c>
      <c r="E210" s="107">
        <v>0.715499382599594</v>
      </c>
      <c r="F210" s="135">
        <v>441.09052736473899</v>
      </c>
      <c r="G210" s="135">
        <v>443.59227655353101</v>
      </c>
      <c r="H210" s="135">
        <v>0.447847566771786</v>
      </c>
      <c r="I210" s="135">
        <v>0.419941451139549</v>
      </c>
    </row>
    <row r="211" spans="1:9" x14ac:dyDescent="0.2">
      <c r="A211" s="352">
        <v>42705</v>
      </c>
      <c r="B211" s="107">
        <v>92.039034797764302</v>
      </c>
      <c r="C211" s="107">
        <v>316.2</v>
      </c>
      <c r="D211" s="107">
        <v>318.64999999999998</v>
      </c>
      <c r="E211" s="107">
        <v>0.71879664181438196</v>
      </c>
      <c r="F211" s="135">
        <v>439.90188824734901</v>
      </c>
      <c r="G211" s="135">
        <v>443.310362713529</v>
      </c>
      <c r="H211" s="135">
        <v>1.6008773175253801</v>
      </c>
      <c r="I211" s="135">
        <v>0.52189225477206103</v>
      </c>
    </row>
    <row r="212" spans="1:9" x14ac:dyDescent="0.2">
      <c r="A212" s="352">
        <v>42736</v>
      </c>
      <c r="B212" s="107">
        <v>93.603882444858499</v>
      </c>
      <c r="C212" s="107">
        <v>325.22000000000003</v>
      </c>
      <c r="D212" s="107">
        <v>331.14</v>
      </c>
      <c r="E212" s="107">
        <v>0.73101762214249999</v>
      </c>
      <c r="F212" s="135">
        <v>444.88667598303601</v>
      </c>
      <c r="G212" s="135">
        <v>452.98497597018201</v>
      </c>
      <c r="H212" s="135">
        <v>0.17630927240963601</v>
      </c>
      <c r="I212" s="135">
        <v>-0.63166353248781404</v>
      </c>
    </row>
    <row r="213" spans="1:9" x14ac:dyDescent="0.2">
      <c r="A213" s="352">
        <v>42767</v>
      </c>
      <c r="B213" s="107">
        <v>94.1447803353567</v>
      </c>
      <c r="C213" s="107">
        <v>325.89999999999998</v>
      </c>
      <c r="D213" s="107">
        <v>331.43</v>
      </c>
      <c r="E213" s="107">
        <v>0.73524186882336595</v>
      </c>
      <c r="F213" s="135">
        <v>443.25549702650801</v>
      </c>
      <c r="G213" s="135">
        <v>450.77683148050198</v>
      </c>
      <c r="H213" s="135">
        <v>-5.5326431027347099E-3</v>
      </c>
      <c r="I213" s="135">
        <v>-0.51424659314290899</v>
      </c>
    </row>
    <row r="214" spans="1:9" x14ac:dyDescent="0.2">
      <c r="A214" s="352">
        <v>42795</v>
      </c>
      <c r="B214" s="107">
        <v>94.722489332291602</v>
      </c>
      <c r="C214" s="107">
        <v>326.36</v>
      </c>
      <c r="D214" s="107">
        <v>329.73</v>
      </c>
      <c r="E214" s="107">
        <v>0.73975359895890203</v>
      </c>
      <c r="F214" s="135">
        <v>441.17392664166198</v>
      </c>
      <c r="G214" s="135">
        <v>445.729497584125</v>
      </c>
      <c r="H214" s="135">
        <v>-1.30029566212178</v>
      </c>
      <c r="I214" s="135">
        <v>-0.81518771140436397</v>
      </c>
    </row>
    <row r="215" spans="1:9" x14ac:dyDescent="0.2">
      <c r="A215" s="352">
        <v>42826</v>
      </c>
      <c r="B215" s="107">
        <v>94.838932628162794</v>
      </c>
      <c r="C215" s="107">
        <v>327.58999999999997</v>
      </c>
      <c r="D215" s="107">
        <v>330.1</v>
      </c>
      <c r="E215" s="107">
        <v>0.74066298539714504</v>
      </c>
      <c r="F215" s="135">
        <v>442.29292736202501</v>
      </c>
      <c r="G215" s="135">
        <v>445.68178308924098</v>
      </c>
      <c r="H215" s="135">
        <v>-0.889633999069672</v>
      </c>
      <c r="I215" s="135">
        <v>-0.89174131039238003</v>
      </c>
    </row>
    <row r="216" spans="1:9" x14ac:dyDescent="0.2">
      <c r="A216" s="352">
        <v>42856</v>
      </c>
      <c r="B216" s="107">
        <v>94.725494320572096</v>
      </c>
      <c r="C216" s="107">
        <v>328.39</v>
      </c>
      <c r="D216" s="107">
        <v>335.59</v>
      </c>
      <c r="E216" s="107">
        <v>0.73977706699601797</v>
      </c>
      <c r="F216" s="135">
        <v>443.90400115196798</v>
      </c>
      <c r="G216" s="135">
        <v>453.63666295133498</v>
      </c>
      <c r="H216" s="135">
        <v>-0.95950662494785899</v>
      </c>
      <c r="I216" s="135">
        <v>-1.09038831932297</v>
      </c>
    </row>
    <row r="217" spans="1:9" x14ac:dyDescent="0.2">
      <c r="A217" s="352">
        <v>42887</v>
      </c>
      <c r="B217" s="107">
        <v>94.963639641805401</v>
      </c>
      <c r="C217" s="107">
        <v>327.24</v>
      </c>
      <c r="D217" s="107">
        <v>334.21</v>
      </c>
      <c r="E217" s="107">
        <v>0.74163690893745504</v>
      </c>
      <c r="F217" s="135">
        <v>441.24017569303197</v>
      </c>
      <c r="G217" s="135">
        <v>450.63830558112801</v>
      </c>
      <c r="H217" s="135">
        <v>-1.7315783479592799</v>
      </c>
      <c r="I217" s="135">
        <v>-1.3920171568879101</v>
      </c>
    </row>
    <row r="218" spans="1:9" x14ac:dyDescent="0.2">
      <c r="A218" s="352">
        <v>42917</v>
      </c>
      <c r="B218" s="107">
        <v>95.322735741330604</v>
      </c>
      <c r="C218" s="107">
        <v>330.58</v>
      </c>
      <c r="D218" s="107">
        <v>337.37</v>
      </c>
      <c r="E218" s="107">
        <v>0.74444133937280799</v>
      </c>
      <c r="F218" s="135">
        <v>444.064538756692</v>
      </c>
      <c r="G218" s="135">
        <v>453.185472322419</v>
      </c>
      <c r="H218" s="135">
        <v>-1.2262796256127799</v>
      </c>
      <c r="I218" s="135">
        <v>-1.49380702802498</v>
      </c>
    </row>
    <row r="219" spans="1:9" x14ac:dyDescent="0.2">
      <c r="A219" s="352">
        <v>42948</v>
      </c>
      <c r="B219" s="107">
        <v>95.793767654306095</v>
      </c>
      <c r="C219" s="107">
        <v>329.57</v>
      </c>
      <c r="D219" s="107">
        <v>336.24</v>
      </c>
      <c r="E219" s="107">
        <v>0.74811995419072896</v>
      </c>
      <c r="F219" s="135">
        <v>440.53095784152498</v>
      </c>
      <c r="G219" s="135">
        <v>449.44664036360899</v>
      </c>
      <c r="H219" s="135">
        <v>-2.4249723252977899</v>
      </c>
      <c r="I219" s="135">
        <v>-1.750227837507</v>
      </c>
    </row>
    <row r="220" spans="1:9" x14ac:dyDescent="0.2">
      <c r="A220" s="352">
        <v>42979</v>
      </c>
      <c r="B220" s="107">
        <v>96.093515235290596</v>
      </c>
      <c r="C220" s="107">
        <v>330.92</v>
      </c>
      <c r="D220" s="107">
        <v>332.39</v>
      </c>
      <c r="E220" s="107">
        <v>0.75046089089304302</v>
      </c>
      <c r="F220" s="135">
        <v>440.95569005096002</v>
      </c>
      <c r="G220" s="135">
        <v>442.91448632913898</v>
      </c>
      <c r="H220" s="135">
        <v>-1.1381860970640301</v>
      </c>
      <c r="I220" s="135">
        <v>-1.2699195335340401</v>
      </c>
    </row>
    <row r="221" spans="1:9" x14ac:dyDescent="0.2">
      <c r="A221" s="352">
        <v>43009</v>
      </c>
      <c r="B221" s="107">
        <v>96.698269126750404</v>
      </c>
      <c r="C221" s="107">
        <v>329.48</v>
      </c>
      <c r="D221" s="107">
        <v>331.29</v>
      </c>
      <c r="E221" s="107">
        <v>0.75518383336262296</v>
      </c>
      <c r="F221" s="135">
        <v>436.29111938601397</v>
      </c>
      <c r="G221" s="135">
        <v>438.68788679553398</v>
      </c>
      <c r="H221" s="135">
        <v>-0.87857928027260701</v>
      </c>
      <c r="I221" s="135">
        <v>-1.2128934905162101</v>
      </c>
    </row>
    <row r="222" spans="1:9" x14ac:dyDescent="0.2">
      <c r="A222" s="352">
        <v>43040</v>
      </c>
      <c r="B222" s="107">
        <v>97.695173988821495</v>
      </c>
      <c r="C222" s="107">
        <v>332.36</v>
      </c>
      <c r="D222" s="107">
        <v>333.01</v>
      </c>
      <c r="E222" s="107">
        <v>0.76296935467583105</v>
      </c>
      <c r="F222" s="135">
        <v>435.61382637866501</v>
      </c>
      <c r="G222" s="135">
        <v>436.46576098916597</v>
      </c>
      <c r="H222" s="135">
        <v>-1.24162743162807</v>
      </c>
      <c r="I222" s="135">
        <v>-1.60654635823102</v>
      </c>
    </row>
    <row r="223" spans="1:9" x14ac:dyDescent="0.2">
      <c r="A223" s="352">
        <v>43070</v>
      </c>
      <c r="B223" s="107">
        <v>98.272882985756297</v>
      </c>
      <c r="C223" s="107">
        <v>334.3</v>
      </c>
      <c r="D223" s="107">
        <v>336.26</v>
      </c>
      <c r="E223" s="107">
        <v>0.76748108481136701</v>
      </c>
      <c r="F223" s="135">
        <v>435.58076754707901</v>
      </c>
      <c r="G223" s="135">
        <v>438.13457641453999</v>
      </c>
      <c r="H223" s="135">
        <v>-0.98229191911096703</v>
      </c>
      <c r="I223" s="135">
        <v>-1.16753108754496</v>
      </c>
    </row>
    <row r="224" spans="1:9" x14ac:dyDescent="0.2">
      <c r="A224" s="352">
        <v>43101</v>
      </c>
      <c r="B224" s="107">
        <v>98.794999699501204</v>
      </c>
      <c r="C224" s="107">
        <v>342.42</v>
      </c>
      <c r="D224" s="107">
        <v>348.11</v>
      </c>
      <c r="E224" s="107">
        <v>0.77155865626025999</v>
      </c>
      <c r="F224" s="135">
        <v>443.802939960142</v>
      </c>
      <c r="G224" s="135">
        <v>451.17762230455298</v>
      </c>
      <c r="H224" s="135">
        <v>-0.24359821981622101</v>
      </c>
      <c r="I224" s="135">
        <v>-0.39898755179642598</v>
      </c>
    </row>
    <row r="225" spans="1:9" x14ac:dyDescent="0.2">
      <c r="A225" s="352">
        <v>43132</v>
      </c>
      <c r="B225" s="107">
        <v>99.171374481639504</v>
      </c>
      <c r="C225" s="107">
        <v>343.2</v>
      </c>
      <c r="D225" s="107">
        <v>349.38</v>
      </c>
      <c r="E225" s="107">
        <v>0.774498027909029</v>
      </c>
      <c r="F225" s="135">
        <v>443.125724834398</v>
      </c>
      <c r="G225" s="135">
        <v>451.10508666270903</v>
      </c>
      <c r="H225" s="135">
        <v>-2.92770632245642E-2</v>
      </c>
      <c r="I225" s="135">
        <v>7.28198876434938E-2</v>
      </c>
    </row>
    <row r="226" spans="1:9" x14ac:dyDescent="0.2">
      <c r="A226" s="352">
        <v>43160</v>
      </c>
      <c r="B226" s="107">
        <v>99.492156980587794</v>
      </c>
      <c r="C226" s="107">
        <v>347.27</v>
      </c>
      <c r="D226" s="107">
        <v>349.31</v>
      </c>
      <c r="E226" s="107">
        <v>0.77700324087115402</v>
      </c>
      <c r="F226" s="135">
        <v>446.93507276835902</v>
      </c>
      <c r="G226" s="135">
        <v>449.56054444298502</v>
      </c>
      <c r="H226" s="135">
        <v>1.3058673187132099</v>
      </c>
      <c r="I226" s="135">
        <v>0.859500409917757</v>
      </c>
    </row>
    <row r="227" spans="1:9" x14ac:dyDescent="0.2">
      <c r="A227" s="352">
        <v>43191</v>
      </c>
      <c r="B227" s="107">
        <v>99.154847046096506</v>
      </c>
      <c r="C227" s="107">
        <v>347.67</v>
      </c>
      <c r="D227" s="107">
        <v>349.37</v>
      </c>
      <c r="E227" s="107">
        <v>0.77436895370489101</v>
      </c>
      <c r="F227" s="135">
        <v>448.97202856158901</v>
      </c>
      <c r="G227" s="135">
        <v>451.167364508189</v>
      </c>
      <c r="H227" s="135">
        <v>1.51010807235827</v>
      </c>
      <c r="I227" s="135">
        <v>1.23082917612765</v>
      </c>
    </row>
    <row r="228" spans="1:9" x14ac:dyDescent="0.2">
      <c r="A228" s="352">
        <v>43221</v>
      </c>
      <c r="B228" s="107">
        <v>98.994080173087298</v>
      </c>
      <c r="C228" s="107">
        <v>346.23</v>
      </c>
      <c r="D228" s="107">
        <v>353.83</v>
      </c>
      <c r="E228" s="107">
        <v>0.77311341371918896</v>
      </c>
      <c r="F228" s="135">
        <v>447.83856269470698</v>
      </c>
      <c r="G228" s="135">
        <v>457.66894445388402</v>
      </c>
      <c r="H228" s="135">
        <v>0.88635415146704999</v>
      </c>
      <c r="I228" s="135">
        <v>0.888879103446927</v>
      </c>
    </row>
    <row r="229" spans="1:9" x14ac:dyDescent="0.2">
      <c r="A229" s="352">
        <v>43252</v>
      </c>
      <c r="B229" s="107">
        <v>99.376464931786799</v>
      </c>
      <c r="C229" s="107">
        <v>345.99</v>
      </c>
      <c r="D229" s="107">
        <v>353.45</v>
      </c>
      <c r="E229" s="107">
        <v>0.77609972144219097</v>
      </c>
      <c r="F229" s="135">
        <v>445.80611284985702</v>
      </c>
      <c r="G229" s="135">
        <v>455.41827968086301</v>
      </c>
      <c r="H229" s="135">
        <v>1.03479633278032</v>
      </c>
      <c r="I229" s="135">
        <v>1.0607118925613199</v>
      </c>
    </row>
    <row r="230" spans="1:9" x14ac:dyDescent="0.2">
      <c r="A230" s="352">
        <v>43282</v>
      </c>
      <c r="B230" s="107">
        <v>99.909099104513501</v>
      </c>
      <c r="C230" s="107">
        <v>350.72</v>
      </c>
      <c r="D230" s="107">
        <v>357.43</v>
      </c>
      <c r="E230" s="107">
        <v>0.78025943102098905</v>
      </c>
      <c r="F230" s="135">
        <v>449.49152301956099</v>
      </c>
      <c r="G230" s="135">
        <v>458.09122682733101</v>
      </c>
      <c r="H230" s="135">
        <v>1.2221161090826</v>
      </c>
      <c r="I230" s="135">
        <v>1.0825048031156701</v>
      </c>
    </row>
    <row r="231" spans="1:9" x14ac:dyDescent="0.2">
      <c r="A231" s="352">
        <v>43313</v>
      </c>
      <c r="B231" s="107">
        <v>100.492</v>
      </c>
      <c r="C231" s="107">
        <v>349.54</v>
      </c>
      <c r="D231" s="107">
        <v>356.15</v>
      </c>
      <c r="E231" s="107">
        <v>0.78481170829233204</v>
      </c>
      <c r="F231" s="135">
        <v>445.38071528081798</v>
      </c>
      <c r="G231" s="135">
        <v>453.80311766110702</v>
      </c>
      <c r="H231" s="135">
        <v>1.1008891322996699</v>
      </c>
      <c r="I231" s="135">
        <v>0.96929800030860502</v>
      </c>
    </row>
    <row r="232" spans="1:9" x14ac:dyDescent="0.2">
      <c r="A232" s="352">
        <v>43344</v>
      </c>
      <c r="B232" s="107">
        <v>100.917</v>
      </c>
      <c r="C232" s="107">
        <v>345.45</v>
      </c>
      <c r="D232" s="107">
        <v>351.8</v>
      </c>
      <c r="E232" s="107">
        <v>0.78813082798369305</v>
      </c>
      <c r="F232" s="135">
        <v>438.31555337554602</v>
      </c>
      <c r="G232" s="135">
        <v>446.37259133743601</v>
      </c>
      <c r="H232" s="135">
        <v>-0.59873060604086503</v>
      </c>
      <c r="I232" s="135">
        <v>0.780761324145818</v>
      </c>
    </row>
    <row r="233" spans="1:9" x14ac:dyDescent="0.2">
      <c r="A233" s="352">
        <v>43374</v>
      </c>
      <c r="B233" s="107">
        <v>101.44</v>
      </c>
      <c r="C233" s="107">
        <v>344.35</v>
      </c>
      <c r="D233" s="107">
        <v>350.62</v>
      </c>
      <c r="E233" s="107">
        <v>0.79221529762741505</v>
      </c>
      <c r="F233" s="135">
        <v>434.66719341482599</v>
      </c>
      <c r="G233" s="135">
        <v>442.58170859621498</v>
      </c>
      <c r="H233" s="135">
        <v>-0.37221155761161301</v>
      </c>
      <c r="I233" s="135">
        <v>0.88760640945049196</v>
      </c>
    </row>
    <row r="234" spans="1:9" x14ac:dyDescent="0.2">
      <c r="A234" s="352">
        <v>43405</v>
      </c>
      <c r="B234" s="107">
        <v>102.303</v>
      </c>
      <c r="C234" s="107">
        <v>346.51</v>
      </c>
      <c r="D234" s="107">
        <v>352.7</v>
      </c>
      <c r="E234" s="107">
        <v>0.79895506302422603</v>
      </c>
      <c r="F234" s="135">
        <v>433.70399167179801</v>
      </c>
      <c r="G234" s="135">
        <v>441.45161138969502</v>
      </c>
      <c r="H234" s="135">
        <v>-0.43842380365741701</v>
      </c>
      <c r="I234" s="135">
        <v>1.1423233724517901</v>
      </c>
    </row>
    <row r="235" spans="1:9" x14ac:dyDescent="0.2">
      <c r="A235" s="352">
        <v>43435</v>
      </c>
      <c r="B235" s="107">
        <v>103.02</v>
      </c>
      <c r="C235" s="107">
        <v>347.36</v>
      </c>
      <c r="D235" s="107">
        <v>354.35</v>
      </c>
      <c r="E235" s="107">
        <v>0.80455461318588595</v>
      </c>
      <c r="F235" s="135">
        <v>431.74197786837499</v>
      </c>
      <c r="G235" s="135">
        <v>440.43001456027997</v>
      </c>
      <c r="H235" s="135">
        <v>-0.88130375919064396</v>
      </c>
      <c r="I235" s="135">
        <v>0.52391166306118298</v>
      </c>
    </row>
    <row r="236" spans="1:9" x14ac:dyDescent="0.2">
      <c r="A236" s="352">
        <v>43466</v>
      </c>
      <c r="B236" s="107">
        <v>103.108</v>
      </c>
      <c r="C236" s="107">
        <v>361.87</v>
      </c>
      <c r="D236" s="107">
        <v>372.27</v>
      </c>
      <c r="E236" s="107">
        <v>0.80524186620433302</v>
      </c>
      <c r="F236" s="135">
        <v>449.39292799782697</v>
      </c>
      <c r="G236" s="135">
        <v>462.30830216859999</v>
      </c>
      <c r="H236" s="135">
        <v>1.25956534631955</v>
      </c>
      <c r="I236" s="135">
        <v>2.4670283528674699</v>
      </c>
    </row>
    <row r="237" spans="1:9" x14ac:dyDescent="0.2">
      <c r="A237" s="352">
        <v>43497</v>
      </c>
      <c r="B237" s="107">
        <v>103.07899999999999</v>
      </c>
      <c r="C237" s="107">
        <v>363.24</v>
      </c>
      <c r="D237" s="107">
        <v>373.6</v>
      </c>
      <c r="E237" s="107">
        <v>0.80501538509598103</v>
      </c>
      <c r="F237" s="135">
        <v>451.22118996109799</v>
      </c>
      <c r="G237" s="135">
        <v>464.09050922108298</v>
      </c>
      <c r="H237" s="135">
        <v>1.8269002842761</v>
      </c>
      <c r="I237" s="135">
        <v>2.8785803889820998</v>
      </c>
    </row>
    <row r="238" spans="1:9" x14ac:dyDescent="0.2">
      <c r="A238" s="352">
        <v>43525</v>
      </c>
      <c r="B238" s="107">
        <v>103.476</v>
      </c>
      <c r="C238" s="107">
        <v>366.41</v>
      </c>
      <c r="D238" s="107">
        <v>372.83</v>
      </c>
      <c r="E238" s="107">
        <v>0.80811583337238202</v>
      </c>
      <c r="F238" s="135">
        <v>453.41272237040499</v>
      </c>
      <c r="G238" s="135">
        <v>461.357128029688</v>
      </c>
      <c r="H238" s="135">
        <v>1.44934913295631</v>
      </c>
      <c r="I238" s="135">
        <v>2.62402555840815</v>
      </c>
    </row>
    <row r="239" spans="1:9" x14ac:dyDescent="0.2">
      <c r="A239" s="352">
        <v>43556</v>
      </c>
      <c r="B239" s="107">
        <v>103.53100000000001</v>
      </c>
      <c r="C239" s="107">
        <v>366.99</v>
      </c>
      <c r="D239" s="107">
        <v>373.7</v>
      </c>
      <c r="E239" s="107">
        <v>0.80854536650891096</v>
      </c>
      <c r="F239" s="135">
        <v>453.889188165863</v>
      </c>
      <c r="G239" s="135">
        <v>462.18804222889798</v>
      </c>
      <c r="H239" s="135">
        <v>1.0952039974579699</v>
      </c>
      <c r="I239" s="135">
        <v>2.4427027723340702</v>
      </c>
    </row>
    <row r="240" spans="1:9" x14ac:dyDescent="0.2">
      <c r="A240" s="352">
        <v>43586</v>
      </c>
      <c r="B240" s="107">
        <v>103.233</v>
      </c>
      <c r="C240" s="107">
        <v>367.13</v>
      </c>
      <c r="D240" s="107">
        <v>377.49</v>
      </c>
      <c r="E240" s="107">
        <v>0.80621807787826305</v>
      </c>
      <c r="F240" s="135">
        <v>455.37306849553897</v>
      </c>
      <c r="G240" s="135">
        <v>468.22318967771901</v>
      </c>
      <c r="H240" s="135">
        <v>1.68241559089866</v>
      </c>
      <c r="I240" s="135">
        <v>2.3060872606135701</v>
      </c>
    </row>
    <row r="241" spans="1:9" x14ac:dyDescent="0.2">
      <c r="A241" s="352">
        <v>43617</v>
      </c>
      <c r="B241" s="107">
        <v>103.29900000000001</v>
      </c>
      <c r="C241" s="107">
        <v>367.39</v>
      </c>
      <c r="D241" s="107">
        <v>376.63</v>
      </c>
      <c r="E241" s="107">
        <v>0.806733517642097</v>
      </c>
      <c r="F241" s="135">
        <v>455.40440798071597</v>
      </c>
      <c r="G241" s="135">
        <v>466.85800424011802</v>
      </c>
      <c r="H241" s="135">
        <v>2.15302008074794</v>
      </c>
      <c r="I241" s="135">
        <v>2.51191598353746</v>
      </c>
    </row>
    <row r="242" spans="1:9" x14ac:dyDescent="0.2">
      <c r="A242" s="352">
        <v>43647</v>
      </c>
      <c r="B242" s="107">
        <v>103.687</v>
      </c>
      <c r="C242" s="107">
        <v>370.18</v>
      </c>
      <c r="D242" s="107">
        <v>380.72</v>
      </c>
      <c r="E242" s="107">
        <v>0.80976367867797505</v>
      </c>
      <c r="F242" s="135">
        <v>457.14572009991599</v>
      </c>
      <c r="G242" s="135">
        <v>470.16186330012403</v>
      </c>
      <c r="H242" s="135">
        <v>1.7028568256274501</v>
      </c>
      <c r="I242" s="135">
        <v>2.63498529679178</v>
      </c>
    </row>
    <row r="243" spans="1:9" x14ac:dyDescent="0.2">
      <c r="A243" s="352">
        <v>43678</v>
      </c>
      <c r="B243" s="107">
        <v>103.67</v>
      </c>
      <c r="C243" s="107">
        <v>370.24</v>
      </c>
      <c r="D243" s="107">
        <v>379.67</v>
      </c>
      <c r="E243" s="107">
        <v>0.80963091389032105</v>
      </c>
      <c r="F243" s="135">
        <v>457.29479155011097</v>
      </c>
      <c r="G243" s="135">
        <v>468.942074081219</v>
      </c>
      <c r="H243" s="135">
        <v>2.67503191326561</v>
      </c>
      <c r="I243" s="135">
        <v>3.3360186016653701</v>
      </c>
    </row>
    <row r="244" spans="1:9" x14ac:dyDescent="0.2">
      <c r="A244" s="352">
        <v>43709</v>
      </c>
      <c r="B244" s="107">
        <v>103.94199999999999</v>
      </c>
      <c r="C244" s="107">
        <v>363.95</v>
      </c>
      <c r="D244" s="107">
        <v>374.46</v>
      </c>
      <c r="E244" s="107">
        <v>0.81175515049279201</v>
      </c>
      <c r="F244" s="135">
        <v>448.34948047949803</v>
      </c>
      <c r="G244" s="135">
        <v>461.29673433260899</v>
      </c>
      <c r="H244" s="135">
        <v>2.2892017010756001</v>
      </c>
      <c r="I244" s="135">
        <v>3.3434272813338799</v>
      </c>
    </row>
    <row r="245" spans="1:9" x14ac:dyDescent="0.2">
      <c r="A245" s="352">
        <v>43739</v>
      </c>
      <c r="B245" s="107">
        <v>104.503</v>
      </c>
      <c r="C245" s="107">
        <v>362.75</v>
      </c>
      <c r="D245" s="107">
        <v>373.22</v>
      </c>
      <c r="E245" s="107">
        <v>0.81613638848538805</v>
      </c>
      <c r="F245" s="135">
        <v>444.47227830780002</v>
      </c>
      <c r="G245" s="135">
        <v>457.30101643015001</v>
      </c>
      <c r="H245" s="135">
        <v>2.2557683306951799</v>
      </c>
      <c r="I245" s="135">
        <v>3.32578313745109</v>
      </c>
    </row>
    <row r="246" spans="1:9" x14ac:dyDescent="0.2">
      <c r="A246" s="352">
        <v>43770</v>
      </c>
      <c r="B246" s="107">
        <v>105.346</v>
      </c>
      <c r="C246" s="107">
        <v>367.62</v>
      </c>
      <c r="D246" s="107">
        <v>375.78</v>
      </c>
      <c r="E246" s="107">
        <v>0.82271996001436998</v>
      </c>
      <c r="F246" s="135">
        <v>446.83491086514903</v>
      </c>
      <c r="G246" s="135">
        <v>456.75323106715001</v>
      </c>
      <c r="H246" s="135">
        <v>3.0276223981095902</v>
      </c>
      <c r="I246" s="135">
        <v>3.4662054192723599</v>
      </c>
    </row>
    <row r="247" spans="1:9" x14ac:dyDescent="0.2">
      <c r="A247" s="352">
        <v>43800</v>
      </c>
      <c r="B247" s="107">
        <v>105.934</v>
      </c>
      <c r="C247" s="107">
        <v>369.89</v>
      </c>
      <c r="D247" s="107">
        <v>378.13</v>
      </c>
      <c r="E247" s="107">
        <v>0.82731205972853505</v>
      </c>
      <c r="F247" s="135">
        <v>447.09852304264899</v>
      </c>
      <c r="G247" s="135">
        <v>457.05848905922602</v>
      </c>
      <c r="H247" s="135">
        <v>3.5568802575310001</v>
      </c>
      <c r="I247" s="135">
        <v>3.7755089229210901</v>
      </c>
    </row>
    <row r="248" spans="1:9" x14ac:dyDescent="0.2">
      <c r="A248" s="352">
        <v>43831</v>
      </c>
      <c r="B248" s="107">
        <v>106.447</v>
      </c>
      <c r="C248" s="107">
        <v>386.65</v>
      </c>
      <c r="D248" s="107">
        <v>396.18</v>
      </c>
      <c r="E248" s="107">
        <v>0.83131843243834302</v>
      </c>
      <c r="F248" s="135">
        <v>465.10456753125999</v>
      </c>
      <c r="G248" s="135">
        <v>476.56828543782302</v>
      </c>
      <c r="H248" s="135">
        <v>3.4961919858044599</v>
      </c>
      <c r="I248" s="135">
        <v>3.08451810238597</v>
      </c>
    </row>
    <row r="249" spans="1:9" x14ac:dyDescent="0.2">
      <c r="A249" s="352">
        <v>43862</v>
      </c>
      <c r="B249" s="107">
        <v>106.889</v>
      </c>
      <c r="C249" s="107">
        <v>387.35</v>
      </c>
      <c r="D249" s="107">
        <v>397.62</v>
      </c>
      <c r="E249" s="107">
        <v>0.83477031691735804</v>
      </c>
      <c r="F249" s="135">
        <v>464.01985330576599</v>
      </c>
      <c r="G249" s="135">
        <v>476.32263862511599</v>
      </c>
      <c r="H249" s="135">
        <v>2.83644997828481</v>
      </c>
      <c r="I249" s="135">
        <v>2.63572065383604</v>
      </c>
    </row>
    <row r="250" spans="1:9" x14ac:dyDescent="0.2">
      <c r="A250" s="352">
        <v>43891</v>
      </c>
      <c r="B250" s="107">
        <v>106.83799999999999</v>
      </c>
      <c r="C250" s="107">
        <v>394.42</v>
      </c>
      <c r="D250" s="107">
        <v>399.28</v>
      </c>
      <c r="E250" s="107">
        <v>0.83437202255439402</v>
      </c>
      <c r="F250" s="135">
        <v>472.71479548475298</v>
      </c>
      <c r="G250" s="135">
        <v>478.53953537131002</v>
      </c>
      <c r="H250" s="135">
        <v>4.2570647363925396</v>
      </c>
      <c r="I250" s="135">
        <v>3.7243181686609201</v>
      </c>
    </row>
    <row r="251" spans="1:9" x14ac:dyDescent="0.2">
      <c r="A251" s="352">
        <v>43922</v>
      </c>
      <c r="B251" s="107">
        <v>105.755</v>
      </c>
      <c r="C251" s="107">
        <v>397.42</v>
      </c>
      <c r="D251" s="107">
        <v>403.62</v>
      </c>
      <c r="E251" s="107">
        <v>0.82591412461146796</v>
      </c>
      <c r="F251" s="135">
        <v>481.18804141648098</v>
      </c>
      <c r="G251" s="135">
        <v>488.69487513592702</v>
      </c>
      <c r="H251" s="135">
        <v>6.0144312670083799</v>
      </c>
      <c r="I251" s="135">
        <v>5.7350754422812198</v>
      </c>
    </row>
    <row r="252" spans="1:9" x14ac:dyDescent="0.2">
      <c r="A252" s="352">
        <v>43952</v>
      </c>
      <c r="B252" s="107">
        <v>106.16200000000001</v>
      </c>
      <c r="C252" s="107">
        <v>394.88</v>
      </c>
      <c r="D252" s="107">
        <v>408.02</v>
      </c>
      <c r="E252" s="107">
        <v>0.82909266982178298</v>
      </c>
      <c r="F252" s="135">
        <v>476.27969028465901</v>
      </c>
      <c r="G252" s="135">
        <v>492.12834083758798</v>
      </c>
      <c r="H252" s="135">
        <v>4.5910975495743198</v>
      </c>
      <c r="I252" s="135">
        <v>5.10550346221053</v>
      </c>
    </row>
    <row r="253" spans="1:9" x14ac:dyDescent="0.2">
      <c r="A253" s="352">
        <v>43983</v>
      </c>
      <c r="B253" s="107">
        <v>106.74299999999999</v>
      </c>
      <c r="C253" s="107">
        <v>395.54</v>
      </c>
      <c r="D253" s="107">
        <v>407.28</v>
      </c>
      <c r="E253" s="107">
        <v>0.83363010168220797</v>
      </c>
      <c r="F253" s="135">
        <v>474.47902757089503</v>
      </c>
      <c r="G253" s="135">
        <v>488.562012309941</v>
      </c>
      <c r="H253" s="135">
        <v>4.1885013091454502</v>
      </c>
      <c r="I253" s="135">
        <v>4.64895275923325</v>
      </c>
    </row>
    <row r="254" spans="1:9" x14ac:dyDescent="0.2">
      <c r="A254" s="352">
        <v>44013</v>
      </c>
      <c r="B254" s="107">
        <v>107.444</v>
      </c>
      <c r="C254" s="107">
        <v>398.09</v>
      </c>
      <c r="D254" s="107">
        <v>405.2</v>
      </c>
      <c r="E254" s="107">
        <v>0.83910469674960597</v>
      </c>
      <c r="F254" s="135">
        <v>474.42232362905298</v>
      </c>
      <c r="G254" s="135">
        <v>482.89564051971303</v>
      </c>
      <c r="H254" s="135">
        <v>3.7792333537238498</v>
      </c>
      <c r="I254" s="135">
        <v>2.7083815625130101</v>
      </c>
    </row>
    <row r="255" spans="1:9" x14ac:dyDescent="0.2">
      <c r="A255" s="352">
        <v>44044</v>
      </c>
      <c r="B255" s="107">
        <v>107.867</v>
      </c>
      <c r="C255" s="107">
        <v>396.88</v>
      </c>
      <c r="D255" s="107">
        <v>404.13</v>
      </c>
      <c r="E255" s="107">
        <v>0.84240819705418402</v>
      </c>
      <c r="F255" s="135">
        <v>471.12552013127299</v>
      </c>
      <c r="G255" s="135">
        <v>479.731799160077</v>
      </c>
      <c r="H255" s="135">
        <v>3.0244666759223802</v>
      </c>
      <c r="I255" s="135">
        <v>2.3008652188007299</v>
      </c>
    </row>
    <row r="256" spans="1:9" x14ac:dyDescent="0.2">
      <c r="A256" s="352">
        <v>44075</v>
      </c>
      <c r="B256" s="107">
        <v>108.114</v>
      </c>
      <c r="C256" s="107">
        <v>392</v>
      </c>
      <c r="D256" s="107">
        <v>402.82</v>
      </c>
      <c r="E256" s="107">
        <v>0.84433719132186902</v>
      </c>
      <c r="F256" s="135">
        <v>464.26949331261397</v>
      </c>
      <c r="G256" s="135">
        <v>477.08427881680399</v>
      </c>
      <c r="H256" s="135">
        <v>3.55080434488075</v>
      </c>
      <c r="I256" s="135">
        <v>3.4224271080169002</v>
      </c>
    </row>
    <row r="257" spans="1:9" x14ac:dyDescent="0.2">
      <c r="A257" s="352">
        <v>44105</v>
      </c>
      <c r="B257" s="107">
        <v>108.774</v>
      </c>
      <c r="C257" s="107">
        <v>390.64</v>
      </c>
      <c r="D257" s="107">
        <v>401.84</v>
      </c>
      <c r="E257" s="107">
        <v>0.84949158896021704</v>
      </c>
      <c r="F257" s="135">
        <v>459.851521871035</v>
      </c>
      <c r="G257" s="135">
        <v>473.03587842682998</v>
      </c>
      <c r="H257" s="135">
        <v>3.4601131080182599</v>
      </c>
      <c r="I257" s="135">
        <v>3.4408106326793999</v>
      </c>
    </row>
    <row r="258" spans="1:9" x14ac:dyDescent="0.2">
      <c r="A258" s="352">
        <v>44136</v>
      </c>
      <c r="B258" s="107">
        <v>108.85599999999999</v>
      </c>
      <c r="C258" s="107">
        <v>396.18</v>
      </c>
      <c r="D258" s="107">
        <v>405.6</v>
      </c>
      <c r="E258" s="107">
        <v>0.85013198381831501</v>
      </c>
      <c r="F258" s="135">
        <v>466.02175608142898</v>
      </c>
      <c r="G258" s="135">
        <v>477.10238847651902</v>
      </c>
      <c r="H258" s="135">
        <v>4.2939449782763104</v>
      </c>
      <c r="I258" s="135">
        <v>4.4551753606265398</v>
      </c>
    </row>
    <row r="259" spans="1:9" x14ac:dyDescent="0.2">
      <c r="A259" s="352">
        <v>44166</v>
      </c>
      <c r="B259" s="107">
        <v>109.271</v>
      </c>
      <c r="C259" s="107">
        <v>398.34</v>
      </c>
      <c r="D259" s="107">
        <v>408.01</v>
      </c>
      <c r="E259" s="107">
        <v>0.85337300657576198</v>
      </c>
      <c r="F259" s="135">
        <v>466.782985787629</v>
      </c>
      <c r="G259" s="135">
        <v>478.11449021240799</v>
      </c>
      <c r="H259" s="135">
        <v>4.4027125410794499</v>
      </c>
      <c r="I259" s="135">
        <v>4.6068504703899302</v>
      </c>
    </row>
    <row r="260" spans="1:9" x14ac:dyDescent="0.2">
      <c r="A260" s="352">
        <v>44197</v>
      </c>
      <c r="B260" s="107">
        <v>110.21</v>
      </c>
      <c r="C260" s="107">
        <v>415.63</v>
      </c>
      <c r="D260" s="107">
        <v>428.77</v>
      </c>
      <c r="E260" s="107">
        <v>0.86070630867032205</v>
      </c>
      <c r="F260" s="135">
        <v>482.89410198711602</v>
      </c>
      <c r="G260" s="135">
        <v>498.16063351782998</v>
      </c>
      <c r="H260" s="135">
        <v>3.8248462169016002</v>
      </c>
      <c r="I260" s="135">
        <v>4.5307983640097396</v>
      </c>
    </row>
    <row r="261" spans="1:9" x14ac:dyDescent="0.2">
      <c r="A261" s="352">
        <v>44228</v>
      </c>
      <c r="B261" s="107">
        <v>110.907</v>
      </c>
      <c r="C261" s="107">
        <v>416.16</v>
      </c>
      <c r="D261" s="107">
        <v>429.72</v>
      </c>
      <c r="E261" s="107">
        <v>0.86614966496415402</v>
      </c>
      <c r="F261" s="135">
        <v>480.47123590034897</v>
      </c>
      <c r="G261" s="135">
        <v>496.12672888095398</v>
      </c>
      <c r="H261" s="135">
        <v>3.5454048953682298</v>
      </c>
      <c r="I261" s="135">
        <v>4.1577050196484704</v>
      </c>
    </row>
    <row r="262" spans="1:9" x14ac:dyDescent="0.2">
      <c r="A262" s="352">
        <v>44256</v>
      </c>
      <c r="B262" s="107">
        <v>111.824</v>
      </c>
      <c r="C262" s="107">
        <v>421.28</v>
      </c>
      <c r="D262" s="107">
        <v>427.45</v>
      </c>
      <c r="E262" s="107">
        <v>0.87331115380410196</v>
      </c>
      <c r="F262" s="135">
        <v>482.39393046215503</v>
      </c>
      <c r="G262" s="135">
        <v>489.45899538560599</v>
      </c>
      <c r="H262" s="135">
        <v>2.0475633658719099</v>
      </c>
      <c r="I262" s="135">
        <v>2.2818302788343998</v>
      </c>
    </row>
    <row r="263" spans="1:9" x14ac:dyDescent="0.2">
      <c r="A263" s="352">
        <v>44287</v>
      </c>
      <c r="B263" s="107">
        <v>112.19</v>
      </c>
      <c r="C263" s="107">
        <v>421.11</v>
      </c>
      <c r="D263" s="107">
        <v>427.66</v>
      </c>
      <c r="E263" s="107">
        <v>0.87616950158536799</v>
      </c>
      <c r="F263" s="135">
        <v>480.62617933862202</v>
      </c>
      <c r="G263" s="135">
        <v>488.101901773777</v>
      </c>
      <c r="H263" s="135">
        <v>-0.116765594632307</v>
      </c>
      <c r="I263" s="135">
        <v>-0.12133815849528801</v>
      </c>
    </row>
    <row r="264" spans="1:9" x14ac:dyDescent="0.2">
      <c r="A264" s="352">
        <v>44317</v>
      </c>
      <c r="B264" s="107">
        <v>112.419</v>
      </c>
      <c r="C264" s="107">
        <v>419.28</v>
      </c>
      <c r="D264" s="107">
        <v>433.13</v>
      </c>
      <c r="E264" s="107">
        <v>0.87795792137200701</v>
      </c>
      <c r="F264" s="135">
        <v>477.562750780562</v>
      </c>
      <c r="G264" s="135">
        <v>493.33799428922202</v>
      </c>
      <c r="H264" s="135">
        <v>0.269392233612953</v>
      </c>
      <c r="I264" s="135">
        <v>0.245800404336594</v>
      </c>
    </row>
    <row r="265" spans="1:9" x14ac:dyDescent="0.2">
      <c r="A265" s="352">
        <v>44348</v>
      </c>
      <c r="B265" s="107">
        <v>113.018</v>
      </c>
      <c r="C265" s="107">
        <v>418.48</v>
      </c>
      <c r="D265" s="107">
        <v>431.97</v>
      </c>
      <c r="E265" s="107">
        <v>0.88263592771347799</v>
      </c>
      <c r="F265" s="135">
        <v>474.12527278840503</v>
      </c>
      <c r="G265" s="135">
        <v>489.40903767541499</v>
      </c>
      <c r="H265" s="135">
        <v>-7.4556463391062297E-2</v>
      </c>
      <c r="I265" s="135">
        <v>0.17337110625304</v>
      </c>
    </row>
    <row r="266" spans="1:9" x14ac:dyDescent="0.2">
      <c r="A266" s="352">
        <v>44378</v>
      </c>
      <c r="B266" s="107">
        <v>113.682</v>
      </c>
      <c r="C266" s="107">
        <v>422.96</v>
      </c>
      <c r="D266" s="107">
        <v>435.4</v>
      </c>
      <c r="E266" s="107">
        <v>0.88782156412539204</v>
      </c>
      <c r="F266" s="135">
        <v>476.40203515068299</v>
      </c>
      <c r="G266" s="135">
        <v>490.41385971393902</v>
      </c>
      <c r="H266" s="135">
        <v>0.41728886332468301</v>
      </c>
      <c r="I266" s="135">
        <v>1.5569035135903899</v>
      </c>
    </row>
    <row r="267" spans="1:9" x14ac:dyDescent="0.2">
      <c r="A267" s="352">
        <v>44409</v>
      </c>
      <c r="B267" s="107">
        <v>113.899</v>
      </c>
      <c r="C267" s="107">
        <v>422.76</v>
      </c>
      <c r="D267" s="107">
        <v>434.23</v>
      </c>
      <c r="E267" s="107">
        <v>0.88951626759133395</v>
      </c>
      <c r="F267" s="135">
        <v>475.269554254208</v>
      </c>
      <c r="G267" s="135">
        <v>488.16420319756998</v>
      </c>
      <c r="H267" s="135">
        <v>0.879602981765926</v>
      </c>
      <c r="I267" s="135">
        <v>1.75773297752133</v>
      </c>
    </row>
    <row r="268" spans="1:9" x14ac:dyDescent="0.2">
      <c r="A268" s="352">
        <v>44440</v>
      </c>
      <c r="B268" s="107">
        <v>114.601</v>
      </c>
      <c r="C268" s="107">
        <v>421.87</v>
      </c>
      <c r="D268" s="107">
        <v>432.04</v>
      </c>
      <c r="E268" s="107">
        <v>0.89499867235212305</v>
      </c>
      <c r="F268" s="135">
        <v>471.36382771528997</v>
      </c>
      <c r="G268" s="135">
        <v>482.72697306306202</v>
      </c>
      <c r="H268" s="135">
        <v>1.52806387343203</v>
      </c>
      <c r="I268" s="135">
        <v>1.1827457949886899</v>
      </c>
    </row>
    <row r="269" spans="1:9" x14ac:dyDescent="0.2">
      <c r="A269" s="352">
        <v>44470</v>
      </c>
      <c r="B269" s="107">
        <v>115.56100000000001</v>
      </c>
      <c r="C269" s="107">
        <v>421.71</v>
      </c>
      <c r="D269" s="107">
        <v>431.96</v>
      </c>
      <c r="E269" s="107">
        <v>0.90249597800790304</v>
      </c>
      <c r="F269" s="135">
        <v>467.27078045361299</v>
      </c>
      <c r="G269" s="135">
        <v>478.62817178806</v>
      </c>
      <c r="H269" s="135">
        <v>1.6134030724505499</v>
      </c>
      <c r="I269" s="135">
        <v>1.1822133618761199</v>
      </c>
    </row>
    <row r="270" spans="1:9" x14ac:dyDescent="0.2">
      <c r="A270" s="352">
        <v>44501</v>
      </c>
      <c r="B270" s="107">
        <v>116.884</v>
      </c>
      <c r="C270" s="107">
        <v>426.14</v>
      </c>
      <c r="D270" s="107">
        <v>435.7</v>
      </c>
      <c r="E270" s="107">
        <v>0.91282820236477502</v>
      </c>
      <c r="F270" s="135">
        <v>466.83483145682902</v>
      </c>
      <c r="G270" s="135">
        <v>477.307776941241</v>
      </c>
      <c r="H270" s="135">
        <v>0.17447154876137899</v>
      </c>
      <c r="I270" s="135">
        <v>4.3049137812389802E-2</v>
      </c>
    </row>
    <row r="271" spans="1:9" x14ac:dyDescent="0.2">
      <c r="A271" s="352">
        <v>44531</v>
      </c>
      <c r="B271" s="107">
        <v>117.30800000000001</v>
      </c>
      <c r="C271" s="107">
        <v>428.93</v>
      </c>
      <c r="D271" s="107">
        <v>438.56</v>
      </c>
      <c r="E271" s="107">
        <v>0.91613951236274505</v>
      </c>
      <c r="F271" s="135">
        <v>468.19288352030497</v>
      </c>
      <c r="G271" s="135">
        <v>478.70438299178198</v>
      </c>
      <c r="H271" s="135">
        <v>0.302045656248073</v>
      </c>
      <c r="I271" s="135">
        <v>0.123378979606437</v>
      </c>
    </row>
    <row r="272" spans="1:9" x14ac:dyDescent="0.2">
      <c r="A272" s="352">
        <v>44562</v>
      </c>
      <c r="B272" s="107">
        <v>118.002</v>
      </c>
      <c r="C272" s="107">
        <v>453.39</v>
      </c>
      <c r="D272" s="107">
        <v>466.75</v>
      </c>
      <c r="E272" s="107">
        <v>0.92155943957640196</v>
      </c>
      <c r="F272" s="135">
        <v>491.98128794427203</v>
      </c>
      <c r="G272" s="135">
        <v>506.47845375502101</v>
      </c>
      <c r="H272" s="135">
        <v>1.8818175495958001</v>
      </c>
      <c r="I272" s="135">
        <v>1.6697064516025799</v>
      </c>
    </row>
    <row r="273" spans="1:9" x14ac:dyDescent="0.2">
      <c r="A273" s="352">
        <v>44593</v>
      </c>
      <c r="B273" s="107">
        <v>118.98099999999999</v>
      </c>
      <c r="C273" s="107">
        <v>456.82</v>
      </c>
      <c r="D273" s="107">
        <v>470.43</v>
      </c>
      <c r="E273" s="107">
        <v>0.92920512940661903</v>
      </c>
      <c r="F273" s="135">
        <v>491.624492313899</v>
      </c>
      <c r="G273" s="135">
        <v>506.27141963843002</v>
      </c>
      <c r="H273" s="135">
        <v>2.3213161538484299</v>
      </c>
      <c r="I273" s="135">
        <v>2.0447781115033599</v>
      </c>
    </row>
    <row r="274" spans="1:9" x14ac:dyDescent="0.2">
      <c r="A274" s="352">
        <v>44621</v>
      </c>
      <c r="B274" s="107">
        <v>120.15900000000001</v>
      </c>
      <c r="C274" s="107">
        <v>460.63</v>
      </c>
      <c r="D274" s="107">
        <v>472.49</v>
      </c>
      <c r="E274" s="107">
        <v>0.93840494822173304</v>
      </c>
      <c r="F274" s="135">
        <v>490.86484557960699</v>
      </c>
      <c r="G274" s="135">
        <v>503.503312610791</v>
      </c>
      <c r="H274" s="135">
        <v>1.7560161068645099</v>
      </c>
      <c r="I274" s="135">
        <v>2.8693552182283102</v>
      </c>
    </row>
    <row r="275" spans="1:9" x14ac:dyDescent="0.2">
      <c r="A275" s="352">
        <v>44652</v>
      </c>
      <c r="B275" s="107">
        <v>120.809</v>
      </c>
      <c r="C275" s="107">
        <v>462.54</v>
      </c>
      <c r="D275" s="107">
        <v>473.94</v>
      </c>
      <c r="E275" s="107">
        <v>0.94348124892616703</v>
      </c>
      <c r="F275" s="135">
        <v>490.24821693747998</v>
      </c>
      <c r="G275" s="135">
        <v>502.331127978876</v>
      </c>
      <c r="H275" s="135">
        <v>2.0019795035090402</v>
      </c>
      <c r="I275" s="135">
        <v>2.91521630081539</v>
      </c>
    </row>
    <row r="276" spans="1:9" x14ac:dyDescent="0.2">
      <c r="A276" s="352">
        <v>44682</v>
      </c>
      <c r="B276" s="107">
        <v>121.02200000000001</v>
      </c>
      <c r="C276" s="107">
        <v>467.51</v>
      </c>
      <c r="D276" s="107">
        <v>480.45</v>
      </c>
      <c r="E276" s="107">
        <v>0.94514471361854302</v>
      </c>
      <c r="F276" s="135">
        <v>494.643828890615</v>
      </c>
      <c r="G276" s="135">
        <v>508.33485399348899</v>
      </c>
      <c r="H276" s="135">
        <v>3.5767190975708201</v>
      </c>
      <c r="I276" s="135">
        <v>3.0398752737205998</v>
      </c>
    </row>
    <row r="277" spans="1:9" x14ac:dyDescent="0.2">
      <c r="A277" s="352">
        <v>44713</v>
      </c>
      <c r="B277" s="107">
        <v>122.044</v>
      </c>
      <c r="C277" s="107">
        <v>467.44</v>
      </c>
      <c r="D277" s="107">
        <v>480.05</v>
      </c>
      <c r="E277" s="107">
        <v>0.95312622026459204</v>
      </c>
      <c r="F277" s="135">
        <v>490.42822457474398</v>
      </c>
      <c r="G277" s="135">
        <v>503.65837157090903</v>
      </c>
      <c r="H277" s="135">
        <v>3.4385325402414901</v>
      </c>
      <c r="I277" s="135">
        <v>2.91153877402337</v>
      </c>
    </row>
    <row r="278" spans="1:9" x14ac:dyDescent="0.2">
      <c r="A278" s="352">
        <v>44743</v>
      </c>
      <c r="B278" s="107">
        <v>122.94799999999999</v>
      </c>
      <c r="C278" s="107">
        <v>473.57</v>
      </c>
      <c r="D278" s="107">
        <v>485.38</v>
      </c>
      <c r="E278" s="107">
        <v>0.96018618309045201</v>
      </c>
      <c r="F278" s="135">
        <v>493.20643052347299</v>
      </c>
      <c r="G278" s="135">
        <v>505.50612844454599</v>
      </c>
      <c r="H278" s="135">
        <v>3.52735591641096</v>
      </c>
      <c r="I278" s="135">
        <v>3.0774555881047498</v>
      </c>
    </row>
    <row r="279" spans="1:9" x14ac:dyDescent="0.2">
      <c r="A279" s="352">
        <v>44774</v>
      </c>
      <c r="B279" s="107">
        <v>123.803</v>
      </c>
      <c r="C279" s="107">
        <v>472.56</v>
      </c>
      <c r="D279" s="107">
        <v>484.34</v>
      </c>
      <c r="E279" s="107">
        <v>0.96686347094013103</v>
      </c>
      <c r="F279" s="135">
        <v>488.75566634088</v>
      </c>
      <c r="G279" s="135">
        <v>500.93939274492499</v>
      </c>
      <c r="H279" s="135">
        <v>2.8375712195229901</v>
      </c>
      <c r="I279" s="135">
        <v>2.6169861418915201</v>
      </c>
    </row>
    <row r="280" spans="1:9" x14ac:dyDescent="0.2">
      <c r="A280" s="352">
        <v>44805</v>
      </c>
      <c r="B280" s="107">
        <v>124.571</v>
      </c>
      <c r="C280" s="107">
        <v>473.87</v>
      </c>
      <c r="D280" s="107">
        <v>480.65</v>
      </c>
      <c r="E280" s="107">
        <v>0.97286131546475496</v>
      </c>
      <c r="F280" s="135">
        <v>487.08895344823401</v>
      </c>
      <c r="G280" s="135">
        <v>494.05808655304998</v>
      </c>
      <c r="H280" s="135">
        <v>3.3360908937717801</v>
      </c>
      <c r="I280" s="135">
        <v>2.3473131029095202</v>
      </c>
    </row>
    <row r="281" spans="1:9" x14ac:dyDescent="0.2">
      <c r="A281" s="352">
        <v>44835</v>
      </c>
      <c r="B281" s="107">
        <v>125.276</v>
      </c>
      <c r="C281" s="107">
        <v>472.81</v>
      </c>
      <c r="D281" s="107">
        <v>479.92</v>
      </c>
      <c r="E281" s="107">
        <v>0.978367149305718</v>
      </c>
      <c r="F281" s="135">
        <v>483.264386315016</v>
      </c>
      <c r="G281" s="135">
        <v>490.53159679427802</v>
      </c>
      <c r="H281" s="135">
        <v>3.4227703786393602</v>
      </c>
      <c r="I281" s="135">
        <v>2.4869879601423102</v>
      </c>
    </row>
    <row r="282" spans="1:9" x14ac:dyDescent="0.2">
      <c r="A282" s="352">
        <v>44866</v>
      </c>
      <c r="B282" s="107">
        <v>125.997</v>
      </c>
      <c r="C282" s="107">
        <v>477.02</v>
      </c>
      <c r="D282" s="107">
        <v>483.61</v>
      </c>
      <c r="E282" s="107">
        <v>0.98399793824094495</v>
      </c>
      <c r="F282" s="135">
        <v>484.77743851044102</v>
      </c>
      <c r="G282" s="135">
        <v>491.474607014453</v>
      </c>
      <c r="H282" s="135">
        <v>3.84345936605011</v>
      </c>
      <c r="I282" s="135">
        <v>2.96807023845242</v>
      </c>
    </row>
    <row r="283" spans="1:9" x14ac:dyDescent="0.2">
      <c r="A283" s="352">
        <v>44896</v>
      </c>
      <c r="B283" s="107">
        <v>126.47799999999999</v>
      </c>
      <c r="C283" s="107">
        <v>479.91</v>
      </c>
      <c r="D283" s="107">
        <v>486.65</v>
      </c>
      <c r="E283" s="107">
        <v>0.98775440076222598</v>
      </c>
      <c r="F283" s="135">
        <v>485.85964246746499</v>
      </c>
      <c r="G283" s="135">
        <v>492.68320103100899</v>
      </c>
      <c r="H283" s="135">
        <v>3.7733933105356599</v>
      </c>
      <c r="I283" s="135">
        <v>2.9201357948433602</v>
      </c>
    </row>
    <row r="284" spans="1:9" x14ac:dyDescent="0.2">
      <c r="A284" s="352">
        <v>44927</v>
      </c>
      <c r="B284" s="107">
        <v>127.336</v>
      </c>
      <c r="C284" s="107">
        <v>507.09</v>
      </c>
      <c r="D284" s="107">
        <v>519.16999999999996</v>
      </c>
      <c r="E284" s="107">
        <v>0.99445511769207995</v>
      </c>
      <c r="F284" s="135">
        <v>509.91743214801801</v>
      </c>
      <c r="G284" s="135">
        <v>522.06478780549105</v>
      </c>
      <c r="H284" s="135">
        <v>3.6456964204251201</v>
      </c>
      <c r="I284" s="135">
        <v>3.0773933096093402</v>
      </c>
    </row>
    <row r="285" spans="1:9" x14ac:dyDescent="0.2">
      <c r="A285" s="352">
        <v>44958</v>
      </c>
      <c r="B285" s="107">
        <v>128.04599999999999</v>
      </c>
      <c r="C285" s="107">
        <v>510.21</v>
      </c>
      <c r="D285" s="107">
        <v>523.21</v>
      </c>
      <c r="E285" s="107">
        <v>1</v>
      </c>
      <c r="F285" s="135">
        <v>510.21</v>
      </c>
      <c r="G285" s="135">
        <v>523.21</v>
      </c>
      <c r="H285" s="135">
        <v>3.7804275370061098</v>
      </c>
      <c r="I285" s="135">
        <v>3.3457508570536398</v>
      </c>
    </row>
    <row r="286" spans="1:9" x14ac:dyDescent="0.2">
      <c r="A286" s="34"/>
      <c r="C286" s="20">
        <f t="shared" ref="C286:C288" si="0">C257/D257-1</f>
        <v>-2.7871789767071498E-2</v>
      </c>
      <c r="F286" s="20">
        <f>F285/G285-1</f>
        <v>-2.4846619904053902E-2</v>
      </c>
      <c r="G286" s="30"/>
      <c r="H286" s="38"/>
      <c r="I286" s="38"/>
    </row>
    <row r="287" spans="1:9" x14ac:dyDescent="0.2">
      <c r="A287" s="34"/>
      <c r="C287" s="20">
        <f t="shared" si="0"/>
        <v>-2.3224852071005997E-2</v>
      </c>
      <c r="F287" s="20"/>
      <c r="G287" s="30"/>
      <c r="H287" s="38"/>
      <c r="I287" s="38"/>
    </row>
    <row r="288" spans="1:9" x14ac:dyDescent="0.2">
      <c r="A288" s="34"/>
      <c r="C288" s="20">
        <f t="shared" si="0"/>
        <v>-2.3700399500012348E-2</v>
      </c>
      <c r="F288" s="20"/>
      <c r="G288" s="30"/>
      <c r="H288" s="38"/>
      <c r="I288" s="38"/>
    </row>
    <row r="289" spans="1:9" x14ac:dyDescent="0.2">
      <c r="A289" s="34"/>
      <c r="C289" s="20">
        <f t="shared" ref="C289:C311" si="1">C260/D260-1</f>
        <v>-3.0645800778972387E-2</v>
      </c>
      <c r="F289" s="20"/>
      <c r="G289" s="30"/>
      <c r="H289" s="38"/>
      <c r="I289" s="38"/>
    </row>
    <row r="290" spans="1:9" x14ac:dyDescent="0.2">
      <c r="A290" s="34"/>
      <c r="C290" s="20">
        <f t="shared" si="1"/>
        <v>-3.1555431443730853E-2</v>
      </c>
      <c r="F290" s="20"/>
      <c r="G290" s="30"/>
      <c r="H290" s="38"/>
      <c r="I290" s="38"/>
    </row>
    <row r="291" spans="1:9" x14ac:dyDescent="0.2">
      <c r="A291" s="34"/>
      <c r="C291" s="20">
        <f t="shared" si="1"/>
        <v>-1.443443677623113E-2</v>
      </c>
      <c r="F291" s="20"/>
      <c r="G291" s="30"/>
      <c r="H291" s="38"/>
      <c r="I291" s="38"/>
    </row>
    <row r="292" spans="1:9" x14ac:dyDescent="0.2">
      <c r="A292" s="34"/>
      <c r="C292" s="20">
        <f t="shared" si="1"/>
        <v>-1.5315905158303389E-2</v>
      </c>
      <c r="F292" s="20"/>
      <c r="G292" s="30"/>
      <c r="H292" s="38"/>
      <c r="I292" s="38"/>
    </row>
    <row r="293" spans="1:9" x14ac:dyDescent="0.2">
      <c r="A293" s="34"/>
      <c r="C293" s="20">
        <f t="shared" si="1"/>
        <v>-3.1976542839332378E-2</v>
      </c>
      <c r="F293" s="20"/>
      <c r="G293" s="30"/>
      <c r="H293" s="38"/>
      <c r="I293" s="38"/>
    </row>
    <row r="294" spans="1:9" x14ac:dyDescent="0.2">
      <c r="A294" s="34"/>
      <c r="C294" s="20">
        <f t="shared" si="1"/>
        <v>-3.1229020533833363E-2</v>
      </c>
      <c r="F294" s="20"/>
      <c r="G294" s="30"/>
      <c r="H294" s="38"/>
      <c r="I294" s="38"/>
    </row>
    <row r="295" spans="1:9" x14ac:dyDescent="0.2">
      <c r="A295" s="34"/>
      <c r="C295" s="20">
        <f t="shared" si="1"/>
        <v>-2.8571428571428581E-2</v>
      </c>
      <c r="F295" s="20"/>
      <c r="G295" s="30"/>
      <c r="H295" s="38"/>
      <c r="I295" s="38"/>
    </row>
    <row r="296" spans="1:9" x14ac:dyDescent="0.2">
      <c r="A296" s="34"/>
      <c r="C296" s="20">
        <f t="shared" si="1"/>
        <v>-2.6414572922184187E-2</v>
      </c>
      <c r="F296" s="20"/>
      <c r="G296" s="30"/>
      <c r="H296" s="38"/>
      <c r="I296" s="38"/>
    </row>
    <row r="297" spans="1:9" x14ac:dyDescent="0.2">
      <c r="A297" s="34"/>
      <c r="C297" s="20">
        <f t="shared" si="1"/>
        <v>-2.3539487084529243E-2</v>
      </c>
      <c r="F297" s="20"/>
      <c r="G297" s="30"/>
      <c r="H297" s="38"/>
      <c r="I297" s="38"/>
    </row>
    <row r="298" spans="1:9" x14ac:dyDescent="0.2">
      <c r="A298" s="34"/>
      <c r="C298" s="20">
        <f t="shared" si="1"/>
        <v>-2.3729048986017243E-2</v>
      </c>
      <c r="F298" s="20"/>
      <c r="G298" s="30"/>
      <c r="H298" s="38"/>
      <c r="I298" s="38"/>
    </row>
    <row r="299" spans="1:9" x14ac:dyDescent="0.2">
      <c r="A299" s="34"/>
      <c r="C299" s="20">
        <f t="shared" si="1"/>
        <v>-2.1941703006655988E-2</v>
      </c>
      <c r="F299" s="20"/>
      <c r="G299" s="30"/>
      <c r="H299" s="38"/>
      <c r="I299" s="38"/>
    </row>
    <row r="300" spans="1:9" x14ac:dyDescent="0.2">
      <c r="A300" s="34"/>
      <c r="C300" s="20">
        <f t="shared" si="1"/>
        <v>-2.1958226924480129E-2</v>
      </c>
      <c r="F300" s="20"/>
      <c r="G300" s="30"/>
      <c r="H300" s="38"/>
      <c r="I300" s="38"/>
    </row>
    <row r="301" spans="1:9" x14ac:dyDescent="0.2">
      <c r="A301" s="34"/>
      <c r="C301" s="20">
        <f t="shared" si="1"/>
        <v>-2.8623460096411368E-2</v>
      </c>
      <c r="F301" s="20"/>
      <c r="G301" s="30"/>
      <c r="H301" s="38"/>
      <c r="I301" s="38"/>
    </row>
    <row r="302" spans="1:9" x14ac:dyDescent="0.2">
      <c r="A302" s="34"/>
      <c r="C302" s="20">
        <f t="shared" si="1"/>
        <v>-2.8930978041366462E-2</v>
      </c>
      <c r="F302" s="20"/>
      <c r="G302" s="30"/>
      <c r="H302" s="38"/>
      <c r="I302" s="38"/>
    </row>
    <row r="303" spans="1:9" x14ac:dyDescent="0.2">
      <c r="A303" s="34"/>
      <c r="C303" s="20">
        <f t="shared" si="1"/>
        <v>-2.5101060339901449E-2</v>
      </c>
      <c r="F303" s="20"/>
      <c r="G303" s="30"/>
      <c r="H303" s="38"/>
      <c r="I303" s="38"/>
    </row>
    <row r="304" spans="1:9" x14ac:dyDescent="0.2">
      <c r="A304" s="34"/>
      <c r="C304" s="20">
        <f t="shared" si="1"/>
        <v>-2.4053677680718977E-2</v>
      </c>
      <c r="F304" s="20"/>
      <c r="G304" s="30"/>
      <c r="H304" s="38"/>
      <c r="I304" s="38"/>
    </row>
    <row r="305" spans="1:9" x14ac:dyDescent="0.2">
      <c r="A305" s="34"/>
      <c r="C305" s="20">
        <f t="shared" si="1"/>
        <v>-2.6933083567488803E-2</v>
      </c>
      <c r="F305" s="20"/>
      <c r="G305" s="30"/>
      <c r="H305" s="38"/>
      <c r="I305" s="38"/>
    </row>
    <row r="306" spans="1:9" x14ac:dyDescent="0.2">
      <c r="A306" s="34"/>
      <c r="C306" s="20">
        <f t="shared" si="1"/>
        <v>-2.626809707322153E-2</v>
      </c>
      <c r="F306" s="20"/>
      <c r="G306" s="30"/>
      <c r="H306" s="38"/>
      <c r="I306" s="38"/>
    </row>
    <row r="307" spans="1:9" x14ac:dyDescent="0.2">
      <c r="A307" s="34"/>
      <c r="C307" s="20">
        <f t="shared" si="1"/>
        <v>-2.4331451646132929E-2</v>
      </c>
      <c r="F307" s="20"/>
      <c r="G307" s="30"/>
      <c r="H307" s="38"/>
      <c r="I307" s="38"/>
    </row>
    <row r="308" spans="1:9" x14ac:dyDescent="0.2">
      <c r="A308" s="34"/>
      <c r="C308" s="20">
        <f t="shared" si="1"/>
        <v>-2.4321757443118375E-2</v>
      </c>
      <c r="F308" s="20"/>
      <c r="G308" s="30"/>
      <c r="H308" s="38"/>
      <c r="I308" s="38"/>
    </row>
    <row r="309" spans="1:9" x14ac:dyDescent="0.2">
      <c r="A309" s="34"/>
      <c r="C309" s="20">
        <f t="shared" si="1"/>
        <v>-1.410589826276909E-2</v>
      </c>
      <c r="F309" s="20"/>
      <c r="G309" s="30"/>
      <c r="H309" s="38"/>
      <c r="I309" s="38"/>
    </row>
    <row r="310" spans="1:9" x14ac:dyDescent="0.2">
      <c r="A310" s="34"/>
      <c r="C310" s="20">
        <f t="shared" si="1"/>
        <v>-1.4814969161526914E-2</v>
      </c>
      <c r="F310" s="20"/>
      <c r="G310" s="30"/>
      <c r="H310" s="38"/>
      <c r="I310" s="38"/>
    </row>
    <row r="311" spans="1:9" x14ac:dyDescent="0.2">
      <c r="A311" s="34"/>
      <c r="C311" s="20">
        <f t="shared" si="1"/>
        <v>-1.3626682657513323E-2</v>
      </c>
      <c r="F311" s="20"/>
      <c r="G311" s="30"/>
      <c r="H311" s="38"/>
      <c r="I311" s="38"/>
    </row>
    <row r="312" spans="1:9" x14ac:dyDescent="0.2">
      <c r="A312" s="34"/>
      <c r="C312" s="20">
        <f>C283/D283-1</f>
        <v>-1.3849789376348398E-2</v>
      </c>
      <c r="F312" s="20"/>
      <c r="G312" s="30"/>
      <c r="H312" s="38"/>
      <c r="I312" s="38"/>
    </row>
    <row r="313" spans="1:9" x14ac:dyDescent="0.2">
      <c r="A313" s="34"/>
      <c r="C313" s="20">
        <f>C284/D284-1</f>
        <v>-2.3267908392241465E-2</v>
      </c>
      <c r="F313" s="20"/>
      <c r="G313" s="30"/>
      <c r="H313" s="38"/>
      <c r="I313" s="38"/>
    </row>
    <row r="314" spans="1:9" x14ac:dyDescent="0.2">
      <c r="A314" s="34"/>
      <c r="F314" s="20"/>
      <c r="G314" s="30"/>
      <c r="H314" s="38"/>
      <c r="I314" s="38"/>
    </row>
    <row r="315" spans="1:9" x14ac:dyDescent="0.2">
      <c r="A315" s="34"/>
      <c r="F315" s="20"/>
      <c r="G315" s="30"/>
      <c r="H315" s="38"/>
      <c r="I315" s="38"/>
    </row>
    <row r="316" spans="1:9" x14ac:dyDescent="0.2">
      <c r="A316" s="34"/>
      <c r="F316" s="20"/>
      <c r="G316" s="30"/>
      <c r="H316" s="38"/>
      <c r="I316" s="38"/>
    </row>
    <row r="317" spans="1:9" x14ac:dyDescent="0.2">
      <c r="A317" s="34"/>
      <c r="F317" s="20"/>
      <c r="G317" s="30"/>
      <c r="H317" s="38"/>
      <c r="I317" s="38"/>
    </row>
    <row r="318" spans="1:9" x14ac:dyDescent="0.2">
      <c r="A318" s="34"/>
      <c r="F318" s="30"/>
      <c r="G318" s="30"/>
      <c r="H318" s="38"/>
      <c r="I318" s="38"/>
    </row>
    <row r="319" spans="1:9" x14ac:dyDescent="0.2">
      <c r="A319" s="34"/>
      <c r="F319" s="30"/>
      <c r="G319" s="30"/>
      <c r="H319" s="38"/>
      <c r="I319" s="38"/>
    </row>
    <row r="320" spans="1:9" x14ac:dyDescent="0.2">
      <c r="A320" s="34"/>
      <c r="F320" s="30"/>
      <c r="G320" s="30"/>
      <c r="H320" s="38"/>
      <c r="I320" s="38"/>
    </row>
    <row r="321" spans="1:9" x14ac:dyDescent="0.2">
      <c r="A321" s="34"/>
      <c r="F321" s="30"/>
      <c r="G321" s="30"/>
      <c r="H321" s="38"/>
      <c r="I321" s="38"/>
    </row>
    <row r="322" spans="1:9" x14ac:dyDescent="0.2">
      <c r="A322" s="34"/>
      <c r="F322" s="30"/>
      <c r="G322" s="30"/>
      <c r="H322" s="38"/>
      <c r="I322" s="38"/>
    </row>
    <row r="323" spans="1:9" x14ac:dyDescent="0.2">
      <c r="A323" s="34"/>
      <c r="F323" s="30"/>
      <c r="G323" s="30"/>
      <c r="H323" s="38"/>
      <c r="I323" s="38"/>
    </row>
    <row r="324" spans="1:9" x14ac:dyDescent="0.2">
      <c r="A324" s="34"/>
      <c r="F324" s="30"/>
      <c r="G324" s="30"/>
      <c r="H324" s="38"/>
      <c r="I324" s="38"/>
    </row>
    <row r="325" spans="1:9" x14ac:dyDescent="0.2">
      <c r="A325" s="34"/>
      <c r="F325" s="30"/>
      <c r="G325" s="30"/>
      <c r="H325" s="38"/>
      <c r="I325" s="38"/>
    </row>
    <row r="326" spans="1:9" x14ac:dyDescent="0.2">
      <c r="A326" s="34"/>
      <c r="F326" s="30"/>
      <c r="G326" s="30"/>
      <c r="H326" s="38"/>
      <c r="I326" s="38"/>
    </row>
    <row r="327" spans="1:9" x14ac:dyDescent="0.2">
      <c r="A327" s="34"/>
      <c r="F327" s="30"/>
      <c r="G327" s="30"/>
      <c r="H327" s="38"/>
      <c r="I327" s="38"/>
    </row>
    <row r="328" spans="1:9" x14ac:dyDescent="0.2">
      <c r="A328" s="34"/>
      <c r="F328" s="30"/>
      <c r="G328" s="30"/>
      <c r="H328" s="38"/>
      <c r="I328" s="38"/>
    </row>
    <row r="329" spans="1:9" x14ac:dyDescent="0.2">
      <c r="A329" s="34"/>
      <c r="F329" s="30"/>
      <c r="G329" s="30"/>
      <c r="H329" s="38"/>
      <c r="I329" s="38"/>
    </row>
    <row r="330" spans="1:9" x14ac:dyDescent="0.2">
      <c r="A330" s="34"/>
      <c r="F330" s="30"/>
      <c r="G330" s="30"/>
      <c r="H330" s="38"/>
      <c r="I330" s="38"/>
    </row>
    <row r="331" spans="1:9" x14ac:dyDescent="0.2">
      <c r="A331" s="34"/>
      <c r="F331" s="30"/>
      <c r="G331" s="30"/>
      <c r="H331" s="38"/>
      <c r="I331" s="38"/>
    </row>
    <row r="332" spans="1:9" x14ac:dyDescent="0.2">
      <c r="A332" s="34"/>
      <c r="F332" s="30"/>
      <c r="G332" s="30"/>
      <c r="H332" s="38"/>
      <c r="I332" s="38"/>
    </row>
    <row r="333" spans="1:9" x14ac:dyDescent="0.2">
      <c r="A333" s="34"/>
      <c r="F333" s="30"/>
      <c r="G333" s="30"/>
      <c r="H333" s="38"/>
      <c r="I333" s="38"/>
    </row>
    <row r="334" spans="1:9" x14ac:dyDescent="0.2">
      <c r="A334" s="34"/>
      <c r="F334" s="30"/>
      <c r="G334" s="30"/>
      <c r="H334" s="38"/>
      <c r="I334" s="38"/>
    </row>
    <row r="335" spans="1:9" x14ac:dyDescent="0.2">
      <c r="A335" s="34"/>
      <c r="F335" s="30"/>
      <c r="G335" s="30"/>
      <c r="H335" s="38"/>
      <c r="I335" s="38"/>
    </row>
    <row r="336" spans="1:9" x14ac:dyDescent="0.2">
      <c r="A336" s="34"/>
      <c r="F336" s="30"/>
      <c r="G336" s="30"/>
      <c r="H336" s="38"/>
      <c r="I336" s="38"/>
    </row>
    <row r="337" spans="1:9" x14ac:dyDescent="0.2">
      <c r="A337" s="34"/>
      <c r="F337" s="30"/>
      <c r="G337" s="30"/>
      <c r="H337" s="38"/>
      <c r="I337" s="38"/>
    </row>
    <row r="338" spans="1:9" x14ac:dyDescent="0.2">
      <c r="A338" s="34"/>
      <c r="F338" s="30"/>
      <c r="G338" s="30"/>
      <c r="H338" s="38"/>
      <c r="I338" s="38"/>
    </row>
    <row r="339" spans="1:9" x14ac:dyDescent="0.2">
      <c r="A339" s="34"/>
      <c r="F339" s="30"/>
      <c r="G339" s="30"/>
      <c r="H339" s="38"/>
      <c r="I339" s="38"/>
    </row>
    <row r="340" spans="1:9" x14ac:dyDescent="0.2">
      <c r="A340" s="34"/>
      <c r="F340" s="30"/>
      <c r="G340" s="30"/>
      <c r="H340" s="38"/>
      <c r="I340" s="38"/>
    </row>
    <row r="341" spans="1:9" x14ac:dyDescent="0.2">
      <c r="A341" s="34"/>
      <c r="F341" s="30"/>
      <c r="G341" s="30"/>
      <c r="H341" s="38"/>
      <c r="I341" s="38"/>
    </row>
    <row r="342" spans="1:9" x14ac:dyDescent="0.2">
      <c r="A342" s="34"/>
      <c r="F342" s="30"/>
      <c r="G342" s="30"/>
      <c r="H342" s="38"/>
      <c r="I342" s="38"/>
    </row>
    <row r="343" spans="1:9" x14ac:dyDescent="0.2">
      <c r="A343" s="34"/>
      <c r="F343" s="30"/>
      <c r="G343" s="30"/>
      <c r="H343" s="38"/>
      <c r="I343" s="38"/>
    </row>
    <row r="344" spans="1:9" x14ac:dyDescent="0.2">
      <c r="A344" s="34"/>
      <c r="F344" s="30"/>
      <c r="G344" s="30"/>
      <c r="H344" s="38"/>
      <c r="I344" s="38"/>
    </row>
    <row r="345" spans="1:9" x14ac:dyDescent="0.2">
      <c r="A345" s="34"/>
      <c r="F345" s="30"/>
      <c r="G345" s="30"/>
      <c r="H345" s="38"/>
      <c r="I345" s="38"/>
    </row>
    <row r="346" spans="1:9" x14ac:dyDescent="0.2">
      <c r="A346" s="34"/>
      <c r="F346" s="30"/>
      <c r="G346" s="30"/>
      <c r="H346" s="38"/>
      <c r="I346" s="38"/>
    </row>
    <row r="347" spans="1:9" x14ac:dyDescent="0.2">
      <c r="A347" s="34"/>
      <c r="F347" s="30"/>
      <c r="G347" s="30"/>
      <c r="H347" s="38"/>
      <c r="I347" s="38"/>
    </row>
    <row r="348" spans="1:9" x14ac:dyDescent="0.2">
      <c r="A348" s="34"/>
      <c r="F348" s="30"/>
      <c r="G348" s="30"/>
      <c r="H348" s="38"/>
      <c r="I348" s="38"/>
    </row>
    <row r="349" spans="1:9" x14ac:dyDescent="0.2">
      <c r="A349" s="34"/>
      <c r="F349" s="30"/>
      <c r="G349" s="30"/>
      <c r="H349" s="38"/>
      <c r="I349" s="38"/>
    </row>
    <row r="350" spans="1:9" x14ac:dyDescent="0.2">
      <c r="A350" s="34"/>
      <c r="F350" s="30"/>
      <c r="G350" s="30"/>
      <c r="H350" s="38"/>
      <c r="I350" s="38"/>
    </row>
    <row r="351" spans="1:9" x14ac:dyDescent="0.2">
      <c r="A351" s="34"/>
      <c r="F351" s="30"/>
      <c r="G351" s="30"/>
      <c r="H351" s="38"/>
      <c r="I351" s="38"/>
    </row>
    <row r="352" spans="1:9" x14ac:dyDescent="0.2">
      <c r="A352" s="34"/>
      <c r="F352" s="30"/>
      <c r="G352" s="30"/>
      <c r="H352" s="38"/>
      <c r="I352" s="38"/>
    </row>
    <row r="353" spans="1:9" x14ac:dyDescent="0.2">
      <c r="A353" s="34"/>
      <c r="F353" s="30"/>
      <c r="G353" s="30"/>
      <c r="H353" s="38"/>
      <c r="I353" s="38"/>
    </row>
    <row r="354" spans="1:9" x14ac:dyDescent="0.2">
      <c r="A354" s="34"/>
      <c r="F354" s="30"/>
      <c r="G354" s="30"/>
      <c r="H354" s="38"/>
      <c r="I354" s="38"/>
    </row>
    <row r="355" spans="1:9" x14ac:dyDescent="0.2">
      <c r="A355" s="34"/>
      <c r="F355" s="30"/>
      <c r="G355" s="30"/>
      <c r="H355" s="38"/>
      <c r="I355" s="38"/>
    </row>
    <row r="356" spans="1:9" x14ac:dyDescent="0.2">
      <c r="A356" s="34"/>
      <c r="F356" s="30"/>
      <c r="G356" s="30"/>
      <c r="H356" s="38"/>
      <c r="I356" s="38"/>
    </row>
    <row r="357" spans="1:9" x14ac:dyDescent="0.2">
      <c r="A357" s="34"/>
      <c r="F357" s="30"/>
      <c r="G357" s="30"/>
      <c r="H357" s="38"/>
      <c r="I357" s="38"/>
    </row>
    <row r="358" spans="1:9" x14ac:dyDescent="0.2">
      <c r="A358" s="34"/>
      <c r="F358" s="30"/>
      <c r="G358" s="30"/>
      <c r="H358" s="38"/>
      <c r="I358" s="38"/>
    </row>
    <row r="359" spans="1:9" x14ac:dyDescent="0.2">
      <c r="A359" s="34"/>
      <c r="F359" s="30"/>
      <c r="G359" s="30"/>
      <c r="H359" s="38"/>
      <c r="I359" s="38"/>
    </row>
    <row r="360" spans="1:9" x14ac:dyDescent="0.2">
      <c r="A360" s="34"/>
      <c r="F360" s="30"/>
      <c r="G360" s="30"/>
      <c r="H360" s="38"/>
      <c r="I360" s="38"/>
    </row>
    <row r="361" spans="1:9" x14ac:dyDescent="0.2">
      <c r="A361" s="34"/>
      <c r="F361" s="30"/>
      <c r="G361" s="30"/>
      <c r="H361" s="38"/>
      <c r="I361" s="38"/>
    </row>
    <row r="362" spans="1:9" x14ac:dyDescent="0.2">
      <c r="A362" s="34"/>
      <c r="F362" s="30"/>
      <c r="G362" s="30"/>
      <c r="H362" s="38"/>
      <c r="I362" s="38"/>
    </row>
    <row r="363" spans="1:9" x14ac:dyDescent="0.2">
      <c r="A363" s="34"/>
      <c r="F363" s="30"/>
      <c r="G363" s="30"/>
      <c r="H363" s="38"/>
      <c r="I363" s="38"/>
    </row>
    <row r="364" spans="1:9" x14ac:dyDescent="0.2">
      <c r="A364" s="34"/>
      <c r="F364" s="30"/>
      <c r="G364" s="30"/>
      <c r="H364" s="38"/>
      <c r="I364" s="38"/>
    </row>
    <row r="365" spans="1:9" x14ac:dyDescent="0.2">
      <c r="A365" s="34"/>
      <c r="F365" s="30"/>
      <c r="G365" s="30"/>
      <c r="H365" s="38"/>
      <c r="I365" s="38"/>
    </row>
    <row r="366" spans="1:9" x14ac:dyDescent="0.2">
      <c r="A366" s="34"/>
      <c r="F366" s="30"/>
      <c r="G366" s="30"/>
      <c r="H366" s="38"/>
      <c r="I366" s="38"/>
    </row>
    <row r="367" spans="1:9" x14ac:dyDescent="0.2">
      <c r="A367" s="34"/>
      <c r="F367" s="30"/>
      <c r="G367" s="30"/>
      <c r="H367" s="38"/>
      <c r="I367" s="38"/>
    </row>
    <row r="368" spans="1:9" x14ac:dyDescent="0.2">
      <c r="A368" s="34"/>
      <c r="F368" s="30"/>
      <c r="G368" s="30"/>
      <c r="H368" s="38"/>
      <c r="I368" s="38"/>
    </row>
    <row r="369" spans="1:9" x14ac:dyDescent="0.2">
      <c r="A369" s="34"/>
      <c r="F369" s="30"/>
      <c r="G369" s="30"/>
      <c r="H369" s="38"/>
      <c r="I369" s="38"/>
    </row>
    <row r="370" spans="1:9" x14ac:dyDescent="0.2">
      <c r="A370" s="34"/>
      <c r="F370" s="30"/>
      <c r="G370" s="30"/>
      <c r="H370" s="38"/>
      <c r="I370" s="38"/>
    </row>
    <row r="371" spans="1:9" x14ac:dyDescent="0.2">
      <c r="A371" s="34"/>
      <c r="F371" s="30"/>
      <c r="G371" s="30"/>
      <c r="H371" s="38"/>
      <c r="I371" s="38"/>
    </row>
    <row r="372" spans="1:9" x14ac:dyDescent="0.2">
      <c r="A372" s="34"/>
      <c r="F372" s="30"/>
      <c r="G372" s="30"/>
      <c r="H372" s="38"/>
      <c r="I372" s="38"/>
    </row>
    <row r="373" spans="1:9" x14ac:dyDescent="0.2">
      <c r="A373" s="34"/>
      <c r="F373" s="30"/>
      <c r="G373" s="30"/>
      <c r="H373" s="38"/>
      <c r="I373" s="38"/>
    </row>
    <row r="374" spans="1:9" x14ac:dyDescent="0.2">
      <c r="A374" s="34"/>
      <c r="F374" s="30"/>
      <c r="G374" s="30"/>
      <c r="H374" s="38"/>
      <c r="I374" s="38"/>
    </row>
    <row r="375" spans="1:9" x14ac:dyDescent="0.2">
      <c r="A375" s="34"/>
      <c r="F375" s="30"/>
      <c r="G375" s="30"/>
      <c r="H375" s="38"/>
      <c r="I375" s="38"/>
    </row>
    <row r="376" spans="1:9" x14ac:dyDescent="0.2">
      <c r="A376" s="34"/>
      <c r="F376" s="30"/>
      <c r="G376" s="30"/>
      <c r="H376" s="38"/>
      <c r="I376" s="38"/>
    </row>
    <row r="377" spans="1:9" x14ac:dyDescent="0.2">
      <c r="A377" s="34"/>
      <c r="F377" s="30"/>
      <c r="G377" s="30"/>
      <c r="H377" s="38"/>
      <c r="I377" s="38"/>
    </row>
    <row r="378" spans="1:9" x14ac:dyDescent="0.2">
      <c r="A378" s="34"/>
      <c r="F378" s="30"/>
      <c r="G378" s="30"/>
      <c r="H378" s="38"/>
      <c r="I378" s="38"/>
    </row>
    <row r="379" spans="1:9" x14ac:dyDescent="0.2">
      <c r="A379" s="34"/>
      <c r="F379" s="30"/>
      <c r="G379" s="30"/>
      <c r="H379" s="38"/>
      <c r="I379" s="38"/>
    </row>
    <row r="380" spans="1:9" x14ac:dyDescent="0.2">
      <c r="A380" s="34"/>
      <c r="F380" s="30"/>
      <c r="G380" s="30"/>
      <c r="H380" s="38"/>
      <c r="I380" s="38"/>
    </row>
    <row r="381" spans="1:9" x14ac:dyDescent="0.2">
      <c r="A381" s="34"/>
      <c r="F381" s="30"/>
      <c r="G381" s="30"/>
      <c r="H381" s="38"/>
      <c r="I381" s="38"/>
    </row>
    <row r="382" spans="1:9" x14ac:dyDescent="0.2">
      <c r="A382" s="34"/>
      <c r="F382" s="30"/>
      <c r="G382" s="30"/>
      <c r="H382" s="38"/>
      <c r="I382" s="38"/>
    </row>
    <row r="383" spans="1:9" x14ac:dyDescent="0.2">
      <c r="A383" s="34"/>
      <c r="F383" s="30"/>
      <c r="G383" s="30"/>
      <c r="H383" s="38"/>
      <c r="I383" s="38"/>
    </row>
    <row r="384" spans="1:9" x14ac:dyDescent="0.2">
      <c r="A384" s="34"/>
      <c r="F384" s="30"/>
      <c r="G384" s="30"/>
      <c r="H384" s="38"/>
      <c r="I384" s="38"/>
    </row>
    <row r="385" spans="1:9" x14ac:dyDescent="0.2">
      <c r="A385" s="34"/>
      <c r="F385" s="30"/>
      <c r="G385" s="30"/>
      <c r="H385" s="38"/>
      <c r="I385" s="38"/>
    </row>
    <row r="386" spans="1:9" x14ac:dyDescent="0.2">
      <c r="A386" s="34"/>
      <c r="F386" s="30"/>
      <c r="G386" s="30"/>
      <c r="H386" s="38"/>
      <c r="I386" s="38"/>
    </row>
    <row r="387" spans="1:9" x14ac:dyDescent="0.2">
      <c r="A387" s="34"/>
      <c r="F387" s="30"/>
      <c r="G387" s="30"/>
      <c r="H387" s="38"/>
      <c r="I387" s="38"/>
    </row>
    <row r="388" spans="1:9" x14ac:dyDescent="0.2">
      <c r="A388" s="34"/>
      <c r="F388" s="30"/>
      <c r="G388" s="30"/>
      <c r="H388" s="38"/>
      <c r="I388" s="38"/>
    </row>
    <row r="389" spans="1:9" x14ac:dyDescent="0.2">
      <c r="A389" s="34"/>
      <c r="F389" s="30"/>
      <c r="G389" s="30"/>
      <c r="H389" s="38"/>
      <c r="I389" s="38"/>
    </row>
    <row r="390" spans="1:9" x14ac:dyDescent="0.2">
      <c r="A390" s="34"/>
      <c r="F390" s="30"/>
      <c r="G390" s="30"/>
      <c r="H390" s="38"/>
      <c r="I390" s="38"/>
    </row>
    <row r="391" spans="1:9" x14ac:dyDescent="0.2">
      <c r="A391" s="34"/>
      <c r="F391" s="30"/>
      <c r="G391" s="30"/>
      <c r="H391" s="38"/>
      <c r="I391" s="38"/>
    </row>
    <row r="392" spans="1:9" x14ac:dyDescent="0.2">
      <c r="A392" s="34"/>
      <c r="F392" s="30"/>
      <c r="G392" s="30"/>
      <c r="H392" s="38"/>
      <c r="I392" s="38"/>
    </row>
    <row r="393" spans="1:9" x14ac:dyDescent="0.2">
      <c r="A393" s="34"/>
      <c r="F393" s="30"/>
      <c r="G393" s="30"/>
      <c r="H393" s="38"/>
      <c r="I393" s="38"/>
    </row>
    <row r="394" spans="1:9" x14ac:dyDescent="0.2">
      <c r="A394" s="34"/>
      <c r="F394" s="30"/>
      <c r="G394" s="30"/>
      <c r="H394" s="38"/>
      <c r="I394" s="38"/>
    </row>
    <row r="395" spans="1:9" x14ac:dyDescent="0.2">
      <c r="A395" s="34"/>
      <c r="F395" s="30"/>
      <c r="G395" s="30"/>
      <c r="H395" s="38"/>
      <c r="I395" s="38"/>
    </row>
    <row r="396" spans="1:9" x14ac:dyDescent="0.2">
      <c r="A396" s="34"/>
      <c r="F396" s="30"/>
      <c r="G396" s="30"/>
      <c r="H396" s="38"/>
      <c r="I396" s="38"/>
    </row>
    <row r="397" spans="1:9" x14ac:dyDescent="0.2">
      <c r="A397" s="34"/>
      <c r="F397" s="30"/>
      <c r="G397" s="30"/>
      <c r="H397" s="38"/>
      <c r="I397" s="38"/>
    </row>
    <row r="398" spans="1:9" x14ac:dyDescent="0.2">
      <c r="A398" s="34"/>
      <c r="F398" s="30"/>
      <c r="G398" s="30"/>
      <c r="H398" s="38"/>
      <c r="I398" s="38"/>
    </row>
    <row r="399" spans="1:9" x14ac:dyDescent="0.2">
      <c r="A399" s="34"/>
      <c r="F399" s="30"/>
      <c r="G399" s="30"/>
      <c r="H399" s="38"/>
      <c r="I399" s="38"/>
    </row>
    <row r="400" spans="1:9" x14ac:dyDescent="0.2">
      <c r="A400" s="34"/>
      <c r="F400" s="30"/>
      <c r="G400" s="30"/>
      <c r="H400" s="38"/>
      <c r="I400" s="38"/>
    </row>
    <row r="401" spans="1:9" x14ac:dyDescent="0.2">
      <c r="A401" s="34"/>
      <c r="F401" s="30"/>
      <c r="G401" s="30"/>
      <c r="H401" s="38"/>
      <c r="I401" s="38"/>
    </row>
    <row r="402" spans="1:9" x14ac:dyDescent="0.2">
      <c r="A402" s="34"/>
      <c r="F402" s="30"/>
      <c r="G402" s="30"/>
      <c r="H402" s="38"/>
      <c r="I402" s="38"/>
    </row>
    <row r="403" spans="1:9" x14ac:dyDescent="0.2">
      <c r="A403" s="34"/>
      <c r="F403" s="30"/>
      <c r="G403" s="30"/>
      <c r="H403" s="38"/>
      <c r="I403" s="38"/>
    </row>
    <row r="404" spans="1:9" x14ac:dyDescent="0.2">
      <c r="A404" s="34"/>
      <c r="F404" s="30"/>
      <c r="G404" s="30"/>
      <c r="H404" s="38"/>
      <c r="I404" s="38"/>
    </row>
    <row r="405" spans="1:9" x14ac:dyDescent="0.2">
      <c r="A405" s="34"/>
      <c r="F405" s="30"/>
      <c r="G405" s="30"/>
      <c r="H405" s="38"/>
      <c r="I405" s="38"/>
    </row>
    <row r="406" spans="1:9" x14ac:dyDescent="0.2">
      <c r="A406" s="34"/>
      <c r="F406" s="30"/>
      <c r="G406" s="30"/>
      <c r="H406" s="38"/>
      <c r="I406" s="38"/>
    </row>
    <row r="407" spans="1:9" x14ac:dyDescent="0.2">
      <c r="A407" s="34"/>
      <c r="F407" s="30"/>
      <c r="G407" s="30"/>
      <c r="H407" s="38"/>
      <c r="I407" s="38"/>
    </row>
    <row r="408" spans="1:9" x14ac:dyDescent="0.2">
      <c r="A408" s="34"/>
      <c r="F408" s="30"/>
      <c r="G408" s="30"/>
      <c r="H408" s="38"/>
      <c r="I408" s="38"/>
    </row>
    <row r="409" spans="1:9" x14ac:dyDescent="0.2">
      <c r="A409" s="34"/>
      <c r="F409" s="30"/>
      <c r="G409" s="30"/>
      <c r="H409" s="38"/>
      <c r="I409" s="38"/>
    </row>
    <row r="410" spans="1:9" x14ac:dyDescent="0.2">
      <c r="A410" s="34"/>
      <c r="F410" s="30"/>
      <c r="G410" s="30"/>
      <c r="H410" s="38"/>
      <c r="I410" s="38"/>
    </row>
    <row r="411" spans="1:9" x14ac:dyDescent="0.2">
      <c r="A411" s="34"/>
      <c r="F411" s="30"/>
      <c r="G411" s="30"/>
      <c r="H411" s="38"/>
      <c r="I411" s="38"/>
    </row>
    <row r="412" spans="1:9" x14ac:dyDescent="0.2">
      <c r="A412" s="34"/>
      <c r="F412" s="30"/>
      <c r="G412" s="30"/>
      <c r="H412" s="38"/>
      <c r="I412" s="38"/>
    </row>
    <row r="413" spans="1:9" x14ac:dyDescent="0.2">
      <c r="A413" s="34"/>
      <c r="F413" s="30"/>
      <c r="G413" s="30"/>
      <c r="H413" s="38"/>
      <c r="I413" s="38"/>
    </row>
    <row r="414" spans="1:9" x14ac:dyDescent="0.2">
      <c r="A414" s="34"/>
      <c r="F414" s="30"/>
      <c r="G414" s="30"/>
      <c r="H414" s="38"/>
      <c r="I414" s="38"/>
    </row>
    <row r="415" spans="1:9" x14ac:dyDescent="0.2">
      <c r="A415" s="34"/>
      <c r="F415" s="30"/>
      <c r="G415" s="30"/>
      <c r="H415" s="38"/>
      <c r="I415" s="38"/>
    </row>
    <row r="416" spans="1:9" x14ac:dyDescent="0.2">
      <c r="A416" s="34"/>
      <c r="F416" s="30"/>
      <c r="G416" s="30"/>
      <c r="H416" s="38"/>
      <c r="I416" s="38"/>
    </row>
    <row r="417" spans="1:9" x14ac:dyDescent="0.2">
      <c r="A417" s="34"/>
      <c r="F417" s="30"/>
      <c r="G417" s="30"/>
      <c r="H417" s="38"/>
      <c r="I417" s="38"/>
    </row>
    <row r="418" spans="1:9" x14ac:dyDescent="0.2">
      <c r="A418" s="34"/>
      <c r="F418" s="30"/>
      <c r="G418" s="30"/>
      <c r="H418" s="38"/>
      <c r="I418" s="38"/>
    </row>
    <row r="419" spans="1:9" x14ac:dyDescent="0.2">
      <c r="A419" s="34"/>
      <c r="F419" s="30"/>
      <c r="G419" s="30"/>
      <c r="H419" s="38"/>
      <c r="I419" s="38"/>
    </row>
    <row r="420" spans="1:9" x14ac:dyDescent="0.2">
      <c r="A420" s="34"/>
      <c r="F420" s="30"/>
      <c r="G420" s="30"/>
      <c r="H420" s="38"/>
      <c r="I420" s="38"/>
    </row>
    <row r="421" spans="1:9" x14ac:dyDescent="0.2">
      <c r="A421" s="34"/>
      <c r="F421" s="30"/>
      <c r="G421" s="30"/>
      <c r="H421" s="38"/>
      <c r="I421" s="38"/>
    </row>
    <row r="422" spans="1:9" x14ac:dyDescent="0.2">
      <c r="A422" s="34"/>
      <c r="F422" s="30"/>
      <c r="G422" s="30"/>
      <c r="H422" s="38"/>
      <c r="I422" s="38"/>
    </row>
    <row r="423" spans="1:9" x14ac:dyDescent="0.2">
      <c r="A423" s="34"/>
      <c r="F423" s="30"/>
      <c r="G423" s="30"/>
      <c r="H423" s="38"/>
      <c r="I423" s="38"/>
    </row>
    <row r="424" spans="1:9" x14ac:dyDescent="0.2">
      <c r="A424" s="34"/>
      <c r="F424" s="30"/>
      <c r="G424" s="30"/>
      <c r="H424" s="38"/>
      <c r="I424" s="38"/>
    </row>
    <row r="425" spans="1:9" x14ac:dyDescent="0.2">
      <c r="A425" s="34"/>
      <c r="F425" s="30"/>
      <c r="G425" s="30"/>
      <c r="H425" s="38"/>
      <c r="I425" s="38"/>
    </row>
    <row r="426" spans="1:9" x14ac:dyDescent="0.2">
      <c r="A426" s="34"/>
      <c r="F426" s="30"/>
      <c r="G426" s="30"/>
      <c r="H426" s="38"/>
      <c r="I426" s="38"/>
    </row>
    <row r="427" spans="1:9" x14ac:dyDescent="0.2">
      <c r="A427" s="34"/>
      <c r="F427" s="30"/>
      <c r="G427" s="30"/>
      <c r="H427" s="38"/>
      <c r="I427" s="38"/>
    </row>
    <row r="428" spans="1:9" x14ac:dyDescent="0.2">
      <c r="A428" s="34"/>
      <c r="F428" s="30"/>
      <c r="G428" s="30"/>
      <c r="H428" s="38"/>
      <c r="I428" s="38"/>
    </row>
    <row r="429" spans="1:9" x14ac:dyDescent="0.2">
      <c r="A429" s="34"/>
      <c r="F429" s="30"/>
      <c r="G429" s="30"/>
      <c r="H429" s="38"/>
      <c r="I429" s="38"/>
    </row>
    <row r="430" spans="1:9" x14ac:dyDescent="0.2">
      <c r="A430" s="34"/>
      <c r="F430" s="30"/>
      <c r="G430" s="30"/>
      <c r="H430" s="38"/>
      <c r="I430" s="38"/>
    </row>
    <row r="431" spans="1:9" x14ac:dyDescent="0.2">
      <c r="A431" s="34"/>
      <c r="F431" s="30"/>
      <c r="G431" s="30"/>
      <c r="H431" s="38"/>
      <c r="I431" s="38"/>
    </row>
    <row r="432" spans="1:9" x14ac:dyDescent="0.2">
      <c r="A432" s="34"/>
      <c r="F432" s="30"/>
      <c r="G432" s="30"/>
      <c r="H432" s="38"/>
      <c r="I432" s="38"/>
    </row>
    <row r="433" spans="1:9" x14ac:dyDescent="0.2">
      <c r="A433" s="34"/>
      <c r="F433" s="30"/>
      <c r="G433" s="30"/>
      <c r="H433" s="38"/>
      <c r="I433" s="38"/>
    </row>
    <row r="434" spans="1:9" x14ac:dyDescent="0.2">
      <c r="A434" s="34"/>
      <c r="F434" s="30"/>
      <c r="G434" s="30"/>
      <c r="H434" s="38"/>
      <c r="I434" s="38"/>
    </row>
    <row r="435" spans="1:9" x14ac:dyDescent="0.2">
      <c r="A435" s="34"/>
      <c r="F435" s="30"/>
      <c r="G435" s="30"/>
      <c r="H435" s="38"/>
      <c r="I435" s="38"/>
    </row>
    <row r="436" spans="1:9" x14ac:dyDescent="0.2">
      <c r="A436" s="34"/>
      <c r="F436" s="30"/>
      <c r="G436" s="30"/>
      <c r="H436" s="38"/>
      <c r="I436" s="38"/>
    </row>
    <row r="437" spans="1:9" x14ac:dyDescent="0.2">
      <c r="A437" s="34"/>
      <c r="F437" s="30"/>
      <c r="G437" s="30"/>
      <c r="H437" s="38"/>
      <c r="I437" s="38"/>
    </row>
    <row r="438" spans="1:9" x14ac:dyDescent="0.2">
      <c r="A438" s="34"/>
      <c r="F438" s="30"/>
      <c r="G438" s="30"/>
      <c r="H438" s="38"/>
      <c r="I438" s="38"/>
    </row>
    <row r="439" spans="1:9" x14ac:dyDescent="0.2">
      <c r="A439" s="34"/>
      <c r="F439" s="30"/>
      <c r="G439" s="30"/>
      <c r="H439" s="38"/>
      <c r="I439" s="38"/>
    </row>
    <row r="440" spans="1:9" x14ac:dyDescent="0.2">
      <c r="A440" s="34"/>
      <c r="F440" s="30"/>
      <c r="G440" s="30"/>
      <c r="H440" s="38"/>
      <c r="I440" s="38"/>
    </row>
    <row r="441" spans="1:9" x14ac:dyDescent="0.2">
      <c r="A441" s="34"/>
      <c r="F441" s="30"/>
      <c r="G441" s="30"/>
      <c r="H441" s="38"/>
      <c r="I441" s="38"/>
    </row>
    <row r="442" spans="1:9" x14ac:dyDescent="0.2">
      <c r="A442" s="34"/>
      <c r="F442" s="30"/>
      <c r="G442" s="30"/>
      <c r="H442" s="38"/>
      <c r="I442" s="38"/>
    </row>
    <row r="443" spans="1:9" x14ac:dyDescent="0.2">
      <c r="A443" s="34"/>
      <c r="F443" s="30"/>
      <c r="G443" s="30"/>
      <c r="H443" s="38"/>
      <c r="I443" s="38"/>
    </row>
    <row r="444" spans="1:9" x14ac:dyDescent="0.2">
      <c r="A444" s="34"/>
      <c r="F444" s="30"/>
      <c r="G444" s="30"/>
      <c r="H444" s="38"/>
      <c r="I444" s="38"/>
    </row>
    <row r="445" spans="1:9" x14ac:dyDescent="0.2">
      <c r="A445" s="34"/>
      <c r="F445" s="30"/>
      <c r="G445" s="30"/>
      <c r="H445" s="38"/>
      <c r="I445" s="38"/>
    </row>
    <row r="446" spans="1:9" x14ac:dyDescent="0.2">
      <c r="A446" s="34"/>
      <c r="F446" s="30"/>
      <c r="G446" s="30"/>
      <c r="H446" s="38"/>
      <c r="I446" s="38"/>
    </row>
    <row r="447" spans="1:9" x14ac:dyDescent="0.2">
      <c r="A447" s="34"/>
      <c r="F447" s="30"/>
      <c r="G447" s="30"/>
      <c r="H447" s="38"/>
      <c r="I447" s="38"/>
    </row>
    <row r="448" spans="1:9" x14ac:dyDescent="0.2">
      <c r="A448" s="34"/>
      <c r="F448" s="30"/>
      <c r="G448" s="30"/>
      <c r="H448" s="38"/>
      <c r="I448" s="38"/>
    </row>
    <row r="449" spans="1:9" x14ac:dyDescent="0.2">
      <c r="A449" s="34"/>
      <c r="F449" s="30"/>
      <c r="G449" s="30"/>
      <c r="H449" s="38"/>
      <c r="I449" s="38"/>
    </row>
    <row r="450" spans="1:9" x14ac:dyDescent="0.2">
      <c r="A450" s="34"/>
      <c r="F450" s="30"/>
      <c r="G450" s="30"/>
      <c r="H450" s="38"/>
      <c r="I450" s="38"/>
    </row>
    <row r="451" spans="1:9" x14ac:dyDescent="0.2">
      <c r="A451" s="34"/>
      <c r="F451" s="30"/>
      <c r="G451" s="30"/>
      <c r="H451" s="38"/>
      <c r="I451" s="38"/>
    </row>
    <row r="452" spans="1:9" x14ac:dyDescent="0.2">
      <c r="A452" s="34"/>
      <c r="F452" s="30"/>
      <c r="G452" s="30"/>
      <c r="H452" s="38"/>
      <c r="I452" s="38"/>
    </row>
    <row r="453" spans="1:9" x14ac:dyDescent="0.2">
      <c r="A453" s="34"/>
      <c r="F453" s="30"/>
      <c r="G453" s="30"/>
      <c r="H453" s="38"/>
      <c r="I453" s="38"/>
    </row>
    <row r="454" spans="1:9" x14ac:dyDescent="0.2">
      <c r="A454" s="34"/>
      <c r="F454" s="30"/>
      <c r="G454" s="30"/>
      <c r="H454" s="38"/>
      <c r="I454" s="38"/>
    </row>
    <row r="455" spans="1:9" x14ac:dyDescent="0.2">
      <c r="A455" s="34"/>
      <c r="F455" s="30"/>
      <c r="G455" s="30"/>
      <c r="H455" s="38"/>
      <c r="I455" s="38"/>
    </row>
    <row r="456" spans="1:9" x14ac:dyDescent="0.2">
      <c r="A456" s="34"/>
      <c r="F456" s="30"/>
      <c r="G456" s="30"/>
      <c r="H456" s="38"/>
      <c r="I456" s="38"/>
    </row>
    <row r="457" spans="1:9" x14ac:dyDescent="0.2">
      <c r="A457" s="34"/>
      <c r="F457" s="30"/>
      <c r="G457" s="30"/>
      <c r="H457" s="38"/>
      <c r="I457" s="38"/>
    </row>
    <row r="458" spans="1:9" x14ac:dyDescent="0.2">
      <c r="A458" s="34"/>
      <c r="F458" s="30"/>
      <c r="G458" s="30"/>
      <c r="H458" s="38"/>
      <c r="I458" s="38"/>
    </row>
    <row r="459" spans="1:9" x14ac:dyDescent="0.2">
      <c r="A459" s="34"/>
      <c r="F459" s="30"/>
      <c r="G459" s="30"/>
      <c r="H459" s="38"/>
      <c r="I459" s="38"/>
    </row>
    <row r="460" spans="1:9" x14ac:dyDescent="0.2">
      <c r="A460" s="34"/>
      <c r="F460" s="30"/>
      <c r="G460" s="30"/>
      <c r="H460" s="38"/>
      <c r="I460" s="38"/>
    </row>
    <row r="461" spans="1:9" x14ac:dyDescent="0.2">
      <c r="A461" s="34"/>
      <c r="F461" s="30"/>
      <c r="G461" s="30"/>
      <c r="H461" s="38"/>
      <c r="I461" s="38"/>
    </row>
    <row r="462" spans="1:9" x14ac:dyDescent="0.2">
      <c r="A462" s="34"/>
      <c r="F462" s="30"/>
      <c r="G462" s="30"/>
      <c r="H462" s="38"/>
      <c r="I462" s="38"/>
    </row>
    <row r="463" spans="1:9" x14ac:dyDescent="0.2">
      <c r="A463" s="34"/>
      <c r="F463" s="30"/>
      <c r="G463" s="30"/>
      <c r="H463" s="38"/>
      <c r="I463" s="38"/>
    </row>
    <row r="464" spans="1:9" x14ac:dyDescent="0.2">
      <c r="A464" s="34"/>
      <c r="F464" s="30"/>
      <c r="G464" s="30"/>
      <c r="H464" s="38"/>
      <c r="I464" s="38"/>
    </row>
  </sheetData>
  <mergeCells count="1">
    <mergeCell ref="H1:I1"/>
  </mergeCells>
  <hyperlinks>
    <hyperlink ref="H1:I1" location="Index!A1" display="Regresar al Índice" xr:uid="{00000000-0004-0000-6900-000000000000}"/>
  </hyperlinks>
  <pageMargins left="0.7" right="0.7" top="0.75" bottom="0.75" header="0.3" footer="0.3"/>
  <pageSetup paperSize="9" orientation="portrait" horizontalDpi="300" verticalDpi="3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1 I Q / V K p 1 f F K m A A A A + Q A A A B I A H A B D b 2 5 m a W c v U G F j a 2 F n Z S 5 4 b W w g o h g A K K A U A A A A A A A A A A A A A A A A A A A A A A A A A A A A h c 8 x D o I w G A X g q 5 D u 9 K / V G C E / Z X C V x M T E s J J S o R G K o c V y N w e P 5 B U k U d T N 8 b 1 8 w 3 u P 2 x 3 T s W 2 C q + q t 7 k x C F p S R Q B n Z l d p U C R n c K d y Q V O C + k O e i U s G E j Y 1 H W y a k d u 4 S A 3 j v q V / S r q + A M 7 a A P N s d Z K 3 a g n y w / o 9 D b a w r j F R E 4 P E 1 R n A a r e i a 8 4 i y y S L M P W b a f A 2 f J l O G 8 F P i d m j c 0 C u h b J j l C H N E e N 8 Q T 1 B L A w Q U A A I A C A D U h D 9 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1 I Q / V C i K R 7 g O A A A A E Q A A A B M A H A B G b 3 J t d W x h c y 9 T Z W N 0 a W 9 u M S 5 t I K I Y A C i g F A A A A A A A A A A A A A A A A A A A A A A A A A A A A C t O T S 7 J z M 9 T C I b Q h t Y A U E s B A i 0 A F A A C A A g A 1 I Q / V K p 1 f F K m A A A A + Q A A A B I A A A A A A A A A A A A A A A A A A A A A A E N v b m Z p Z y 9 Q Y W N r Y W d l L n h t b F B L A Q I t A B Q A A g A I A N S E P 1 Q P y u m r p A A A A O k A A A A T A A A A A A A A A A A A A A A A A P I A A A B b Q 2 9 u d G V u d F 9 U e X B l c 1 0 u e G 1 s U E s B A i 0 A F A A C A A g A 1 I Q / V 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G d L 0 y c 5 l M p A h I 1 / R 3 T D g y I A A A A A A g A A A A A A A 2 Y A A M A A A A A Q A A A A Y T 9 G t y O 2 r e y Q 4 + 8 e a 2 b y t Q A A A A A E g A A A o A A A A B A A A A A q E X k k L a 5 a T s D g l D U q G g J 5 U A A A A H X S o Y J J V T p Q a y h O g F j s K E J k C K 8 u m P z j 1 V L m 7 F 0 A I i d L K P q G 9 b C s 5 v y b 2 B 0 j W t D P l O r C H T J v q X 4 R G A k w f U k 7 E M x H c G 3 T I W G o t H x V a J 6 B C d Q W F A A A A E Z f 2 1 o 5 0 G z y p p u o 5 1 h 1 2 M c r / s x a < / D a t a M a s h u p > 
</file>

<file path=customXml/itemProps1.xml><?xml version="1.0" encoding="utf-8"?>
<ds:datastoreItem xmlns:ds="http://schemas.openxmlformats.org/officeDocument/2006/customXml" ds:itemID="{E29F1B63-0934-4F19-B5A9-2C8B8B0081E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162</vt:i4>
      </vt:variant>
      <vt:variant>
        <vt:lpstr>Rangos con nombre</vt:lpstr>
      </vt:variant>
      <vt:variant>
        <vt:i4>178</vt:i4>
      </vt:variant>
    </vt:vector>
  </HeadingPairs>
  <TitlesOfParts>
    <vt:vector size="340" baseType="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F1</vt:lpstr>
      <vt:lpstr>F2</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F25-26</vt:lpstr>
      <vt:lpstr>F27-28</vt:lpstr>
      <vt:lpstr>F29-30</vt:lpstr>
      <vt:lpstr>F31</vt:lpstr>
      <vt:lpstr>F32</vt:lpstr>
      <vt:lpstr>F33</vt:lpstr>
      <vt:lpstr>F34</vt:lpstr>
      <vt:lpstr>F35</vt:lpstr>
      <vt:lpstr>F36</vt:lpstr>
      <vt:lpstr>F37</vt:lpstr>
      <vt:lpstr>F38</vt:lpstr>
      <vt:lpstr>F39</vt:lpstr>
      <vt:lpstr>F40</vt:lpstr>
      <vt:lpstr>F41</vt:lpstr>
      <vt:lpstr>F42</vt:lpstr>
      <vt:lpstr>F43</vt:lpstr>
      <vt:lpstr>F44</vt:lpstr>
      <vt:lpstr>F45</vt:lpstr>
      <vt:lpstr>F46</vt:lpstr>
      <vt:lpstr>F47-50</vt:lpstr>
      <vt:lpstr>F51</vt:lpstr>
      <vt:lpstr>F52-53</vt:lpstr>
      <vt:lpstr>F54</vt:lpstr>
      <vt:lpstr>F55</vt:lpstr>
      <vt:lpstr>F56</vt:lpstr>
      <vt:lpstr>F57</vt:lpstr>
      <vt:lpstr>F58</vt:lpstr>
      <vt:lpstr>F59</vt:lpstr>
      <vt:lpstr>F60</vt:lpstr>
      <vt:lpstr>F61</vt:lpstr>
      <vt:lpstr>F62</vt:lpstr>
      <vt:lpstr>F63</vt:lpstr>
      <vt:lpstr>F64</vt:lpstr>
      <vt:lpstr>F65</vt:lpstr>
      <vt:lpstr>F66</vt:lpstr>
      <vt:lpstr>F67-68</vt:lpstr>
      <vt:lpstr>F69-70</vt:lpstr>
      <vt:lpstr>F71-72</vt:lpstr>
      <vt:lpstr>F73</vt:lpstr>
      <vt:lpstr>F74</vt:lpstr>
      <vt:lpstr>F75</vt:lpstr>
      <vt:lpstr>F76</vt:lpstr>
      <vt:lpstr>F77</vt:lpstr>
      <vt:lpstr>F78</vt:lpstr>
      <vt:lpstr>F79</vt:lpstr>
      <vt:lpstr>F80</vt:lpstr>
      <vt:lpstr>F81</vt:lpstr>
      <vt:lpstr>F82</vt:lpstr>
      <vt:lpstr>F83</vt:lpstr>
      <vt:lpstr>F84</vt:lpstr>
      <vt:lpstr>F85</vt:lpstr>
      <vt:lpstr>F86</vt:lpstr>
      <vt:lpstr>F87</vt:lpstr>
      <vt:lpstr>F88</vt:lpstr>
      <vt:lpstr>F89</vt:lpstr>
      <vt:lpstr>F90</vt:lpstr>
      <vt:lpstr>F91</vt:lpstr>
      <vt:lpstr>F92</vt:lpstr>
      <vt:lpstr>F93</vt:lpstr>
      <vt:lpstr>F94</vt:lpstr>
      <vt:lpstr>F95</vt:lpstr>
      <vt:lpstr>F96</vt:lpstr>
      <vt:lpstr>F97</vt:lpstr>
      <vt:lpstr>F98</vt:lpstr>
      <vt:lpstr>F99</vt:lpstr>
      <vt:lpstr>F100</vt:lpstr>
      <vt:lpstr>F101</vt:lpstr>
      <vt:lpstr>F102</vt:lpstr>
      <vt:lpstr>F103</vt:lpstr>
      <vt:lpstr>F104</vt:lpstr>
      <vt:lpstr>F105</vt:lpstr>
      <vt:lpstr>F106</vt:lpstr>
      <vt:lpstr>F107</vt:lpstr>
      <vt:lpstr>F108</vt:lpstr>
      <vt:lpstr>F109</vt:lpstr>
      <vt:lpstr>F110</vt:lpstr>
      <vt:lpstr>F111</vt:lpstr>
      <vt:lpstr>F112</vt:lpstr>
      <vt:lpstr>F113</vt:lpstr>
      <vt:lpstr>F114</vt:lpstr>
      <vt:lpstr>F115</vt:lpstr>
      <vt:lpstr>F116</vt:lpstr>
      <vt:lpstr>F117</vt:lpstr>
      <vt:lpstr>F118</vt:lpstr>
      <vt:lpstr>F119</vt:lpstr>
      <vt:lpstr>F120</vt:lpstr>
      <vt:lpstr>F121</vt:lpstr>
      <vt:lpstr>F122</vt:lpstr>
      <vt:lpstr>F123</vt:lpstr>
      <vt:lpstr>F124</vt:lpstr>
      <vt:lpstr>F125</vt:lpstr>
      <vt:lpstr>F126</vt:lpstr>
      <vt:lpstr>F127</vt:lpstr>
      <vt:lpstr>F128</vt:lpstr>
      <vt:lpstr>F129</vt:lpstr>
      <vt:lpstr>F130</vt:lpstr>
      <vt:lpstr>F131</vt:lpstr>
      <vt:lpstr>F132</vt:lpstr>
      <vt:lpstr>F133-144 empleo por municipio</vt:lpstr>
      <vt:lpstr>Start10</vt:lpstr>
      <vt:lpstr>Start100</vt:lpstr>
      <vt:lpstr>Start101</vt:lpstr>
      <vt:lpstr>Start102</vt:lpstr>
      <vt:lpstr>Start103</vt:lpstr>
      <vt:lpstr>Start104</vt:lpstr>
      <vt:lpstr>Start105</vt:lpstr>
      <vt:lpstr>Start106</vt:lpstr>
      <vt:lpstr>Start107</vt:lpstr>
      <vt:lpstr>Start108</vt:lpstr>
      <vt:lpstr>Start109</vt:lpstr>
      <vt:lpstr>Start11</vt:lpstr>
      <vt:lpstr>Start110</vt:lpstr>
      <vt:lpstr>Start111</vt:lpstr>
      <vt:lpstr>Start112</vt:lpstr>
      <vt:lpstr>Start113</vt:lpstr>
      <vt:lpstr>Start114</vt:lpstr>
      <vt:lpstr>Start115</vt:lpstr>
      <vt:lpstr>Start116</vt:lpstr>
      <vt:lpstr>Start117</vt:lpstr>
      <vt:lpstr>Start118</vt:lpstr>
      <vt:lpstr>Start119</vt:lpstr>
      <vt:lpstr>'T26'!Start12</vt:lpstr>
      <vt:lpstr>Start12</vt:lpstr>
      <vt:lpstr>Start120</vt:lpstr>
      <vt:lpstr>Start121</vt:lpstr>
      <vt:lpstr>Start122</vt:lpstr>
      <vt:lpstr>Start123</vt:lpstr>
      <vt:lpstr>Start124</vt:lpstr>
      <vt:lpstr>Start125</vt:lpstr>
      <vt:lpstr>Start126</vt:lpstr>
      <vt:lpstr>Start127</vt:lpstr>
      <vt:lpstr>Start128</vt:lpstr>
      <vt:lpstr>Start129</vt:lpstr>
      <vt:lpstr>Start13</vt:lpstr>
      <vt:lpstr>Start130</vt:lpstr>
      <vt:lpstr>Start131</vt:lpstr>
      <vt:lpstr>Start132</vt:lpstr>
      <vt:lpstr>Start133</vt:lpstr>
      <vt:lpstr>Start134</vt:lpstr>
      <vt:lpstr>Start135</vt:lpstr>
      <vt:lpstr>Start136</vt:lpstr>
      <vt:lpstr>Start137</vt:lpstr>
      <vt:lpstr>Start138</vt:lpstr>
      <vt:lpstr>Start139</vt:lpstr>
      <vt:lpstr>'T29'!Start14</vt:lpstr>
      <vt:lpstr>Start14</vt:lpstr>
      <vt:lpstr>Start140</vt:lpstr>
      <vt:lpstr>Start141</vt:lpstr>
      <vt:lpstr>Start142</vt:lpstr>
      <vt:lpstr>Start143</vt:lpstr>
      <vt:lpstr>Start144</vt:lpstr>
      <vt:lpstr>Start145</vt:lpstr>
      <vt:lpstr>Start146</vt:lpstr>
      <vt:lpstr>Start147</vt:lpstr>
      <vt:lpstr>Start148</vt:lpstr>
      <vt:lpstr>Start149</vt:lpstr>
      <vt:lpstr>Start15</vt:lpstr>
      <vt:lpstr>Start150</vt:lpstr>
      <vt:lpstr>Start151</vt:lpstr>
      <vt:lpstr>Start152</vt:lpstr>
      <vt:lpstr>Start153</vt:lpstr>
      <vt:lpstr>Start154</vt:lpstr>
      <vt:lpstr>Start155</vt:lpstr>
      <vt:lpstr>Start156</vt:lpstr>
      <vt:lpstr>Start157</vt:lpstr>
      <vt:lpstr>Start158</vt:lpstr>
      <vt:lpstr>Start159</vt:lpstr>
      <vt:lpstr>Start16</vt:lpstr>
      <vt:lpstr>Start160</vt:lpstr>
      <vt:lpstr>Start161</vt:lpstr>
      <vt:lpstr>Start162</vt:lpstr>
      <vt:lpstr>Start163</vt:lpstr>
      <vt:lpstr>Start164</vt:lpstr>
      <vt:lpstr>Start165</vt:lpstr>
      <vt:lpstr>Start166</vt:lpstr>
      <vt:lpstr>Start167</vt:lpstr>
      <vt:lpstr>Start168</vt:lpstr>
      <vt:lpstr>Start169</vt:lpstr>
      <vt:lpstr>Start17</vt:lpstr>
      <vt:lpstr>Start170</vt:lpstr>
      <vt:lpstr>Start171</vt:lpstr>
      <vt:lpstr>Start172</vt:lpstr>
      <vt:lpstr>Start173</vt:lpstr>
      <vt:lpstr>Start18</vt:lpstr>
      <vt:lpstr>Start185</vt:lpstr>
      <vt:lpstr>Start19</vt:lpstr>
      <vt:lpstr>Start2</vt:lpstr>
      <vt:lpstr>Start20</vt:lpstr>
      <vt:lpstr>Start21</vt:lpstr>
      <vt:lpstr>Start212</vt:lpstr>
      <vt:lpstr>Start213</vt:lpstr>
      <vt:lpstr>Start22</vt:lpstr>
      <vt:lpstr>Start23</vt:lpstr>
      <vt:lpstr>Start24</vt:lpstr>
      <vt:lpstr>Start25</vt:lpstr>
      <vt:lpstr>Start26</vt:lpstr>
      <vt:lpstr>Start27</vt:lpstr>
      <vt:lpstr>Start28</vt:lpstr>
      <vt:lpstr>Start29</vt:lpstr>
      <vt:lpstr>Start3</vt:lpstr>
      <vt:lpstr>Start30</vt:lpstr>
      <vt:lpstr>Start31</vt:lpstr>
      <vt:lpstr>Start32</vt:lpstr>
      <vt:lpstr>Start33</vt:lpstr>
      <vt:lpstr>Start34</vt:lpstr>
      <vt:lpstr>Start35</vt:lpstr>
      <vt:lpstr>Start36</vt:lpstr>
      <vt:lpstr>Start37</vt:lpstr>
      <vt:lpstr>Start38</vt:lpstr>
      <vt:lpstr>Start39</vt:lpstr>
      <vt:lpstr>Start4</vt:lpstr>
      <vt:lpstr>Start40</vt:lpstr>
      <vt:lpstr>Start41</vt:lpstr>
      <vt:lpstr>Start42</vt:lpstr>
      <vt:lpstr>Start43</vt:lpstr>
      <vt:lpstr>Start44</vt:lpstr>
      <vt:lpstr>Start45</vt:lpstr>
      <vt:lpstr>Start46</vt:lpstr>
      <vt:lpstr>Start47</vt:lpstr>
      <vt:lpstr>Start48</vt:lpstr>
      <vt:lpstr>Start49</vt:lpstr>
      <vt:lpstr>Start5</vt:lpstr>
      <vt:lpstr>Start50</vt:lpstr>
      <vt:lpstr>Start51</vt:lpstr>
      <vt:lpstr>Start52</vt:lpstr>
      <vt:lpstr>Start53</vt:lpstr>
      <vt:lpstr>Start54</vt:lpstr>
      <vt:lpstr>Start55</vt:lpstr>
      <vt:lpstr>Start56</vt:lpstr>
      <vt:lpstr>Start57</vt:lpstr>
      <vt:lpstr>Start58</vt:lpstr>
      <vt:lpstr>Start59</vt:lpstr>
      <vt:lpstr>Start6</vt:lpstr>
      <vt:lpstr>Start60</vt:lpstr>
      <vt:lpstr>Start61</vt:lpstr>
      <vt:lpstr>Start62</vt:lpstr>
      <vt:lpstr>Start63</vt:lpstr>
      <vt:lpstr>Start64</vt:lpstr>
      <vt:lpstr>Start65</vt:lpstr>
      <vt:lpstr>Start66</vt:lpstr>
      <vt:lpstr>Start67</vt:lpstr>
      <vt:lpstr>Start68</vt:lpstr>
      <vt:lpstr>Start69</vt:lpstr>
      <vt:lpstr>Start7</vt:lpstr>
      <vt:lpstr>Start70</vt:lpstr>
      <vt:lpstr>Start71</vt:lpstr>
      <vt:lpstr>Start72</vt:lpstr>
      <vt:lpstr>Start73</vt:lpstr>
      <vt:lpstr>Start74</vt:lpstr>
      <vt:lpstr>Start75</vt:lpstr>
      <vt:lpstr>Start76</vt:lpstr>
      <vt:lpstr>Start77</vt:lpstr>
      <vt:lpstr>Start78</vt:lpstr>
      <vt:lpstr>Start79</vt:lpstr>
      <vt:lpstr>'T20'!Start8</vt:lpstr>
      <vt:lpstr>Start8</vt:lpstr>
      <vt:lpstr>Start80</vt:lpstr>
      <vt:lpstr>Start81</vt:lpstr>
      <vt:lpstr>Start82</vt:lpstr>
      <vt:lpstr>Start83</vt:lpstr>
      <vt:lpstr>Start84</vt:lpstr>
      <vt:lpstr>Start85</vt:lpstr>
      <vt:lpstr>Start86</vt:lpstr>
      <vt:lpstr>Start87</vt:lpstr>
      <vt:lpstr>Start88</vt:lpstr>
      <vt:lpstr>Start89</vt:lpstr>
      <vt:lpstr>Start9</vt:lpstr>
      <vt:lpstr>Start90</vt:lpstr>
      <vt:lpstr>Start91</vt:lpstr>
      <vt:lpstr>Start92</vt:lpstr>
      <vt:lpstr>Start93</vt:lpstr>
      <vt:lpstr>Start94</vt:lpstr>
      <vt:lpstr>Start95</vt:lpstr>
      <vt:lpstr>Start96</vt:lpstr>
      <vt:lpstr>Start97</vt:lpstr>
      <vt:lpstr>Start98</vt:lpstr>
      <vt:lpstr>Start99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GalindoAcosta</dc:creator>
  <cp:lastModifiedBy>Roberto Galindo Acosta</cp:lastModifiedBy>
  <cp:lastPrinted>2023-04-21T16:17:37Z</cp:lastPrinted>
  <dcterms:created xsi:type="dcterms:W3CDTF">2020-06-29T19:34:24Z</dcterms:created>
  <dcterms:modified xsi:type="dcterms:W3CDTF">2023-09-28T22:14:30Z</dcterms:modified>
</cp:coreProperties>
</file>